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6BF3FA76-B54B-4ED8-B881-F7363FB39568}" xr6:coauthVersionLast="36" xr6:coauthVersionMax="36" xr10:uidLastSave="{00000000-0000-0000-0000-000000000000}"/>
  <bookViews>
    <workbookView xWindow="0" yWindow="0" windowWidth="19200" windowHeight="7100" xr2:uid="{10F1BD95-86EE-45BB-A496-9E784741AD59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I22" i="3"/>
  <c r="K21" i="3"/>
  <c r="I21" i="3"/>
  <c r="J22" i="1"/>
  <c r="H22" i="1"/>
  <c r="F22" i="1"/>
  <c r="D22" i="1"/>
  <c r="J21" i="1"/>
  <c r="H21" i="1"/>
  <c r="F21" i="1"/>
  <c r="D21" i="1"/>
</calcChain>
</file>

<file path=xl/sharedStrings.xml><?xml version="1.0" encoding="utf-8"?>
<sst xmlns="http://schemas.openxmlformats.org/spreadsheetml/2006/main" count="219" uniqueCount="127">
  <si>
    <t>　　　令　和　５　年　５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</si>
  <si>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</si>
  <si>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</si>
  <si>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</si>
  <si>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</si>
  <si>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</si>
  <si>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</si>
  <si>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</si>
  <si>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</si>
  <si>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</si>
  <si>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</si>
  <si>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</si>
  <si>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</si>
  <si>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</si>
  <si>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</si>
  <si>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</si>
  <si>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</si>
  <si>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-</t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</si>
  <si>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</si>
  <si>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</si>
  <si>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</si>
  <si>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</si>
  <si>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</si>
  <si>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</si>
  <si>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</si>
  <si>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</si>
  <si>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</si>
  <si>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</si>
  <si>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</si>
  <si>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</si>
  <si>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</si>
  <si>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</si>
  <si>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</si>
  <si>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</si>
  <si>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</si>
  <si>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</si>
  <si>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</si>
  <si>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</si>
  <si>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</si>
  <si>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</si>
  <si>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</si>
  <si>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</si>
  <si>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</si>
  <si>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</si>
  <si>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</si>
  <si>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</si>
  <si>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</si>
  <si>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</si>
  <si>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</si>
  <si>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</si>
  <si>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</si>
  <si>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</si>
  <si>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</si>
  <si>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</si>
  <si>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</si>
  <si>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</si>
  <si>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</si>
  <si>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</si>
  <si>
    <t>台湾</t>
  </si>
  <si>
    <t>中華人民共和国</t>
  </si>
  <si>
    <t>2204.10－000</t>
  </si>
  <si>
    <t>スパークリングワイン</t>
    <phoneticPr fontId="9"/>
  </si>
  <si>
    <t>2204.21－000</t>
  </si>
  <si>
    <t>その他のぶどう酒及びぶどう搾汁でアルコール添加により
発酵を止めたもの（２L以下の容器入りにしたもの）</t>
    <phoneticPr fontId="9"/>
  </si>
  <si>
    <t>香港</t>
  </si>
  <si>
    <t>2204.22－000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</si>
  <si>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</si>
  <si>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</si>
  <si>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2204.30－000</t>
  </si>
  <si>
    <t>その他のぶどう搾汁</t>
    <phoneticPr fontId="9"/>
  </si>
  <si>
    <t>フィリピン</t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</si>
  <si>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</si>
  <si>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</si>
  <si>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</si>
  <si>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</si>
  <si>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2206.00－200</t>
  </si>
  <si>
    <t>清　酒</t>
    <phoneticPr fontId="9"/>
  </si>
  <si>
    <t>アメリカ合衆国</t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</si>
  <si>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</si>
  <si>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</si>
  <si>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</si>
  <si>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</si>
  <si>
    <t>マカオ</t>
  </si>
  <si>
    <t>2208.30－000</t>
  </si>
  <si>
    <t>ウイスキー</t>
    <phoneticPr fontId="9"/>
  </si>
  <si>
    <t>フランス</t>
  </si>
  <si>
    <t>2208.40－000</t>
  </si>
  <si>
    <t>ラムその他これに類する発酵した
さとうきびの製品から得た蒸留酒</t>
    <phoneticPr fontId="9"/>
  </si>
  <si>
    <t>トルコ</t>
  </si>
  <si>
    <t>イタリア</t>
  </si>
  <si>
    <t>2208.50－000</t>
    <phoneticPr fontId="6"/>
  </si>
  <si>
    <t>ジン及びジュネヴァ</t>
    <rPh sb="2" eb="3">
      <t>オヨ</t>
    </rPh>
    <phoneticPr fontId="9"/>
  </si>
  <si>
    <t>シンガポール</t>
  </si>
  <si>
    <t>オランダ</t>
  </si>
  <si>
    <t>オーストラリア</t>
  </si>
  <si>
    <t>2208.60－000</t>
  </si>
  <si>
    <t>ウオッカ</t>
    <phoneticPr fontId="9"/>
  </si>
  <si>
    <t>2208.70－000</t>
  </si>
  <si>
    <t>リキュール及びコーディアル</t>
    <phoneticPr fontId="9"/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</si>
  <si>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</si>
  <si>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</si>
  <si>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５　年　１　月　～　５　月　累　計　輸　出　金　額　上　位　３　か　国　(　地　域　）</t>
    <phoneticPr fontId="8"/>
  </si>
  <si>
    <t>千円</t>
    <rPh sb="0" eb="2">
      <t>センエン</t>
    </rPh>
    <phoneticPr fontId="6"/>
  </si>
  <si>
    <t>2208.20－000</t>
  </si>
  <si>
    <t>インド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</si>
  <si>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</si>
  <si>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</si>
  <si>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</si>
  <si>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</si>
  <si>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</si>
  <si>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</si>
  <si>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</si>
  <si>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</si>
  <si>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</si>
  <si>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</si>
  <si>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</si>
  <si>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連絡先：国税庁酒税課輸出促進室</t>
    <rPh sb="0" eb="3">
      <t>レンラクサキ</t>
    </rPh>
    <rPh sb="4" eb="7">
      <t>コクゼイチョウ</t>
    </rPh>
    <rPh sb="7" eb="9">
      <t>シュゼイ</t>
    </rPh>
    <rPh sb="9" eb="10">
      <t>カ</t>
    </rPh>
    <rPh sb="10" eb="12">
      <t>ユシュツ</t>
    </rPh>
    <rPh sb="12" eb="14">
      <t>ソクシン</t>
    </rPh>
    <rPh sb="14" eb="15">
      <t>シツ</t>
    </rPh>
    <phoneticPr fontId="2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</si>
  <si>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</si>
  <si>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2208.90-200</t>
    <phoneticPr fontId="3"/>
  </si>
  <si>
    <t>連続式蒸留焼酎並びに連続式蒸留焼酎
及び単式蒸留焼酎を混和したもの</t>
    <rPh sb="0" eb="3">
      <t>レンゾクシキ</t>
    </rPh>
    <rPh sb="3" eb="5">
      <t>ジョウリュウ</t>
    </rPh>
    <rPh sb="5" eb="7">
      <t>ショウチュウ</t>
    </rPh>
    <rPh sb="7" eb="8">
      <t>ナラ</t>
    </rPh>
    <rPh sb="10" eb="12">
      <t>レンゾク</t>
    </rPh>
    <rPh sb="12" eb="13">
      <t>シキ</t>
    </rPh>
    <rPh sb="13" eb="15">
      <t>ジョウリュウ</t>
    </rPh>
    <rPh sb="15" eb="17">
      <t>ショウチュウ</t>
    </rPh>
    <rPh sb="18" eb="19">
      <t>オヨ</t>
    </rPh>
    <rPh sb="20" eb="22">
      <t>タンシキ</t>
    </rPh>
    <rPh sb="22" eb="24">
      <t>ジョウリュウ</t>
    </rPh>
    <rPh sb="24" eb="26">
      <t>ショウチュウ</t>
    </rPh>
    <rPh sb="27" eb="29">
      <t>コンワ</t>
    </rPh>
    <phoneticPr fontId="3"/>
  </si>
  <si>
    <t>2208.90-300</t>
    <phoneticPr fontId="3"/>
  </si>
  <si>
    <t>泡盛及び単式蒸留焼酎</t>
    <rPh sb="0" eb="2">
      <t>アワモリ</t>
    </rPh>
    <rPh sb="2" eb="3">
      <t>オヨ</t>
    </rPh>
    <rPh sb="4" eb="6">
      <t>タンシキ</t>
    </rPh>
    <rPh sb="6" eb="8">
      <t>ジョウリュウ</t>
    </rPh>
    <rPh sb="8" eb="10">
      <t>ショウチュウ</t>
    </rPh>
    <phoneticPr fontId="3"/>
  </si>
  <si>
    <t>2208.90－200</t>
    <phoneticPr fontId="3"/>
  </si>
  <si>
    <t>2208.90－300</t>
    <phoneticPr fontId="3"/>
  </si>
  <si>
    <t>オーストラリア</t>
    <phoneticPr fontId="3"/>
  </si>
  <si>
    <t>アメリカ合衆国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</si>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</sst>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＋&quot;#,##0.0;\▲#,##0.0;0.0"/>
    <numFmt numFmtId="177" formatCode="0.0_);[Red]\(0.0\)"/>
    <numFmt numFmtId="178" formatCode="#,##0.0;[Red]\-#,##0.0"/>
  </numFmts>
  <fonts count="28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</cellStyleXfs>
  <cellXfs count="155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7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8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7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178" fontId="17" fillId="0" borderId="30" xfId="4" applyNumberFormat="1" applyFont="1" applyFill="1" applyBorder="1" applyAlignment="1">
      <alignment horizontal="right" vertical="center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7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38" fontId="5" fillId="0" borderId="13" xfId="3" applyFont="1" applyFill="1" applyBorder="1" applyAlignment="1">
      <alignment horizontal="right" vertical="center"/>
    </xf>
    <xf numFmtId="38" fontId="5" fillId="0" borderId="59" xfId="3" applyFont="1" applyFill="1" applyBorder="1" applyAlignment="1">
      <alignment horizontal="right" vertical="center"/>
    </xf>
    <xf numFmtId="0" fontId="7" fillId="0" borderId="38" xfId="1" applyFont="1" applyBorder="1" applyAlignment="1">
      <alignment horizontal="distributed" vertical="center" wrapText="1" justifyLastLine="1"/>
    </xf>
    <xf numFmtId="0" fontId="13" fillId="0" borderId="37" xfId="1" applyNumberFormat="1" applyFont="1" applyFill="1" applyBorder="1" applyAlignment="1">
      <alignment horizontal="center" vertical="center" shrinkToFit="1"/>
    </xf>
    <xf numFmtId="38" fontId="13" fillId="0" borderId="37" xfId="4" applyFont="1" applyFill="1" applyBorder="1" applyAlignment="1">
      <alignment horizontal="center" vertical="center"/>
    </xf>
    <xf numFmtId="38" fontId="17" fillId="0" borderId="60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3" fillId="0" borderId="37" xfId="2" applyFont="1" applyFill="1" applyBorder="1" applyAlignment="1">
      <alignment horizontal="right" vertical="center"/>
    </xf>
    <xf numFmtId="38" fontId="13" fillId="0" borderId="60" xfId="2" applyFont="1" applyFill="1" applyBorder="1" applyAlignment="1">
      <alignment horizontal="right" vertical="center"/>
    </xf>
    <xf numFmtId="177" fontId="13" fillId="0" borderId="30" xfId="5" applyNumberFormat="1" applyFont="1" applyFill="1" applyBorder="1" applyAlignment="1">
      <alignment horizontal="right" vertical="center"/>
    </xf>
    <xf numFmtId="38" fontId="5" fillId="0" borderId="0" xfId="1" applyNumberFormat="1" applyFont="1"/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</cellXfs>
  <cellStyles count="7">
    <cellStyle name="パーセント 2" xfId="5" xr:uid="{CFD87DC0-90B3-4ABD-BC11-C5C704CEBDED}"/>
    <cellStyle name="桁区切り 2" xfId="4" xr:uid="{367E7AA8-220C-4D23-ABED-6A63AD430EFD}"/>
    <cellStyle name="桁区切り 3" xfId="3" xr:uid="{7F1F5235-CCBF-40A7-827C-E041A72D2B86}"/>
    <cellStyle name="桁区切り 4" xfId="2" xr:uid="{F04F2EA9-4D3E-4EF6-BF07-3605A7A11021}"/>
    <cellStyle name="標準" xfId="0" builtinId="0"/>
    <cellStyle name="標準 2" xfId="1" xr:uid="{884E24F4-7296-4DE8-BFF0-31C7DE392280}"/>
    <cellStyle name="標準 2 2" xfId="6" xr:uid="{62A85402-DBEB-46FA-8DC8-F58C6D97A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55048D-ED93-42A1-A412-30C06BA8418A}"/>
            </a:ext>
          </a:extLst>
        </xdr:cNvPr>
        <xdr:cNvSpPr txBox="1">
          <a:spLocks noChangeArrowheads="1"/>
        </xdr:cNvSpPr>
      </xdr:nvSpPr>
      <xdr:spPr bwMode="auto">
        <a:xfrm>
          <a:off x="3886200" y="8547100"/>
          <a:ext cx="1270000" cy="184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CA7E143-6146-4C86-A233-0B84C51E323E}"/>
            </a:ext>
          </a:extLst>
        </xdr:cNvPr>
        <xdr:cNvSpPr txBox="1">
          <a:spLocks noChangeArrowheads="1"/>
        </xdr:cNvSpPr>
      </xdr:nvSpPr>
      <xdr:spPr bwMode="auto">
        <a:xfrm>
          <a:off x="3886200" y="8547100"/>
          <a:ext cx="1270000" cy="184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54429</xdr:colOff>
      <xdr:row>24</xdr:row>
      <xdr:rowOff>70512</xdr:rowOff>
    </xdr:from>
    <xdr:to>
      <xdr:col>9</xdr:col>
      <xdr:colOff>1815</xdr:colOff>
      <xdr:row>31</xdr:row>
      <xdr:rowOff>40822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412CAF8-0876-490C-A0EC-730D0F601338}"/>
            </a:ext>
          </a:extLst>
        </xdr:cNvPr>
        <xdr:cNvGrpSpPr/>
      </xdr:nvGrpSpPr>
      <xdr:grpSpPr>
        <a:xfrm>
          <a:off x="4064000" y="8271083"/>
          <a:ext cx="3158672" cy="1303810"/>
          <a:chOff x="2438560" y="5057855"/>
          <a:chExt cx="3473823" cy="1348548"/>
        </a:xfrm>
      </xdr:grpSpPr>
      <xdr:sp macro="" textlink="">
        <xdr:nvSpPr>
          <xdr:cNvPr id="5" name="Rectangle 1">
            <a:extLst>
              <a:ext uri="{FF2B5EF4-FFF2-40B4-BE49-F238E27FC236}">
                <a16:creationId xmlns:a16="http://schemas.microsoft.com/office/drawing/2014/main" id="{39D2A88F-751F-4DA2-803A-A05EE048FEAA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C40D46C7-2FF0-4E3D-AF0B-C115B7DA40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49F5-C818-4912-8353-090BAAA420FE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activeCell="K5" sqref="K5:O24"/>
    </sheetView>
  </sheetViews>
  <sheetFormatPr defaultColWidth="11.7265625" defaultRowHeight="19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7.8164062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234" ht="62.15" customHeight="1">
      <c r="A2" s="131" t="s">
        <v>1</v>
      </c>
      <c r="B2" s="134" t="s">
        <v>2</v>
      </c>
      <c r="C2" s="137" t="s">
        <v>3</v>
      </c>
      <c r="D2" s="138"/>
      <c r="E2" s="138"/>
      <c r="F2" s="138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>
      <c r="A3" s="132"/>
      <c r="B3" s="135"/>
      <c r="C3" s="139" t="s">
        <v>5</v>
      </c>
      <c r="D3" s="7"/>
      <c r="E3" s="141" t="s">
        <v>6</v>
      </c>
      <c r="F3" s="7"/>
      <c r="G3" s="143" t="s">
        <v>5</v>
      </c>
      <c r="H3" s="8"/>
      <c r="I3" s="144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>
      <c r="A4" s="133"/>
      <c r="B4" s="136"/>
      <c r="C4" s="140"/>
      <c r="D4" s="10" t="s">
        <v>7</v>
      </c>
      <c r="E4" s="142"/>
      <c r="F4" s="10" t="s">
        <v>7</v>
      </c>
      <c r="G4" s="140"/>
      <c r="H4" s="11" t="s">
        <v>8</v>
      </c>
      <c r="I4" s="142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>
      <c r="A5" s="13" t="s">
        <v>9</v>
      </c>
      <c r="B5" s="14" t="s">
        <v>10</v>
      </c>
      <c r="C5" s="15">
        <v>10616817</v>
      </c>
      <c r="D5" s="16">
        <v>77.882999993130511</v>
      </c>
      <c r="E5" s="17">
        <v>1315598</v>
      </c>
      <c r="F5" s="16">
        <v>65.572538778592332</v>
      </c>
      <c r="G5" s="19">
        <v>38693352</v>
      </c>
      <c r="H5" s="20">
        <v>49.566137294535423</v>
      </c>
      <c r="I5" s="21">
        <v>5245809</v>
      </c>
      <c r="J5" s="18">
        <v>48.388864263373534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>
      <c r="A6" s="23" t="s">
        <v>11</v>
      </c>
      <c r="B6" s="24" t="s">
        <v>12</v>
      </c>
      <c r="C6" s="25">
        <v>614</v>
      </c>
      <c r="D6" s="26">
        <v>582.22222222222217</v>
      </c>
      <c r="E6" s="27">
        <v>1739</v>
      </c>
      <c r="F6" s="26">
        <v>527.79783393501805</v>
      </c>
      <c r="G6" s="29">
        <v>5131</v>
      </c>
      <c r="H6" s="30">
        <v>-48.556246240224588</v>
      </c>
      <c r="I6" s="31">
        <v>16885</v>
      </c>
      <c r="J6" s="28">
        <v>-5.1457783270602846</v>
      </c>
      <c r="K6" s="32"/>
      <c r="L6" s="129"/>
      <c r="M6" s="129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>
      <c r="A7" s="23" t="s">
        <v>13</v>
      </c>
      <c r="B7" s="24" t="s">
        <v>14</v>
      </c>
      <c r="C7" s="25">
        <v>15551</v>
      </c>
      <c r="D7" s="26">
        <v>82.160009370973398</v>
      </c>
      <c r="E7" s="27">
        <v>38738</v>
      </c>
      <c r="F7" s="26">
        <v>6.5606689956812403</v>
      </c>
      <c r="G7" s="29">
        <v>89101</v>
      </c>
      <c r="H7" s="30">
        <v>-23.789281009973138</v>
      </c>
      <c r="I7" s="31">
        <v>203191</v>
      </c>
      <c r="J7" s="28">
        <v>-9.2252983144285423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>
      <c r="A8" s="23" t="s">
        <v>15</v>
      </c>
      <c r="B8" s="33" t="s">
        <v>16</v>
      </c>
      <c r="C8" s="25" t="s">
        <v>126</v>
      </c>
      <c r="D8" s="26" t="s">
        <v>17</v>
      </c>
      <c r="E8" s="27" t="s">
        <v>126</v>
      </c>
      <c r="F8" s="26" t="s">
        <v>17</v>
      </c>
      <c r="G8" s="29">
        <v>38670</v>
      </c>
      <c r="H8" s="30" t="s">
        <v>17</v>
      </c>
      <c r="I8" s="31">
        <v>10275</v>
      </c>
      <c r="J8" s="28" t="s">
        <v>17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>
      <c r="A9" s="23" t="s">
        <v>18</v>
      </c>
      <c r="B9" s="24" t="s">
        <v>19</v>
      </c>
      <c r="C9" s="25" t="s">
        <v>126</v>
      </c>
      <c r="D9" s="26" t="s">
        <v>17</v>
      </c>
      <c r="E9" s="27" t="s">
        <v>126</v>
      </c>
      <c r="F9" s="26" t="s">
        <v>17</v>
      </c>
      <c r="G9" s="29" t="s">
        <v>126</v>
      </c>
      <c r="H9" s="30">
        <v>-100</v>
      </c>
      <c r="I9" s="31" t="s">
        <v>126</v>
      </c>
      <c r="J9" s="28">
        <v>-100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>
      <c r="A10" s="23" t="s">
        <v>20</v>
      </c>
      <c r="B10" s="24" t="s">
        <v>21</v>
      </c>
      <c r="C10" s="25" t="s">
        <v>126</v>
      </c>
      <c r="D10" s="26" t="s">
        <v>17</v>
      </c>
      <c r="E10" s="27" t="s">
        <v>126</v>
      </c>
      <c r="F10" s="26" t="s">
        <v>17</v>
      </c>
      <c r="G10" s="29">
        <v>809</v>
      </c>
      <c r="H10" s="30">
        <v>26866.666666666668</v>
      </c>
      <c r="I10" s="31">
        <v>1590</v>
      </c>
      <c r="J10" s="28">
        <v>205.18234165067179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>
      <c r="A11" s="23" t="s">
        <v>22</v>
      </c>
      <c r="B11" s="33" t="s">
        <v>23</v>
      </c>
      <c r="C11" s="25">
        <v>259</v>
      </c>
      <c r="D11" s="26">
        <v>-97.776060449939891</v>
      </c>
      <c r="E11" s="27">
        <v>358</v>
      </c>
      <c r="F11" s="26">
        <v>-98.702757546110078</v>
      </c>
      <c r="G11" s="29">
        <v>2809</v>
      </c>
      <c r="H11" s="30">
        <v>-82.070594242675696</v>
      </c>
      <c r="I11" s="31">
        <v>4922</v>
      </c>
      <c r="J11" s="28">
        <v>-85.062215477996972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>
      <c r="A12" s="23" t="s">
        <v>24</v>
      </c>
      <c r="B12" s="33" t="s">
        <v>25</v>
      </c>
      <c r="C12" s="25" t="s">
        <v>126</v>
      </c>
      <c r="D12" s="26" t="s">
        <v>17</v>
      </c>
      <c r="E12" s="27" t="s">
        <v>126</v>
      </c>
      <c r="F12" s="26" t="s">
        <v>17</v>
      </c>
      <c r="G12" s="29" t="s">
        <v>126</v>
      </c>
      <c r="H12" s="30" t="s">
        <v>17</v>
      </c>
      <c r="I12" s="31" t="s">
        <v>126</v>
      </c>
      <c r="J12" s="28" t="s">
        <v>17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>
      <c r="A13" s="23" t="s">
        <v>26</v>
      </c>
      <c r="B13" s="24" t="s">
        <v>27</v>
      </c>
      <c r="C13" s="25">
        <v>2274966</v>
      </c>
      <c r="D13" s="26">
        <v>-21.21984666209562</v>
      </c>
      <c r="E13" s="27">
        <v>3196706</v>
      </c>
      <c r="F13" s="26">
        <v>-15.246528818035031</v>
      </c>
      <c r="G13" s="29">
        <v>11771742</v>
      </c>
      <c r="H13" s="30">
        <v>-19.512098064473776</v>
      </c>
      <c r="I13" s="31">
        <v>16104878</v>
      </c>
      <c r="J13" s="28">
        <v>-13.056356481464235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>
      <c r="A14" s="23" t="s">
        <v>28</v>
      </c>
      <c r="B14" s="33" t="s">
        <v>29</v>
      </c>
      <c r="C14" s="25">
        <v>1140675</v>
      </c>
      <c r="D14" s="26">
        <v>90.485852270450067</v>
      </c>
      <c r="E14" s="27">
        <v>182938</v>
      </c>
      <c r="F14" s="26">
        <v>105.40752967067516</v>
      </c>
      <c r="G14" s="29">
        <v>3709542</v>
      </c>
      <c r="H14" s="30">
        <v>78.448718762808028</v>
      </c>
      <c r="I14" s="31">
        <v>661379</v>
      </c>
      <c r="J14" s="28">
        <v>67.607450582868722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>
      <c r="A15" s="23" t="s">
        <v>30</v>
      </c>
      <c r="B15" s="24" t="s">
        <v>31</v>
      </c>
      <c r="C15" s="25">
        <v>62895</v>
      </c>
      <c r="D15" s="26">
        <v>221.13862649987237</v>
      </c>
      <c r="E15" s="27">
        <v>1696290</v>
      </c>
      <c r="F15" s="26">
        <v>890.51117054200188</v>
      </c>
      <c r="G15" s="29">
        <v>77663</v>
      </c>
      <c r="H15" s="30">
        <v>125.03187297171996</v>
      </c>
      <c r="I15" s="31">
        <v>1759378</v>
      </c>
      <c r="J15" s="28">
        <v>723.71354598274274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>
      <c r="A16" s="23" t="s">
        <v>32</v>
      </c>
      <c r="B16" s="24" t="s">
        <v>33</v>
      </c>
      <c r="C16" s="25">
        <v>1028083</v>
      </c>
      <c r="D16" s="26">
        <v>-20.81832430288398</v>
      </c>
      <c r="E16" s="27">
        <v>4995096</v>
      </c>
      <c r="F16" s="26">
        <v>4.8055626660176358</v>
      </c>
      <c r="G16" s="29">
        <v>6155888</v>
      </c>
      <c r="H16" s="30">
        <v>0.50161930384547304</v>
      </c>
      <c r="I16" s="31">
        <v>25779612</v>
      </c>
      <c r="J16" s="28">
        <v>11.451382558348371</v>
      </c>
      <c r="K16" s="22"/>
      <c r="L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>
      <c r="A17" s="23" t="s">
        <v>34</v>
      </c>
      <c r="B17" s="33" t="s">
        <v>35</v>
      </c>
      <c r="C17" s="25">
        <v>10439</v>
      </c>
      <c r="D17" s="26">
        <v>2970.294117647059</v>
      </c>
      <c r="E17" s="27">
        <v>14306</v>
      </c>
      <c r="F17" s="26">
        <v>1895.258019525802</v>
      </c>
      <c r="G17" s="29">
        <v>23398</v>
      </c>
      <c r="H17" s="30">
        <v>-41.778640390166224</v>
      </c>
      <c r="I17" s="31">
        <v>28698</v>
      </c>
      <c r="J17" s="28">
        <v>-53.626888583663245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>
      <c r="A18" s="23" t="s">
        <v>36</v>
      </c>
      <c r="B18" s="33" t="s">
        <v>37</v>
      </c>
      <c r="C18" s="25">
        <v>348845</v>
      </c>
      <c r="D18" s="26">
        <v>-38.22723707020964</v>
      </c>
      <c r="E18" s="27">
        <v>276876</v>
      </c>
      <c r="F18" s="26">
        <v>-30.872421222932672</v>
      </c>
      <c r="G18" s="29">
        <v>1303769</v>
      </c>
      <c r="H18" s="30">
        <v>-41.194371701182007</v>
      </c>
      <c r="I18" s="31">
        <v>1107998</v>
      </c>
      <c r="J18" s="28">
        <v>-30.607175782111156</v>
      </c>
      <c r="K18" s="32"/>
      <c r="L18" s="129"/>
      <c r="M18" s="12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>
      <c r="A19" s="23" t="s">
        <v>38</v>
      </c>
      <c r="B19" s="24" t="s">
        <v>39</v>
      </c>
      <c r="C19" s="25">
        <v>78664</v>
      </c>
      <c r="D19" s="26">
        <v>32.330725881066542</v>
      </c>
      <c r="E19" s="27">
        <v>55617</v>
      </c>
      <c r="F19" s="26">
        <v>14.918280058681319</v>
      </c>
      <c r="G19" s="29">
        <v>289494</v>
      </c>
      <c r="H19" s="30">
        <v>-16.907577497129736</v>
      </c>
      <c r="I19" s="31">
        <v>251688</v>
      </c>
      <c r="J19" s="28">
        <v>7.9497154229197093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>
      <c r="A20" s="23" t="s">
        <v>40</v>
      </c>
      <c r="B20" s="24" t="s">
        <v>41</v>
      </c>
      <c r="C20" s="25">
        <v>2824850</v>
      </c>
      <c r="D20" s="26">
        <v>-13.397119358595745</v>
      </c>
      <c r="E20" s="27">
        <v>868076</v>
      </c>
      <c r="F20" s="26">
        <v>-19.452473232818562</v>
      </c>
      <c r="G20" s="29">
        <v>14050266</v>
      </c>
      <c r="H20" s="30">
        <v>-4.5378257457628735</v>
      </c>
      <c r="I20" s="31">
        <v>4915274</v>
      </c>
      <c r="J20" s="28">
        <v>-6.8735606704350971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>
      <c r="A21" s="34" t="s">
        <v>118</v>
      </c>
      <c r="B21" s="121" t="s">
        <v>119</v>
      </c>
      <c r="C21" s="36">
        <v>103580</v>
      </c>
      <c r="D21" s="37">
        <f>(C21/390465-1)*100</f>
        <v>-73.472654399241932</v>
      </c>
      <c r="E21" s="31">
        <v>28706</v>
      </c>
      <c r="F21" s="37">
        <f>(E21/81167-1)*100</f>
        <v>-64.633410129732525</v>
      </c>
      <c r="G21" s="119">
        <v>525817</v>
      </c>
      <c r="H21" s="41">
        <f>(G21/964563-1)*100</f>
        <v>-45.48650528788685</v>
      </c>
      <c r="I21" s="120">
        <v>173058</v>
      </c>
      <c r="J21" s="39">
        <f>(I21/261298-1)*100</f>
        <v>-33.769871946972415</v>
      </c>
      <c r="K21" s="22"/>
      <c r="L21" s="129"/>
      <c r="M21" s="129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>
      <c r="A22" s="34" t="s">
        <v>120</v>
      </c>
      <c r="B22" s="35" t="s">
        <v>121</v>
      </c>
      <c r="C22" s="36">
        <v>126224</v>
      </c>
      <c r="D22" s="37">
        <f>(C22/119149-1)*100</f>
        <v>5.9379432475304084</v>
      </c>
      <c r="E22" s="31">
        <v>93956</v>
      </c>
      <c r="F22" s="37">
        <f>(E22/91673-1)*100</f>
        <v>2.4903733923838045</v>
      </c>
      <c r="G22" s="119">
        <v>537087</v>
      </c>
      <c r="H22" s="41">
        <f>(G22/796842-1)*100</f>
        <v>-32.59805582537065</v>
      </c>
      <c r="I22" s="120">
        <v>438354</v>
      </c>
      <c r="J22" s="39">
        <f>(I22/603380-1)*100</f>
        <v>-27.350260200868437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>
      <c r="A23" s="34" t="s">
        <v>42</v>
      </c>
      <c r="B23" s="35" t="s">
        <v>43</v>
      </c>
      <c r="C23" s="36">
        <v>459216</v>
      </c>
      <c r="D23" s="37">
        <v>31.3655881065649</v>
      </c>
      <c r="E23" s="38">
        <v>315808</v>
      </c>
      <c r="F23" s="37">
        <v>191.33579335793354</v>
      </c>
      <c r="G23" s="40">
        <v>1965460</v>
      </c>
      <c r="H23" s="41">
        <v>27.001912013765988</v>
      </c>
      <c r="I23" s="42">
        <v>1789649</v>
      </c>
      <c r="J23" s="39">
        <v>205.00476343860618</v>
      </c>
      <c r="K23" s="22"/>
      <c r="L23" s="129"/>
      <c r="M23" s="12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>
      <c r="A24" s="43" t="s">
        <v>44</v>
      </c>
      <c r="B24" s="44" t="s">
        <v>45</v>
      </c>
      <c r="C24" s="45">
        <v>19091678</v>
      </c>
      <c r="D24" s="46">
        <v>22.864795604800122</v>
      </c>
      <c r="E24" s="47">
        <v>13080808</v>
      </c>
      <c r="F24" s="46">
        <v>14.087934210564185</v>
      </c>
      <c r="G24" s="49">
        <v>79239998</v>
      </c>
      <c r="H24" s="50">
        <v>13.968530906047107</v>
      </c>
      <c r="I24" s="51">
        <v>58492638</v>
      </c>
      <c r="J24" s="48">
        <v>6.9330750528836944</v>
      </c>
      <c r="K24" s="22"/>
    </row>
    <row r="25" spans="1:201" ht="23.25" customHeight="1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C629-4649-4C88-AD0A-ACDC24C2554A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J13" sqref="J13"/>
    </sheetView>
  </sheetViews>
  <sheetFormatPr defaultColWidth="12" defaultRowHeight="21"/>
  <cols>
    <col min="1" max="1" width="15" style="98" customWidth="1"/>
    <col min="2" max="2" width="79.6328125" style="98" customWidth="1"/>
    <col min="3" max="3" width="29.7265625" style="98" customWidth="1"/>
    <col min="4" max="4" width="17.26953125" style="103" customWidth="1"/>
    <col min="5" max="5" width="29.7265625" style="98" customWidth="1"/>
    <col min="6" max="6" width="17.26953125" style="103" customWidth="1"/>
    <col min="7" max="7" width="29.7265625" style="98" customWidth="1"/>
    <col min="8" max="8" width="17.26953125" style="103" customWidth="1"/>
    <col min="9" max="11" width="17.7265625" style="103" customWidth="1"/>
    <col min="12" max="16384" width="12" style="98"/>
  </cols>
  <sheetData>
    <row r="1" spans="1:12">
      <c r="A1" s="96"/>
      <c r="B1" s="96"/>
      <c r="C1" s="96"/>
      <c r="D1" s="97"/>
      <c r="E1" s="96"/>
      <c r="F1" s="97"/>
      <c r="G1" s="96"/>
      <c r="H1" s="97"/>
      <c r="I1" s="97"/>
      <c r="J1" s="97"/>
      <c r="K1" s="97"/>
    </row>
    <row r="2" spans="1:12" ht="36" customHeight="1" thickBot="1">
      <c r="A2" s="145" t="s">
        <v>101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2" ht="42" customHeight="1">
      <c r="A3" s="146" t="s">
        <v>1</v>
      </c>
      <c r="B3" s="148" t="s">
        <v>46</v>
      </c>
      <c r="C3" s="150" t="s">
        <v>47</v>
      </c>
      <c r="D3" s="151"/>
      <c r="E3" s="150" t="s">
        <v>48</v>
      </c>
      <c r="F3" s="152"/>
      <c r="G3" s="150" t="s">
        <v>49</v>
      </c>
      <c r="H3" s="153"/>
      <c r="I3" s="54" t="s">
        <v>50</v>
      </c>
      <c r="J3" s="55" t="s">
        <v>51</v>
      </c>
      <c r="K3" s="56" t="s">
        <v>52</v>
      </c>
    </row>
    <row r="4" spans="1:12" ht="35.15" customHeight="1" thickBot="1">
      <c r="A4" s="147"/>
      <c r="B4" s="149"/>
      <c r="C4" s="57" t="s">
        <v>53</v>
      </c>
      <c r="D4" s="58" t="s">
        <v>102</v>
      </c>
      <c r="E4" s="57" t="s">
        <v>53</v>
      </c>
      <c r="F4" s="59" t="s">
        <v>102</v>
      </c>
      <c r="G4" s="57" t="s">
        <v>53</v>
      </c>
      <c r="H4" s="60" t="s">
        <v>102</v>
      </c>
      <c r="I4" s="61" t="s">
        <v>102</v>
      </c>
      <c r="J4" s="62" t="s">
        <v>102</v>
      </c>
      <c r="K4" s="63" t="s">
        <v>54</v>
      </c>
    </row>
    <row r="5" spans="1:12" ht="57" customHeight="1">
      <c r="A5" s="54" t="s">
        <v>55</v>
      </c>
      <c r="B5" s="64" t="s">
        <v>56</v>
      </c>
      <c r="C5" s="65" t="s">
        <v>57</v>
      </c>
      <c r="D5" s="66">
        <v>1573654</v>
      </c>
      <c r="E5" s="65" t="s">
        <v>58</v>
      </c>
      <c r="F5" s="67">
        <v>1194634</v>
      </c>
      <c r="G5" s="65" t="s">
        <v>59</v>
      </c>
      <c r="H5" s="68">
        <v>971669</v>
      </c>
      <c r="I5" s="69">
        <v>3739957</v>
      </c>
      <c r="J5" s="70">
        <v>5245809</v>
      </c>
      <c r="K5" s="71">
        <v>71.294189323324588</v>
      </c>
    </row>
    <row r="6" spans="1:12" ht="57" customHeight="1">
      <c r="A6" s="72" t="s">
        <v>60</v>
      </c>
      <c r="B6" s="73" t="s">
        <v>61</v>
      </c>
      <c r="C6" s="74" t="s">
        <v>64</v>
      </c>
      <c r="D6" s="75">
        <v>4806</v>
      </c>
      <c r="E6" s="74" t="s">
        <v>59</v>
      </c>
      <c r="F6" s="76">
        <v>3473</v>
      </c>
      <c r="G6" s="74" t="s">
        <v>58</v>
      </c>
      <c r="H6" s="77">
        <v>2345</v>
      </c>
      <c r="I6" s="78">
        <v>10624</v>
      </c>
      <c r="J6" s="79">
        <v>16885</v>
      </c>
      <c r="K6" s="80">
        <v>62.919751258513479</v>
      </c>
      <c r="L6" s="99"/>
    </row>
    <row r="7" spans="1:12" ht="57" customHeight="1">
      <c r="A7" s="72" t="s">
        <v>62</v>
      </c>
      <c r="B7" s="83" t="s">
        <v>63</v>
      </c>
      <c r="C7" s="82" t="s">
        <v>64</v>
      </c>
      <c r="D7" s="75">
        <v>46770</v>
      </c>
      <c r="E7" s="82" t="s">
        <v>58</v>
      </c>
      <c r="F7" s="75">
        <v>33679</v>
      </c>
      <c r="G7" s="74" t="s">
        <v>59</v>
      </c>
      <c r="H7" s="76">
        <v>33373</v>
      </c>
      <c r="I7" s="78">
        <v>113822</v>
      </c>
      <c r="J7" s="79">
        <v>203191</v>
      </c>
      <c r="K7" s="80">
        <v>56.017244858286041</v>
      </c>
    </row>
    <row r="8" spans="1:12" ht="57" customHeight="1">
      <c r="A8" s="72" t="s">
        <v>65</v>
      </c>
      <c r="B8" s="83" t="s">
        <v>16</v>
      </c>
      <c r="C8" s="82" t="s">
        <v>58</v>
      </c>
      <c r="D8" s="75">
        <v>10275</v>
      </c>
      <c r="E8" s="82" t="s">
        <v>17</v>
      </c>
      <c r="F8" s="75" t="s">
        <v>17</v>
      </c>
      <c r="G8" s="74" t="s">
        <v>17</v>
      </c>
      <c r="H8" s="76" t="s">
        <v>17</v>
      </c>
      <c r="I8" s="78">
        <v>10275</v>
      </c>
      <c r="J8" s="79">
        <v>10275</v>
      </c>
      <c r="K8" s="80">
        <v>100</v>
      </c>
    </row>
    <row r="9" spans="1:12" ht="57" customHeight="1">
      <c r="A9" s="72" t="s">
        <v>66</v>
      </c>
      <c r="B9" s="83" t="s">
        <v>67</v>
      </c>
      <c r="C9" s="82" t="s">
        <v>17</v>
      </c>
      <c r="D9" s="75" t="s">
        <v>17</v>
      </c>
      <c r="E9" s="74" t="s">
        <v>17</v>
      </c>
      <c r="F9" s="75" t="s">
        <v>17</v>
      </c>
      <c r="G9" s="74" t="s">
        <v>17</v>
      </c>
      <c r="H9" s="76" t="s">
        <v>17</v>
      </c>
      <c r="I9" s="78" t="s">
        <v>126</v>
      </c>
      <c r="J9" s="79" t="s">
        <v>126</v>
      </c>
      <c r="K9" s="80" t="s">
        <v>17</v>
      </c>
      <c r="L9" s="100"/>
    </row>
    <row r="10" spans="1:12" ht="57" customHeight="1">
      <c r="A10" s="72" t="s">
        <v>68</v>
      </c>
      <c r="B10" s="73" t="s">
        <v>69</v>
      </c>
      <c r="C10" s="74" t="s">
        <v>70</v>
      </c>
      <c r="D10" s="75">
        <v>1590</v>
      </c>
      <c r="E10" s="74" t="s">
        <v>17</v>
      </c>
      <c r="F10" s="84" t="s">
        <v>17</v>
      </c>
      <c r="G10" s="74" t="s">
        <v>17</v>
      </c>
      <c r="H10" s="84" t="s">
        <v>17</v>
      </c>
      <c r="I10" s="78">
        <v>1590</v>
      </c>
      <c r="J10" s="79">
        <v>1590</v>
      </c>
      <c r="K10" s="80">
        <v>100</v>
      </c>
    </row>
    <row r="11" spans="1:12" ht="57" customHeight="1">
      <c r="A11" s="72" t="s">
        <v>71</v>
      </c>
      <c r="B11" s="81" t="s">
        <v>72</v>
      </c>
      <c r="C11" s="74" t="s">
        <v>57</v>
      </c>
      <c r="D11" s="75">
        <v>3392</v>
      </c>
      <c r="E11" s="74" t="s">
        <v>58</v>
      </c>
      <c r="F11" s="75">
        <v>839</v>
      </c>
      <c r="G11" s="74" t="s">
        <v>64</v>
      </c>
      <c r="H11" s="76">
        <v>691</v>
      </c>
      <c r="I11" s="78">
        <v>4922</v>
      </c>
      <c r="J11" s="79">
        <v>4922</v>
      </c>
      <c r="K11" s="80">
        <v>100</v>
      </c>
    </row>
    <row r="12" spans="1:12" ht="57" customHeight="1">
      <c r="A12" s="72" t="s">
        <v>73</v>
      </c>
      <c r="B12" s="81" t="s">
        <v>74</v>
      </c>
      <c r="C12" s="74" t="s">
        <v>17</v>
      </c>
      <c r="D12" s="84" t="s">
        <v>17</v>
      </c>
      <c r="E12" s="74" t="s">
        <v>17</v>
      </c>
      <c r="F12" s="84" t="s">
        <v>17</v>
      </c>
      <c r="G12" s="74" t="s">
        <v>17</v>
      </c>
      <c r="H12" s="84" t="s">
        <v>17</v>
      </c>
      <c r="I12" s="78" t="s">
        <v>126</v>
      </c>
      <c r="J12" s="79" t="s">
        <v>126</v>
      </c>
      <c r="K12" s="85" t="s">
        <v>17</v>
      </c>
    </row>
    <row r="13" spans="1:12" ht="57" customHeight="1">
      <c r="A13" s="72" t="s">
        <v>75</v>
      </c>
      <c r="B13" s="73" t="s">
        <v>76</v>
      </c>
      <c r="C13" s="82" t="s">
        <v>59</v>
      </c>
      <c r="D13" s="75">
        <v>5121570</v>
      </c>
      <c r="E13" s="82" t="s">
        <v>77</v>
      </c>
      <c r="F13" s="76">
        <v>3211356</v>
      </c>
      <c r="G13" s="82" t="s">
        <v>64</v>
      </c>
      <c r="H13" s="76">
        <v>2399779</v>
      </c>
      <c r="I13" s="78">
        <v>10732705</v>
      </c>
      <c r="J13" s="79">
        <v>16104878</v>
      </c>
      <c r="K13" s="80">
        <v>66.64257251746956</v>
      </c>
      <c r="L13" s="100"/>
    </row>
    <row r="14" spans="1:12" ht="61.5">
      <c r="A14" s="72" t="s">
        <v>78</v>
      </c>
      <c r="B14" s="101" t="s">
        <v>79</v>
      </c>
      <c r="C14" s="82" t="s">
        <v>58</v>
      </c>
      <c r="D14" s="75">
        <v>313431</v>
      </c>
      <c r="E14" s="82" t="s">
        <v>77</v>
      </c>
      <c r="F14" s="76">
        <v>133839</v>
      </c>
      <c r="G14" s="82" t="s">
        <v>59</v>
      </c>
      <c r="H14" s="76">
        <v>109777</v>
      </c>
      <c r="I14" s="78">
        <v>557047</v>
      </c>
      <c r="J14" s="79">
        <v>661379</v>
      </c>
      <c r="K14" s="80">
        <v>84.225081231789943</v>
      </c>
      <c r="L14" s="100"/>
    </row>
    <row r="15" spans="1:12" ht="57" customHeight="1">
      <c r="A15" s="72" t="s">
        <v>103</v>
      </c>
      <c r="B15" s="73" t="s">
        <v>80</v>
      </c>
      <c r="C15" s="82" t="s">
        <v>59</v>
      </c>
      <c r="D15" s="75">
        <v>1741870</v>
      </c>
      <c r="E15" s="82" t="s">
        <v>81</v>
      </c>
      <c r="F15" s="75">
        <v>12206</v>
      </c>
      <c r="G15" s="74" t="s">
        <v>82</v>
      </c>
      <c r="H15" s="76">
        <v>937</v>
      </c>
      <c r="I15" s="78">
        <v>1755013</v>
      </c>
      <c r="J15" s="79">
        <v>1759378</v>
      </c>
      <c r="K15" s="80">
        <v>99.751900955906009</v>
      </c>
      <c r="L15" s="100"/>
    </row>
    <row r="16" spans="1:12" ht="57" customHeight="1">
      <c r="A16" s="72" t="s">
        <v>83</v>
      </c>
      <c r="B16" s="73" t="s">
        <v>84</v>
      </c>
      <c r="C16" s="82" t="s">
        <v>59</v>
      </c>
      <c r="D16" s="75">
        <v>6749974</v>
      </c>
      <c r="E16" s="82" t="s">
        <v>77</v>
      </c>
      <c r="F16" s="75">
        <v>6290455</v>
      </c>
      <c r="G16" s="74" t="s">
        <v>93</v>
      </c>
      <c r="H16" s="76">
        <v>3583929</v>
      </c>
      <c r="I16" s="78">
        <v>16624358</v>
      </c>
      <c r="J16" s="79">
        <v>25779612</v>
      </c>
      <c r="K16" s="80">
        <v>64.486455420663418</v>
      </c>
      <c r="L16" s="100"/>
    </row>
    <row r="17" spans="1:12" ht="57" customHeight="1">
      <c r="A17" s="72" t="s">
        <v>86</v>
      </c>
      <c r="B17" s="81" t="s">
        <v>87</v>
      </c>
      <c r="C17" s="74" t="s">
        <v>85</v>
      </c>
      <c r="D17" s="75">
        <v>25662</v>
      </c>
      <c r="E17" s="74" t="s">
        <v>88</v>
      </c>
      <c r="F17" s="75">
        <v>914</v>
      </c>
      <c r="G17" s="74" t="s">
        <v>89</v>
      </c>
      <c r="H17" s="84">
        <v>745</v>
      </c>
      <c r="I17" s="78">
        <v>27321</v>
      </c>
      <c r="J17" s="79">
        <v>28698</v>
      </c>
      <c r="K17" s="80">
        <v>95.201756219945651</v>
      </c>
    </row>
    <row r="18" spans="1:12" ht="57" customHeight="1">
      <c r="A18" s="72" t="s">
        <v>90</v>
      </c>
      <c r="B18" s="81" t="s">
        <v>91</v>
      </c>
      <c r="C18" s="74" t="s">
        <v>92</v>
      </c>
      <c r="D18" s="75">
        <v>342125</v>
      </c>
      <c r="E18" s="74" t="s">
        <v>94</v>
      </c>
      <c r="F18" s="84">
        <v>122599</v>
      </c>
      <c r="G18" s="74" t="s">
        <v>104</v>
      </c>
      <c r="H18" s="84">
        <v>113512</v>
      </c>
      <c r="I18" s="78">
        <v>578236</v>
      </c>
      <c r="J18" s="79">
        <v>1107998</v>
      </c>
      <c r="K18" s="80">
        <v>52.187458822127844</v>
      </c>
      <c r="L18" s="99"/>
    </row>
    <row r="19" spans="1:12" ht="57" customHeight="1">
      <c r="A19" s="72" t="s">
        <v>95</v>
      </c>
      <c r="B19" s="73" t="s">
        <v>96</v>
      </c>
      <c r="C19" s="82" t="s">
        <v>94</v>
      </c>
      <c r="D19" s="75">
        <v>94408</v>
      </c>
      <c r="E19" s="74" t="s">
        <v>77</v>
      </c>
      <c r="F19" s="75">
        <v>57900</v>
      </c>
      <c r="G19" s="74" t="s">
        <v>93</v>
      </c>
      <c r="H19" s="76">
        <v>35934</v>
      </c>
      <c r="I19" s="78">
        <v>188242</v>
      </c>
      <c r="J19" s="79">
        <v>251688</v>
      </c>
      <c r="K19" s="80">
        <v>74.791805727726384</v>
      </c>
      <c r="L19" s="100"/>
    </row>
    <row r="20" spans="1:12" ht="57" customHeight="1">
      <c r="A20" s="72" t="s">
        <v>97</v>
      </c>
      <c r="B20" s="73" t="s">
        <v>98</v>
      </c>
      <c r="C20" s="82" t="s">
        <v>58</v>
      </c>
      <c r="D20" s="75">
        <v>1720822</v>
      </c>
      <c r="E20" s="82" t="s">
        <v>59</v>
      </c>
      <c r="F20" s="76">
        <v>739804</v>
      </c>
      <c r="G20" s="82" t="s">
        <v>77</v>
      </c>
      <c r="H20" s="76">
        <v>520619</v>
      </c>
      <c r="I20" s="78">
        <v>2981245</v>
      </c>
      <c r="J20" s="79">
        <v>4915274</v>
      </c>
      <c r="K20" s="80">
        <v>60.652671651671909</v>
      </c>
      <c r="L20" s="100"/>
    </row>
    <row r="21" spans="1:12" ht="57" customHeight="1">
      <c r="A21" s="122" t="s">
        <v>122</v>
      </c>
      <c r="B21" s="121" t="s">
        <v>119</v>
      </c>
      <c r="C21" s="123" t="s">
        <v>124</v>
      </c>
      <c r="D21" s="124">
        <v>52442</v>
      </c>
      <c r="E21" s="74" t="s">
        <v>125</v>
      </c>
      <c r="F21" s="125">
        <v>35194</v>
      </c>
      <c r="G21" s="82" t="s">
        <v>59</v>
      </c>
      <c r="H21" s="125">
        <v>24154</v>
      </c>
      <c r="I21" s="126">
        <f>D21+F21+H21</f>
        <v>111790</v>
      </c>
      <c r="J21" s="127">
        <v>173058</v>
      </c>
      <c r="K21" s="128">
        <f>(I21/J21)*100</f>
        <v>64.596840365657755</v>
      </c>
      <c r="L21" s="100"/>
    </row>
    <row r="22" spans="1:12" ht="57" customHeight="1">
      <c r="A22" s="122" t="s">
        <v>123</v>
      </c>
      <c r="B22" s="35" t="s">
        <v>121</v>
      </c>
      <c r="C22" s="82" t="s">
        <v>59</v>
      </c>
      <c r="D22" s="124">
        <v>119055</v>
      </c>
      <c r="E22" s="74" t="s">
        <v>125</v>
      </c>
      <c r="F22" s="125">
        <v>105086</v>
      </c>
      <c r="G22" s="74" t="s">
        <v>57</v>
      </c>
      <c r="H22" s="125">
        <v>54753</v>
      </c>
      <c r="I22" s="126">
        <f>D22+F22+H22</f>
        <v>278894</v>
      </c>
      <c r="J22" s="127">
        <v>438354</v>
      </c>
      <c r="K22" s="128">
        <f>(I22/J22)*100</f>
        <v>63.62300788860145</v>
      </c>
      <c r="L22" s="100"/>
    </row>
    <row r="23" spans="1:12" ht="57" customHeight="1" thickBot="1">
      <c r="A23" s="86" t="s">
        <v>99</v>
      </c>
      <c r="B23" s="87" t="s">
        <v>100</v>
      </c>
      <c r="C23" s="88" t="s">
        <v>94</v>
      </c>
      <c r="D23" s="89">
        <v>1044551</v>
      </c>
      <c r="E23" s="88" t="s">
        <v>59</v>
      </c>
      <c r="F23" s="90">
        <v>326148</v>
      </c>
      <c r="G23" s="88" t="s">
        <v>64</v>
      </c>
      <c r="H23" s="91">
        <v>99947</v>
      </c>
      <c r="I23" s="92">
        <v>1470646</v>
      </c>
      <c r="J23" s="93">
        <v>1789649</v>
      </c>
      <c r="K23" s="94">
        <v>82.175108079852535</v>
      </c>
      <c r="L23" s="100"/>
    </row>
    <row r="24" spans="1:12" ht="29">
      <c r="B24" s="95"/>
      <c r="D24" s="102"/>
      <c r="H24" s="102"/>
      <c r="K24" s="102"/>
      <c r="L24" s="100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C4C4-7C33-4FB9-865D-3DCD14E72644}">
  <dimension ref="B1:J34"/>
  <sheetViews>
    <sheetView view="pageBreakPreview" zoomScale="70" zoomScaleNormal="100" zoomScaleSheetLayoutView="70" workbookViewId="0">
      <selection activeCell="L29" sqref="L29"/>
    </sheetView>
  </sheetViews>
  <sheetFormatPr defaultColWidth="9" defaultRowHeight="13"/>
  <cols>
    <col min="1" max="1" width="7" style="105" customWidth="1"/>
    <col min="2" max="2" width="3.6328125" style="105" bestFit="1" customWidth="1"/>
    <col min="3" max="3" width="9" style="105"/>
    <col min="4" max="8" width="12.6328125" style="105" customWidth="1"/>
    <col min="9" max="9" width="20.7265625" style="105" customWidth="1"/>
    <col min="10" max="10" width="11" style="105" customWidth="1"/>
    <col min="11" max="16384" width="9" style="105"/>
  </cols>
  <sheetData>
    <row r="1" spans="2:8" ht="29.25" customHeight="1">
      <c r="B1" s="104" t="s">
        <v>105</v>
      </c>
    </row>
    <row r="2" spans="2:8" ht="29.25" customHeight="1">
      <c r="B2" s="106"/>
    </row>
    <row r="3" spans="2:8" s="109" customFormat="1" ht="29.25" customHeight="1">
      <c r="B3" s="107" t="s">
        <v>106</v>
      </c>
      <c r="C3" s="108"/>
      <c r="D3" s="108"/>
      <c r="E3" s="108"/>
      <c r="F3" s="108"/>
      <c r="G3" s="108"/>
      <c r="H3" s="108"/>
    </row>
    <row r="4" spans="2:8" s="109" customFormat="1" ht="29.25" customHeight="1">
      <c r="B4" s="107" t="s">
        <v>107</v>
      </c>
      <c r="C4" s="108"/>
      <c r="D4" s="108"/>
      <c r="E4" s="108"/>
      <c r="F4" s="108"/>
      <c r="G4" s="108"/>
      <c r="H4" s="108"/>
    </row>
    <row r="5" spans="2:8" s="109" customFormat="1" ht="29.25" customHeight="1">
      <c r="B5" s="108"/>
      <c r="C5" s="108"/>
      <c r="D5" s="108"/>
      <c r="E5" s="108"/>
      <c r="F5" s="108"/>
      <c r="G5" s="108"/>
      <c r="H5" s="108"/>
    </row>
    <row r="6" spans="2:8" s="109" customFormat="1" ht="29.25" customHeight="1">
      <c r="B6" s="107" t="s">
        <v>108</v>
      </c>
    </row>
    <row r="7" spans="2:8" s="109" customFormat="1" ht="29.25" customHeight="1">
      <c r="B7" s="107" t="s">
        <v>109</v>
      </c>
    </row>
    <row r="8" spans="2:8" s="109" customFormat="1" ht="29.25" customHeight="1">
      <c r="B8" s="107" t="s">
        <v>110</v>
      </c>
    </row>
    <row r="9" spans="2:8" s="109" customFormat="1" ht="29.25" customHeight="1">
      <c r="B9" s="107"/>
    </row>
    <row r="10" spans="2:8" s="109" customFormat="1" ht="29.25" customHeight="1">
      <c r="B10" s="107" t="s">
        <v>111</v>
      </c>
    </row>
    <row r="11" spans="2:8" s="109" customFormat="1" ht="29.25" customHeight="1">
      <c r="B11" s="107" t="s">
        <v>112</v>
      </c>
    </row>
    <row r="12" spans="2:8" s="109" customFormat="1" ht="29.25" customHeight="1">
      <c r="B12" s="107" t="s">
        <v>113</v>
      </c>
    </row>
    <row r="13" spans="2:8" s="109" customFormat="1" ht="29.25" customHeight="1">
      <c r="B13" s="107" t="s">
        <v>114</v>
      </c>
    </row>
    <row r="14" spans="2:8" s="109" customFormat="1" ht="29.25" customHeight="1">
      <c r="B14" s="107"/>
    </row>
    <row r="15" spans="2:8" s="109" customFormat="1" ht="29.25" customHeight="1">
      <c r="B15" s="110" t="s">
        <v>115</v>
      </c>
    </row>
    <row r="16" spans="2:8" s="109" customFormat="1" ht="29.25" customHeight="1">
      <c r="B16" s="107"/>
    </row>
    <row r="17" spans="2:10" s="109" customFormat="1" ht="29.25" customHeight="1">
      <c r="B17" s="111"/>
      <c r="C17" s="111"/>
      <c r="D17" s="111"/>
      <c r="E17" s="111"/>
      <c r="F17" s="111"/>
      <c r="G17" s="111"/>
      <c r="H17" s="111"/>
      <c r="I17" s="111"/>
    </row>
    <row r="18" spans="2:10" s="109" customFormat="1" ht="29.25" customHeight="1">
      <c r="B18" s="111"/>
      <c r="C18" s="111"/>
      <c r="D18" s="111"/>
      <c r="E18" s="111"/>
      <c r="F18" s="111"/>
      <c r="G18" s="111"/>
      <c r="H18" s="111"/>
      <c r="I18" s="111"/>
    </row>
    <row r="19" spans="2:10" s="109" customFormat="1" ht="29.25" customHeight="1">
      <c r="B19" s="111"/>
      <c r="C19" s="112"/>
      <c r="D19" s="113"/>
      <c r="E19" s="113"/>
      <c r="F19" s="113"/>
      <c r="G19" s="113"/>
      <c r="H19" s="113"/>
    </row>
    <row r="20" spans="2:10" s="109" customFormat="1" ht="18" customHeight="1">
      <c r="B20" s="107"/>
      <c r="C20" s="107"/>
      <c r="D20" s="107"/>
      <c r="F20" s="107"/>
      <c r="G20" s="107"/>
      <c r="H20" s="107"/>
    </row>
    <row r="21" spans="2:10" s="109" customFormat="1" ht="18" customHeight="1">
      <c r="B21" s="107"/>
      <c r="C21" s="107"/>
      <c r="D21" s="114"/>
      <c r="E21" s="107"/>
      <c r="F21" s="107"/>
    </row>
    <row r="22" spans="2:10" s="107" customFormat="1" ht="18" customHeight="1">
      <c r="E22" s="109"/>
      <c r="J22" s="109"/>
    </row>
    <row r="23" spans="2:10" s="109" customFormat="1" ht="18" customHeight="1">
      <c r="B23" s="107"/>
      <c r="C23" s="107"/>
      <c r="D23" s="114"/>
      <c r="G23" s="114"/>
      <c r="H23" s="114"/>
    </row>
    <row r="24" spans="2:10" s="109" customFormat="1" ht="18" customHeight="1">
      <c r="B24" s="107"/>
      <c r="C24" s="107"/>
      <c r="D24" s="114"/>
      <c r="E24" s="107"/>
      <c r="J24" s="115"/>
    </row>
    <row r="25" spans="2:10" s="109" customFormat="1" ht="18" customHeight="1">
      <c r="B25" s="107"/>
      <c r="C25" s="107"/>
      <c r="D25" s="114"/>
      <c r="E25" s="107"/>
      <c r="F25" s="114"/>
      <c r="G25" s="107"/>
      <c r="H25" s="107"/>
      <c r="J25" s="107"/>
    </row>
    <row r="26" spans="2:10" s="109" customFormat="1" ht="14">
      <c r="B26" s="107"/>
      <c r="C26" s="107"/>
      <c r="D26" s="107"/>
      <c r="J26" s="107"/>
    </row>
    <row r="27" spans="2:10" s="109" customFormat="1" ht="14">
      <c r="B27" s="107"/>
      <c r="C27" s="107"/>
      <c r="D27" s="107"/>
      <c r="F27" s="114"/>
      <c r="G27" s="114"/>
      <c r="H27" s="114"/>
      <c r="J27" s="115"/>
    </row>
    <row r="28" spans="2:10" s="109" customFormat="1" ht="16.5">
      <c r="F28" s="116"/>
      <c r="G28" s="154" t="s">
        <v>116</v>
      </c>
      <c r="H28" s="154"/>
      <c r="I28" s="154"/>
      <c r="J28" s="115"/>
    </row>
    <row r="29" spans="2:10">
      <c r="J29" s="117"/>
    </row>
    <row r="30" spans="2:10" ht="16.5">
      <c r="G30" s="154" t="s">
        <v>117</v>
      </c>
      <c r="H30" s="154"/>
      <c r="I30" s="154"/>
      <c r="J30" s="116"/>
    </row>
    <row r="32" spans="2:10">
      <c r="C32" s="118"/>
    </row>
    <row r="33" spans="3:3">
      <c r="C33" s="118"/>
    </row>
    <row r="34" spans="3:3">
      <c r="C34" s="118"/>
    </row>
  </sheetData>
  <mergeCells count="2">
    <mergeCell ref="G28:I28"/>
    <mergeCell ref="G30:I30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2023-07-18T13:37:20Z</dcterms:created>
  <dcterms:modified xsi:type="dcterms:W3CDTF">2023-07-18T13:37:51Z</dcterms:modified>
</cp:coreProperties>
</file>