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'Sheet1'!$C$1:$M$75</definedName>
  </definedNames>
  <calcPr fullCalcOnLoad="1"/>
</workbook>
</file>

<file path=xl/sharedStrings.xml><?xml version="1.0" encoding="utf-8"?>
<sst xmlns="http://schemas.openxmlformats.org/spreadsheetml/2006/main" count="130" uniqueCount="69">
  <si>
    <t>11事業年度</t>
  </si>
  <si>
    <t>13事業年度</t>
  </si>
  <si>
    <t>15事業年度</t>
  </si>
  <si>
    <t>16事業年度</t>
  </si>
  <si>
    <t>大企業</t>
  </si>
  <si>
    <t>中小企業</t>
  </si>
  <si>
    <t>合計</t>
  </si>
  <si>
    <t>法人</t>
  </si>
  <si>
    <t>個人</t>
  </si>
  <si>
    <t>計</t>
  </si>
  <si>
    <t>資本金</t>
  </si>
  <si>
    <t>3億円超</t>
  </si>
  <si>
    <t>3億円以下</t>
  </si>
  <si>
    <t>小計</t>
  </si>
  <si>
    <t>－</t>
  </si>
  <si>
    <t>従業員</t>
  </si>
  <si>
    <t>300人超</t>
  </si>
  <si>
    <t>300人以下</t>
  </si>
  <si>
    <t>（単位：％）</t>
  </si>
  <si>
    <t>100kl未満</t>
  </si>
  <si>
    <t>100kl以上</t>
  </si>
  <si>
    <t>300kl以上</t>
  </si>
  <si>
    <t>1,000kl以上</t>
  </si>
  <si>
    <t>5,000kl以上</t>
  </si>
  <si>
    <t>300kl未満</t>
  </si>
  <si>
    <t>1,000kl未満</t>
  </si>
  <si>
    <t>5,000kl未満</t>
  </si>
  <si>
    <t>対前回調査比</t>
  </si>
  <si>
    <t>（単位：百万円、％）</t>
  </si>
  <si>
    <t>売上高</t>
  </si>
  <si>
    <t>売上総利益</t>
  </si>
  <si>
    <t>営業利益</t>
  </si>
  <si>
    <t>４ 業績の推移</t>
  </si>
  <si>
    <t>区　　分</t>
  </si>
  <si>
    <t>生ぶどう</t>
  </si>
  <si>
    <t>その他</t>
  </si>
  <si>
    <t>濃縮果汁</t>
  </si>
  <si>
    <t>100kl未満</t>
  </si>
  <si>
    <t>－</t>
  </si>
  <si>
    <t>１ 果実酒製造業者の資本金別構成比</t>
  </si>
  <si>
    <t>２ 果実酒製造業者の製成数量規模別構成比</t>
  </si>
  <si>
    <t>３ 果実酒製造業者の課税販売数量規模別構成比</t>
  </si>
  <si>
    <t>－</t>
  </si>
  <si>
    <t>７事業年度</t>
  </si>
  <si>
    <t>９事業年度</t>
  </si>
  <si>
    <t>５ 欠損・低収益割合</t>
  </si>
  <si>
    <t>（単位：％）</t>
  </si>
  <si>
    <t>（単位：％・者）</t>
  </si>
  <si>
    <t>企業数</t>
  </si>
  <si>
    <t>欠損企業割合</t>
  </si>
  <si>
    <t>低収益企業割合</t>
  </si>
  <si>
    <t>税引前利益</t>
  </si>
  <si>
    <t>欠損・低収益企業割合</t>
  </si>
  <si>
    <t>製成</t>
  </si>
  <si>
    <t>国産原料</t>
  </si>
  <si>
    <t>輸入原料</t>
  </si>
  <si>
    <t>計</t>
  </si>
  <si>
    <t>バルク
ワイン</t>
  </si>
  <si>
    <t>合　計</t>
  </si>
  <si>
    <t>構成比</t>
  </si>
  <si>
    <t>（単位：kl・％）</t>
  </si>
  <si>
    <t>※　上記の係数は、製造者分を計上した。</t>
  </si>
  <si>
    <t>　</t>
  </si>
  <si>
    <t>※　営業利益は、果実酒部門にかかるものであり、税引前利益は、その他の事業部門を含めた事業全体に係るものである。</t>
  </si>
  <si>
    <t>※　平成７事業年度については、中小企業の範囲が異なっているため表示していない。</t>
  </si>
  <si>
    <t>※　製造業者と資本関係にある果実酒の販売担当会社がある場合には、その販売担当会社分を集計している。</t>
  </si>
  <si>
    <t>　（以下、３、４、５において同じ。）</t>
  </si>
  <si>
    <t>※　製成計、バルクワイン、合計の括弧書きは実数量。</t>
  </si>
  <si>
    <t>６ 使用原料別製成数量構成比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</si>
</sst>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0000_ "/>
    <numFmt numFmtId="178" formatCode="#,##0_ "/>
    <numFmt numFmtId="179" formatCode="#,##0_);\(#,##0\)"/>
    <numFmt numFmtId="180" formatCode="#,##0.0_);\(#,##0.0\)"/>
    <numFmt numFmtId="181" formatCode="#,##0_);[Red]\(#,##0\)"/>
    <numFmt numFmtId="182" formatCode="&quot;\&quot;#,##0_);[Red]\(&quot;\&quot;#,##0\)"/>
    <numFmt numFmtId="183" formatCode="0.0_);\(0.0\)"/>
    <numFmt numFmtId="184" formatCode="0.0_);[Red]\(0.0\)"/>
    <numFmt numFmtId="185" formatCode="0_);[Red]\(0\)"/>
    <numFmt numFmtId="186" formatCode="0_ "/>
    <numFmt numFmtId="187" formatCode="#,##0.0"/>
    <numFmt numFmtId="188" formatCode="0_);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8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2" fillId="0" borderId="5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distributed" textRotation="255" wrapText="1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3" fontId="2" fillId="0" borderId="20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187" fontId="2" fillId="0" borderId="53" xfId="0" applyNumberFormat="1" applyFont="1" applyBorder="1" applyAlignment="1">
      <alignment vertical="center"/>
    </xf>
    <xf numFmtId="0" fontId="3" fillId="0" borderId="5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36" xfId="0" applyFont="1" applyBorder="1" applyAlignment="1">
      <alignment horizontal="right" vertical="center"/>
    </xf>
    <xf numFmtId="187" fontId="2" fillId="0" borderId="19" xfId="0" applyNumberFormat="1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179" fontId="2" fillId="0" borderId="5" xfId="0" applyNumberFormat="1" applyFont="1" applyBorder="1" applyAlignment="1">
      <alignment vertical="center"/>
    </xf>
    <xf numFmtId="179" fontId="2" fillId="0" borderId="55" xfId="0" applyNumberFormat="1" applyFont="1" applyBorder="1" applyAlignment="1">
      <alignment vertical="center"/>
    </xf>
    <xf numFmtId="179" fontId="2" fillId="0" borderId="56" xfId="0" applyNumberFormat="1" applyFont="1" applyBorder="1" applyAlignment="1">
      <alignment vertical="center"/>
    </xf>
    <xf numFmtId="179" fontId="2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shrinkToFit="1"/>
    </xf>
    <xf numFmtId="0" fontId="2" fillId="0" borderId="60" xfId="0" applyFont="1" applyBorder="1" applyAlignment="1">
      <alignment horizontal="distributed" vertical="center" shrinkToFit="1"/>
    </xf>
    <xf numFmtId="0" fontId="2" fillId="0" borderId="61" xfId="0" applyFont="1" applyBorder="1" applyAlignment="1">
      <alignment horizontal="distributed" vertical="center" shrinkToFit="1"/>
    </xf>
    <xf numFmtId="0" fontId="2" fillId="0" borderId="62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distributed" vertical="center" shrinkToFit="1"/>
    </xf>
    <xf numFmtId="0" fontId="2" fillId="0" borderId="64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179" fontId="2" fillId="0" borderId="39" xfId="0" applyNumberFormat="1" applyFont="1" applyBorder="1" applyAlignment="1">
      <alignment horizontal="center" vertical="center"/>
    </xf>
    <xf numFmtId="179" fontId="0" fillId="0" borderId="73" xfId="0" applyNumberForma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7" xfId="0" applyFont="1" applyBorder="1" applyAlignment="1">
      <alignment horizontal="distributed" vertical="center" shrinkToFit="1"/>
    </xf>
    <xf numFmtId="0" fontId="2" fillId="0" borderId="74" xfId="0" applyFont="1" applyBorder="1" applyAlignment="1">
      <alignment horizontal="distributed" vertical="center" shrinkToFit="1"/>
    </xf>
    <xf numFmtId="0" fontId="2" fillId="0" borderId="68" xfId="0" applyFont="1" applyBorder="1" applyAlignment="1">
      <alignment horizontal="distributed" vertical="center" shrinkToFit="1"/>
    </xf>
    <xf numFmtId="0" fontId="2" fillId="0" borderId="31" xfId="0" applyFont="1" applyBorder="1" applyAlignment="1">
      <alignment horizontal="distributed" vertical="center" shrinkToFit="1"/>
    </xf>
    <xf numFmtId="0" fontId="2" fillId="0" borderId="75" xfId="0" applyFont="1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0" fillId="0" borderId="60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0" xfId="0" applyBorder="1" applyAlignment="1">
      <alignment horizontal="distributed" vertical="center" shrinkToFit="1"/>
    </xf>
    <xf numFmtId="0" fontId="0" fillId="0" borderId="76" xfId="0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73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5"/>
  <sheetViews>
    <sheetView tabSelected="1" view="pageBreakPreview" zoomScaleSheetLayoutView="100" workbookViewId="0" topLeftCell="A58">
      <selection activeCell="L58" sqref="L57:L58"/>
    </sheetView>
  </sheetViews>
  <sheetFormatPr defaultColWidth="9.00390625" defaultRowHeight="13.5"/>
  <cols>
    <col min="1" max="1" width="4.875" style="1" customWidth="1"/>
    <col min="2" max="2" width="4.75390625" style="1" customWidth="1"/>
    <col min="3" max="3" width="9.125" style="1" customWidth="1"/>
    <col min="4" max="11" width="7.75390625" style="1" customWidth="1"/>
    <col min="12" max="12" width="9.50390625" style="1" bestFit="1" customWidth="1"/>
    <col min="13" max="13" width="10.375" style="1" customWidth="1"/>
    <col min="14" max="14" width="4.125" style="1" customWidth="1"/>
    <col min="15" max="16384" width="9.00390625" style="1" customWidth="1"/>
  </cols>
  <sheetData>
    <row r="1" spans="3:12" ht="14.25" thickBot="1">
      <c r="C1" s="139" t="s">
        <v>39</v>
      </c>
      <c r="D1" s="139"/>
      <c r="E1" s="140"/>
      <c r="F1" s="140"/>
      <c r="G1" s="140"/>
      <c r="H1" s="140"/>
      <c r="K1" s="126" t="s">
        <v>47</v>
      </c>
      <c r="L1" s="127"/>
    </row>
    <row r="2" spans="3:12" ht="13.5">
      <c r="C2" s="95"/>
      <c r="D2" s="29" t="s">
        <v>4</v>
      </c>
      <c r="E2" s="97" t="s">
        <v>5</v>
      </c>
      <c r="F2" s="98"/>
      <c r="G2" s="98"/>
      <c r="H2" s="98"/>
      <c r="I2" s="98"/>
      <c r="J2" s="98"/>
      <c r="K2" s="99" t="s">
        <v>6</v>
      </c>
      <c r="L2" s="128" t="s">
        <v>48</v>
      </c>
    </row>
    <row r="3" spans="3:12" ht="13.5">
      <c r="C3" s="96"/>
      <c r="D3" s="30" t="s">
        <v>7</v>
      </c>
      <c r="E3" s="102" t="s">
        <v>7</v>
      </c>
      <c r="F3" s="103"/>
      <c r="G3" s="103"/>
      <c r="H3" s="104"/>
      <c r="I3" s="30" t="s">
        <v>8</v>
      </c>
      <c r="J3" s="102" t="s">
        <v>9</v>
      </c>
      <c r="K3" s="100"/>
      <c r="L3" s="129"/>
    </row>
    <row r="4" spans="3:12" ht="13.5" customHeight="1">
      <c r="C4" s="32" t="s">
        <v>10</v>
      </c>
      <c r="D4" s="31" t="s">
        <v>11</v>
      </c>
      <c r="E4" s="31" t="s">
        <v>11</v>
      </c>
      <c r="F4" s="20" t="s">
        <v>12</v>
      </c>
      <c r="G4" s="20" t="s">
        <v>12</v>
      </c>
      <c r="H4" s="106" t="s">
        <v>13</v>
      </c>
      <c r="I4" s="31" t="s">
        <v>14</v>
      </c>
      <c r="J4" s="102"/>
      <c r="K4" s="100"/>
      <c r="L4" s="129"/>
    </row>
    <row r="5" spans="3:12" ht="13.5" customHeight="1" thickBot="1">
      <c r="C5" s="33" t="s">
        <v>15</v>
      </c>
      <c r="D5" s="21" t="s">
        <v>16</v>
      </c>
      <c r="E5" s="21" t="s">
        <v>17</v>
      </c>
      <c r="F5" s="21" t="s">
        <v>16</v>
      </c>
      <c r="G5" s="21" t="s">
        <v>17</v>
      </c>
      <c r="H5" s="107"/>
      <c r="I5" s="21" t="s">
        <v>17</v>
      </c>
      <c r="J5" s="105"/>
      <c r="K5" s="101"/>
      <c r="L5" s="130"/>
    </row>
    <row r="6" spans="3:12" ht="13.5" customHeight="1">
      <c r="C6" s="34" t="s">
        <v>43</v>
      </c>
      <c r="D6" s="41"/>
      <c r="E6" s="41"/>
      <c r="F6" s="41"/>
      <c r="G6" s="41"/>
      <c r="H6" s="42"/>
      <c r="I6" s="3">
        <v>15.3</v>
      </c>
      <c r="J6" s="43"/>
      <c r="K6" s="44">
        <v>100</v>
      </c>
      <c r="L6" s="46">
        <v>163</v>
      </c>
    </row>
    <row r="7" spans="3:12" ht="13.5">
      <c r="C7" s="35" t="s">
        <v>44</v>
      </c>
      <c r="D7" s="3">
        <v>5</v>
      </c>
      <c r="E7" s="3">
        <v>5.6</v>
      </c>
      <c r="F7" s="3">
        <v>1.3</v>
      </c>
      <c r="G7" s="3">
        <v>75</v>
      </c>
      <c r="H7" s="3">
        <v>81.9</v>
      </c>
      <c r="I7" s="3">
        <v>13.1</v>
      </c>
      <c r="J7" s="4">
        <v>95</v>
      </c>
      <c r="K7" s="44">
        <v>100</v>
      </c>
      <c r="L7" s="46">
        <v>160</v>
      </c>
    </row>
    <row r="8" spans="3:12" ht="13.5">
      <c r="C8" s="35" t="s">
        <v>0</v>
      </c>
      <c r="D8" s="3">
        <v>5.4</v>
      </c>
      <c r="E8" s="3">
        <v>4.8</v>
      </c>
      <c r="F8" s="3">
        <v>1.2</v>
      </c>
      <c r="G8" s="3">
        <v>76.2</v>
      </c>
      <c r="H8" s="3">
        <v>82.1</v>
      </c>
      <c r="I8" s="3">
        <v>12.5</v>
      </c>
      <c r="J8" s="4">
        <v>94.6</v>
      </c>
      <c r="K8" s="44">
        <v>100</v>
      </c>
      <c r="L8" s="46">
        <v>168</v>
      </c>
    </row>
    <row r="9" spans="3:12" ht="13.5">
      <c r="C9" s="35" t="s">
        <v>1</v>
      </c>
      <c r="D9" s="3">
        <v>2.366863905325444</v>
      </c>
      <c r="E9" s="3">
        <v>7.100591715976331</v>
      </c>
      <c r="F9" s="3">
        <v>1.7751479289940828</v>
      </c>
      <c r="G9" s="3">
        <v>78.10650887573965</v>
      </c>
      <c r="H9" s="3">
        <v>86.98224852071006</v>
      </c>
      <c r="I9" s="3">
        <v>10.650887573964498</v>
      </c>
      <c r="J9" s="4">
        <v>97.63313609467455</v>
      </c>
      <c r="K9" s="44">
        <v>100</v>
      </c>
      <c r="L9" s="46">
        <v>169</v>
      </c>
    </row>
    <row r="10" spans="3:12" ht="13.5">
      <c r="C10" s="35" t="s">
        <v>2</v>
      </c>
      <c r="D10" s="3">
        <v>3.067484662576687</v>
      </c>
      <c r="E10" s="3">
        <v>6.134969325153374</v>
      </c>
      <c r="F10" s="3">
        <v>2.4539877300613497</v>
      </c>
      <c r="G10" s="3">
        <v>80.3680981595092</v>
      </c>
      <c r="H10" s="3">
        <v>88.95705521472392</v>
      </c>
      <c r="I10" s="3">
        <v>7.975460122699387</v>
      </c>
      <c r="J10" s="4">
        <v>96.93251533742331</v>
      </c>
      <c r="K10" s="44">
        <v>100</v>
      </c>
      <c r="L10" s="46">
        <v>162</v>
      </c>
    </row>
    <row r="11" spans="3:12" ht="14.25" thickBot="1">
      <c r="C11" s="36" t="s">
        <v>3</v>
      </c>
      <c r="D11" s="5">
        <v>3.7037037037037033</v>
      </c>
      <c r="E11" s="5">
        <v>6.790123456790123</v>
      </c>
      <c r="F11" s="5">
        <v>2.4691358024691357</v>
      </c>
      <c r="G11" s="5">
        <v>78.39506172839506</v>
      </c>
      <c r="H11" s="5">
        <v>87.65432098765432</v>
      </c>
      <c r="I11" s="5">
        <v>8.641975308641975</v>
      </c>
      <c r="J11" s="6">
        <v>96.29629629629629</v>
      </c>
      <c r="K11" s="45">
        <v>100</v>
      </c>
      <c r="L11" s="47">
        <v>162</v>
      </c>
    </row>
    <row r="12" spans="3:13" ht="13.5">
      <c r="C12" s="114" t="s">
        <v>64</v>
      </c>
      <c r="D12" s="146"/>
      <c r="E12" s="146"/>
      <c r="F12" s="146"/>
      <c r="G12" s="146"/>
      <c r="H12" s="146"/>
      <c r="I12" s="146"/>
      <c r="J12" s="146"/>
      <c r="K12" s="146"/>
      <c r="L12" s="147"/>
      <c r="M12" s="140"/>
    </row>
    <row r="13" spans="3:12" ht="13.5">
      <c r="C13" s="68" t="s">
        <v>65</v>
      </c>
      <c r="D13" s="69"/>
      <c r="E13" s="69"/>
      <c r="F13" s="69"/>
      <c r="G13" s="69"/>
      <c r="H13" s="69"/>
      <c r="I13" s="69"/>
      <c r="J13" s="69"/>
      <c r="K13" s="69"/>
      <c r="L13" s="65"/>
    </row>
    <row r="14" spans="3:12" ht="13.5">
      <c r="C14" s="68" t="s">
        <v>66</v>
      </c>
      <c r="D14" s="69"/>
      <c r="E14" s="69"/>
      <c r="F14" s="69"/>
      <c r="G14" s="69"/>
      <c r="H14" s="69"/>
      <c r="I14" s="69"/>
      <c r="J14" s="69"/>
      <c r="K14" s="69"/>
      <c r="L14" s="65"/>
    </row>
    <row r="15" spans="3:12" ht="13.5">
      <c r="C15" s="68"/>
      <c r="D15" s="69"/>
      <c r="E15" s="69"/>
      <c r="F15" s="69"/>
      <c r="G15" s="69"/>
      <c r="H15" s="69"/>
      <c r="I15" s="69"/>
      <c r="J15" s="69"/>
      <c r="K15" s="69"/>
      <c r="L15" s="65"/>
    </row>
    <row r="16" spans="3:9" ht="14.25" thickBot="1">
      <c r="C16" s="1" t="s">
        <v>40</v>
      </c>
      <c r="I16" s="2" t="s">
        <v>18</v>
      </c>
    </row>
    <row r="17" spans="3:9" ht="13.5">
      <c r="C17" s="108"/>
      <c r="D17" s="112" t="s">
        <v>19</v>
      </c>
      <c r="E17" s="22" t="s">
        <v>20</v>
      </c>
      <c r="F17" s="22" t="s">
        <v>21</v>
      </c>
      <c r="G17" s="22" t="s">
        <v>22</v>
      </c>
      <c r="H17" s="137" t="s">
        <v>23</v>
      </c>
      <c r="I17" s="110" t="s">
        <v>6</v>
      </c>
    </row>
    <row r="18" spans="3:9" ht="14.25" thickBot="1">
      <c r="C18" s="109"/>
      <c r="D18" s="113"/>
      <c r="E18" s="21" t="s">
        <v>24</v>
      </c>
      <c r="F18" s="21" t="s">
        <v>25</v>
      </c>
      <c r="G18" s="21" t="s">
        <v>26</v>
      </c>
      <c r="H18" s="138"/>
      <c r="I18" s="111"/>
    </row>
    <row r="19" spans="3:9" ht="13.5">
      <c r="C19" s="34" t="s">
        <v>43</v>
      </c>
      <c r="D19" s="7">
        <v>74.2</v>
      </c>
      <c r="E19" s="7">
        <v>11.7</v>
      </c>
      <c r="F19" s="7">
        <v>9.8</v>
      </c>
      <c r="G19" s="7">
        <v>1.8</v>
      </c>
      <c r="H19" s="7">
        <v>2.5</v>
      </c>
      <c r="I19" s="8">
        <v>100</v>
      </c>
    </row>
    <row r="20" spans="3:9" ht="13.5">
      <c r="C20" s="35" t="s">
        <v>44</v>
      </c>
      <c r="D20" s="3">
        <v>70</v>
      </c>
      <c r="E20" s="3">
        <v>14.4</v>
      </c>
      <c r="F20" s="3">
        <v>10.6</v>
      </c>
      <c r="G20" s="3">
        <v>2.5</v>
      </c>
      <c r="H20" s="3">
        <v>2.5</v>
      </c>
      <c r="I20" s="9">
        <v>100</v>
      </c>
    </row>
    <row r="21" spans="3:9" ht="13.5">
      <c r="C21" s="37" t="s">
        <v>0</v>
      </c>
      <c r="D21" s="3">
        <v>64.9</v>
      </c>
      <c r="E21" s="3">
        <v>17.3</v>
      </c>
      <c r="F21" s="3">
        <v>11.9</v>
      </c>
      <c r="G21" s="3">
        <v>3.6</v>
      </c>
      <c r="H21" s="3">
        <v>2.4</v>
      </c>
      <c r="I21" s="9">
        <v>100</v>
      </c>
    </row>
    <row r="22" spans="3:9" ht="13.5">
      <c r="C22" s="37" t="s">
        <v>1</v>
      </c>
      <c r="D22" s="3">
        <f>58.5798816568047+11.8343195266272</f>
        <v>70.4142011834319</v>
      </c>
      <c r="E22" s="3">
        <f>11.8343195266272+4.14201183431953</f>
        <v>15.97633136094673</v>
      </c>
      <c r="F22" s="3">
        <f>4.14201183431953+4.14201183431953</f>
        <v>8.28402366863906</v>
      </c>
      <c r="G22" s="3">
        <f>1.77514792899408+0.591715976331361</f>
        <v>2.3668639053254408</v>
      </c>
      <c r="H22" s="3">
        <f>1.18343195266272+1.77514792899408</f>
        <v>2.9585798816568</v>
      </c>
      <c r="I22" s="9">
        <v>100</v>
      </c>
    </row>
    <row r="23" spans="3:9" ht="13.5">
      <c r="C23" s="37" t="s">
        <v>2</v>
      </c>
      <c r="D23" s="3">
        <f>63.1901840490798+11.0429447852761</f>
        <v>74.2331288343559</v>
      </c>
      <c r="E23" s="3">
        <f>7.97546012269939+5.52147239263804</f>
        <v>13.49693251533743</v>
      </c>
      <c r="F23" s="3">
        <f>3.06748466257669+4.9079754601227</f>
        <v>7.97546012269939</v>
      </c>
      <c r="G23" s="3">
        <f>0.613496932515337+1.22699386503067</f>
        <v>1.840490797546007</v>
      </c>
      <c r="H23" s="3">
        <f>0.613496932515337+1.84049079754601</f>
        <v>2.453987730061347</v>
      </c>
      <c r="I23" s="9">
        <v>100</v>
      </c>
    </row>
    <row r="24" spans="3:12" ht="14.25" thickBot="1">
      <c r="C24" s="38" t="s">
        <v>3</v>
      </c>
      <c r="D24" s="5">
        <f>64.8148148148148+11.1111111111111</f>
        <v>75.9259259259259</v>
      </c>
      <c r="E24" s="5">
        <f>7.40740740740741+5.55555555555556</f>
        <v>12.962962962962969</v>
      </c>
      <c r="F24" s="5">
        <f>3.08641975308642+3.7037037037037</f>
        <v>6.79012345679012</v>
      </c>
      <c r="G24" s="5">
        <f>1.23456790123457+0.617283950617284</f>
        <v>1.851851851851854</v>
      </c>
      <c r="H24" s="5">
        <f>0.617283950617284+1.85185185185185</f>
        <v>2.4691358024691343</v>
      </c>
      <c r="I24" s="10">
        <v>100</v>
      </c>
      <c r="J24" s="70"/>
      <c r="K24" s="71"/>
      <c r="L24" s="71"/>
    </row>
    <row r="26" spans="3:9" ht="14.25" thickBot="1">
      <c r="C26" s="1" t="s">
        <v>41</v>
      </c>
      <c r="I26" s="2" t="s">
        <v>18</v>
      </c>
    </row>
    <row r="27" spans="3:9" ht="13.5">
      <c r="C27" s="108"/>
      <c r="D27" s="112" t="s">
        <v>37</v>
      </c>
      <c r="E27" s="22" t="s">
        <v>20</v>
      </c>
      <c r="F27" s="22" t="s">
        <v>21</v>
      </c>
      <c r="G27" s="22" t="s">
        <v>22</v>
      </c>
      <c r="H27" s="137" t="s">
        <v>23</v>
      </c>
      <c r="I27" s="110" t="s">
        <v>6</v>
      </c>
    </row>
    <row r="28" spans="3:9" ht="14.25" thickBot="1">
      <c r="C28" s="109"/>
      <c r="D28" s="113"/>
      <c r="E28" s="21" t="s">
        <v>24</v>
      </c>
      <c r="F28" s="21" t="s">
        <v>25</v>
      </c>
      <c r="G28" s="21" t="s">
        <v>26</v>
      </c>
      <c r="H28" s="138"/>
      <c r="I28" s="111"/>
    </row>
    <row r="29" spans="3:9" ht="13.5">
      <c r="C29" s="34" t="s">
        <v>43</v>
      </c>
      <c r="D29" s="7">
        <v>68.7</v>
      </c>
      <c r="E29" s="7">
        <v>16.6</v>
      </c>
      <c r="F29" s="7">
        <v>8.6</v>
      </c>
      <c r="G29" s="7">
        <v>4.3</v>
      </c>
      <c r="H29" s="7">
        <v>1.8</v>
      </c>
      <c r="I29" s="8">
        <v>100</v>
      </c>
    </row>
    <row r="30" spans="3:9" ht="13.5">
      <c r="C30" s="35" t="s">
        <v>44</v>
      </c>
      <c r="D30" s="3">
        <v>66.3</v>
      </c>
      <c r="E30" s="3">
        <v>17.5</v>
      </c>
      <c r="F30" s="3">
        <v>10.6</v>
      </c>
      <c r="G30" s="3">
        <v>2.5</v>
      </c>
      <c r="H30" s="3">
        <v>3.1</v>
      </c>
      <c r="I30" s="9">
        <v>100</v>
      </c>
    </row>
    <row r="31" spans="3:9" ht="13.5">
      <c r="C31" s="37" t="s">
        <v>0</v>
      </c>
      <c r="D31" s="3">
        <v>62.5</v>
      </c>
      <c r="E31" s="3">
        <v>19.1</v>
      </c>
      <c r="F31" s="3">
        <v>9.5</v>
      </c>
      <c r="G31" s="3">
        <v>6</v>
      </c>
      <c r="H31" s="3">
        <v>3</v>
      </c>
      <c r="I31" s="9">
        <v>100</v>
      </c>
    </row>
    <row r="32" spans="3:9" ht="13.5">
      <c r="C32" s="37" t="s">
        <v>1</v>
      </c>
      <c r="D32" s="3">
        <v>66.86390532544378</v>
      </c>
      <c r="E32" s="3">
        <v>19.526627218934912</v>
      </c>
      <c r="F32" s="3">
        <v>7.100591715976332</v>
      </c>
      <c r="G32" s="3">
        <v>3.5502958579881656</v>
      </c>
      <c r="H32" s="3">
        <v>2.9585798816568047</v>
      </c>
      <c r="I32" s="9">
        <v>100</v>
      </c>
    </row>
    <row r="33" spans="3:9" ht="13.5">
      <c r="C33" s="37" t="s">
        <v>2</v>
      </c>
      <c r="D33" s="3">
        <v>69.75308641975309</v>
      </c>
      <c r="E33" s="3">
        <v>17.28395061728395</v>
      </c>
      <c r="F33" s="3">
        <v>8.02469135802469</v>
      </c>
      <c r="G33" s="3">
        <v>1.8518518518518516</v>
      </c>
      <c r="H33" s="3">
        <v>3.0864197530864197</v>
      </c>
      <c r="I33" s="9">
        <v>100</v>
      </c>
    </row>
    <row r="34" spans="3:9" ht="14.25" thickBot="1">
      <c r="C34" s="38" t="s">
        <v>3</v>
      </c>
      <c r="D34" s="5">
        <v>70.37037037037038</v>
      </c>
      <c r="E34" s="5">
        <v>19</v>
      </c>
      <c r="F34" s="5">
        <v>5.555555555555555</v>
      </c>
      <c r="G34" s="5">
        <v>1.8518518518518516</v>
      </c>
      <c r="H34" s="5">
        <v>3.0864197530864192</v>
      </c>
      <c r="I34" s="10">
        <v>100</v>
      </c>
    </row>
    <row r="36" spans="3:9" ht="14.25" thickBot="1">
      <c r="C36" s="1" t="s">
        <v>32</v>
      </c>
      <c r="I36" s="2" t="s">
        <v>28</v>
      </c>
    </row>
    <row r="37" spans="3:9" ht="13.5">
      <c r="C37" s="108"/>
      <c r="D37" s="153" t="s">
        <v>29</v>
      </c>
      <c r="E37" s="155"/>
      <c r="F37" s="153" t="s">
        <v>30</v>
      </c>
      <c r="G37" s="155"/>
      <c r="H37" s="153" t="s">
        <v>31</v>
      </c>
      <c r="I37" s="154"/>
    </row>
    <row r="38" spans="3:9" ht="14.25" thickBot="1">
      <c r="C38" s="109"/>
      <c r="D38" s="23"/>
      <c r="E38" s="24" t="s">
        <v>27</v>
      </c>
      <c r="F38" s="23"/>
      <c r="G38" s="24" t="s">
        <v>27</v>
      </c>
      <c r="H38" s="25"/>
      <c r="I38" s="26" t="s">
        <v>27</v>
      </c>
    </row>
    <row r="39" spans="3:9" ht="13.5">
      <c r="C39" s="34" t="s">
        <v>43</v>
      </c>
      <c r="D39" s="11">
        <v>50787</v>
      </c>
      <c r="E39" s="14" t="s">
        <v>38</v>
      </c>
      <c r="F39" s="11">
        <v>20165</v>
      </c>
      <c r="G39" s="14" t="s">
        <v>38</v>
      </c>
      <c r="H39" s="11">
        <v>-1515</v>
      </c>
      <c r="I39" s="17" t="s">
        <v>38</v>
      </c>
    </row>
    <row r="40" spans="3:9" ht="13.5">
      <c r="C40" s="35" t="s">
        <v>44</v>
      </c>
      <c r="D40" s="12">
        <v>63961</v>
      </c>
      <c r="E40" s="15">
        <f>D40/D39*100</f>
        <v>125.93970898064467</v>
      </c>
      <c r="F40" s="12">
        <v>25273</v>
      </c>
      <c r="G40" s="15">
        <f>F40/F39*100</f>
        <v>125.33101909248698</v>
      </c>
      <c r="H40" s="12">
        <v>1985</v>
      </c>
      <c r="I40" s="28" t="s">
        <v>42</v>
      </c>
    </row>
    <row r="41" spans="3:9" ht="13.5">
      <c r="C41" s="37" t="s">
        <v>0</v>
      </c>
      <c r="D41" s="12">
        <v>86709</v>
      </c>
      <c r="E41" s="15">
        <f>D41/D40*100</f>
        <v>135.5654226794453</v>
      </c>
      <c r="F41" s="12">
        <v>31745</v>
      </c>
      <c r="G41" s="15">
        <f>F41/F40*100</f>
        <v>125.6083567443517</v>
      </c>
      <c r="H41" s="12">
        <v>1371</v>
      </c>
      <c r="I41" s="18">
        <f>H41/H40*100</f>
        <v>69.06801007556676</v>
      </c>
    </row>
    <row r="42" spans="3:9" ht="13.5">
      <c r="C42" s="37" t="s">
        <v>1</v>
      </c>
      <c r="D42" s="12">
        <v>66607</v>
      </c>
      <c r="E42" s="15">
        <f>D42/D41*100</f>
        <v>76.81670876148958</v>
      </c>
      <c r="F42" s="12">
        <v>23950</v>
      </c>
      <c r="G42" s="15">
        <f>F42/F41*100</f>
        <v>75.44495196093874</v>
      </c>
      <c r="H42" s="12">
        <v>437</v>
      </c>
      <c r="I42" s="18">
        <f>H42/H41*100</f>
        <v>31.87454412837345</v>
      </c>
    </row>
    <row r="43" spans="3:9" ht="13.5">
      <c r="C43" s="37" t="s">
        <v>2</v>
      </c>
      <c r="D43" s="12">
        <v>68897</v>
      </c>
      <c r="E43" s="15">
        <f>D43/D42*100</f>
        <v>103.43807707898569</v>
      </c>
      <c r="F43" s="12">
        <v>24644</v>
      </c>
      <c r="G43" s="15">
        <f>F43/F42*100</f>
        <v>102.89770354906054</v>
      </c>
      <c r="H43" s="12">
        <v>152</v>
      </c>
      <c r="I43" s="18">
        <f>H43/H42*100</f>
        <v>34.78260869565217</v>
      </c>
    </row>
    <row r="44" spans="3:9" ht="14.25" thickBot="1">
      <c r="C44" s="38" t="s">
        <v>3</v>
      </c>
      <c r="D44" s="13">
        <v>57770</v>
      </c>
      <c r="E44" s="16">
        <f>D44/D43*100</f>
        <v>83.84980478104997</v>
      </c>
      <c r="F44" s="13">
        <v>20615</v>
      </c>
      <c r="G44" s="16">
        <f>F44/F43*100</f>
        <v>83.65119298815128</v>
      </c>
      <c r="H44" s="13">
        <v>1566</v>
      </c>
      <c r="I44" s="19">
        <f>H44/H43*100</f>
        <v>1030.2631578947369</v>
      </c>
    </row>
    <row r="46" spans="3:10" ht="14.25" thickBot="1">
      <c r="C46" s="1" t="s">
        <v>45</v>
      </c>
      <c r="I46" s="2" t="s">
        <v>46</v>
      </c>
      <c r="J46" s="2"/>
    </row>
    <row r="47" spans="3:9" ht="13.5">
      <c r="C47" s="143" t="s">
        <v>33</v>
      </c>
      <c r="D47" s="134" t="s">
        <v>31</v>
      </c>
      <c r="E47" s="141"/>
      <c r="F47" s="142"/>
      <c r="G47" s="134" t="s">
        <v>51</v>
      </c>
      <c r="H47" s="135"/>
      <c r="I47" s="136"/>
    </row>
    <row r="48" spans="3:9" ht="13.5" customHeight="1">
      <c r="C48" s="144"/>
      <c r="D48" s="131" t="s">
        <v>52</v>
      </c>
      <c r="E48" s="132"/>
      <c r="F48" s="133"/>
      <c r="G48" s="131" t="s">
        <v>52</v>
      </c>
      <c r="H48" s="132"/>
      <c r="I48" s="133"/>
    </row>
    <row r="49" spans="3:9" ht="14.25" thickBot="1">
      <c r="C49" s="145"/>
      <c r="D49" s="48"/>
      <c r="E49" s="27" t="s">
        <v>49</v>
      </c>
      <c r="F49" s="26" t="s">
        <v>50</v>
      </c>
      <c r="G49" s="23"/>
      <c r="H49" s="27" t="s">
        <v>49</v>
      </c>
      <c r="I49" s="26" t="s">
        <v>50</v>
      </c>
    </row>
    <row r="50" spans="3:9" ht="13.5">
      <c r="C50" s="40" t="s">
        <v>43</v>
      </c>
      <c r="D50" s="49">
        <v>59.5092024539877</v>
      </c>
      <c r="E50" s="50">
        <v>38.0368098159509</v>
      </c>
      <c r="F50" s="51">
        <v>21.4723926380368</v>
      </c>
      <c r="G50" s="52">
        <v>43.558282208589</v>
      </c>
      <c r="H50" s="50">
        <v>28.8343558282209</v>
      </c>
      <c r="I50" s="51">
        <v>14.7239263803681</v>
      </c>
    </row>
    <row r="51" spans="3:9" ht="13.5">
      <c r="C51" s="39" t="s">
        <v>44</v>
      </c>
      <c r="D51" s="53">
        <v>36.25</v>
      </c>
      <c r="E51" s="54">
        <v>18.75</v>
      </c>
      <c r="F51" s="55">
        <v>17.5</v>
      </c>
      <c r="G51" s="56">
        <v>36.25</v>
      </c>
      <c r="H51" s="54">
        <v>18.75</v>
      </c>
      <c r="I51" s="55">
        <v>17.5</v>
      </c>
    </row>
    <row r="52" spans="3:9" ht="13.5">
      <c r="C52" s="39" t="s">
        <v>0</v>
      </c>
      <c r="D52" s="57">
        <v>39.8809523809524</v>
      </c>
      <c r="E52" s="54">
        <v>26.7857142857143</v>
      </c>
      <c r="F52" s="58">
        <v>13.0952380952381</v>
      </c>
      <c r="G52" s="59">
        <v>37.5</v>
      </c>
      <c r="H52" s="54">
        <v>26.7857142857143</v>
      </c>
      <c r="I52" s="58">
        <v>10.7142857142857</v>
      </c>
    </row>
    <row r="53" spans="3:9" ht="13.5">
      <c r="C53" s="39" t="s">
        <v>1</v>
      </c>
      <c r="D53" s="57">
        <v>50.2958579881657</v>
      </c>
      <c r="E53" s="54">
        <v>33.1360946745562</v>
      </c>
      <c r="F53" s="58">
        <v>17.1597633136095</v>
      </c>
      <c r="G53" s="59">
        <v>46.1538461538462</v>
      </c>
      <c r="H53" s="54">
        <v>28.9940828402367</v>
      </c>
      <c r="I53" s="58">
        <v>17.1597633136095</v>
      </c>
    </row>
    <row r="54" spans="3:9" ht="13.5">
      <c r="C54" s="39" t="s">
        <v>2</v>
      </c>
      <c r="D54" s="57">
        <v>51.2345679012346</v>
      </c>
      <c r="E54" s="54">
        <v>37.6543209876543</v>
      </c>
      <c r="F54" s="58">
        <v>13.5802469135802</v>
      </c>
      <c r="G54" s="59">
        <v>42.5925925925926</v>
      </c>
      <c r="H54" s="54">
        <v>31.4814814814815</v>
      </c>
      <c r="I54" s="58">
        <v>11.1111111111111</v>
      </c>
    </row>
    <row r="55" spans="3:9" ht="14.25" thickBot="1">
      <c r="C55" s="36" t="s">
        <v>3</v>
      </c>
      <c r="D55" s="60">
        <v>59.2592592592593</v>
      </c>
      <c r="E55" s="61">
        <v>41.358024691358</v>
      </c>
      <c r="F55" s="62">
        <v>17.9012345679012</v>
      </c>
      <c r="G55" s="63">
        <v>46.2962962962963</v>
      </c>
      <c r="H55" s="61">
        <v>32.0987654320988</v>
      </c>
      <c r="I55" s="62">
        <v>14.1975308641975</v>
      </c>
    </row>
    <row r="56" spans="3:14" ht="13.5">
      <c r="C56" s="114" t="s">
        <v>63</v>
      </c>
      <c r="D56" s="146"/>
      <c r="E56" s="146"/>
      <c r="F56" s="146"/>
      <c r="G56" s="146"/>
      <c r="H56" s="146"/>
      <c r="I56" s="146"/>
      <c r="J56" s="146"/>
      <c r="K56" s="146"/>
      <c r="L56" s="147"/>
      <c r="M56" s="140"/>
      <c r="N56" s="140"/>
    </row>
    <row r="57" ht="13.5">
      <c r="C57" s="84" t="s">
        <v>62</v>
      </c>
    </row>
    <row r="58" spans="3:13" ht="14.25" thickBot="1">
      <c r="C58" s="1" t="s">
        <v>68</v>
      </c>
      <c r="M58" s="2" t="s">
        <v>60</v>
      </c>
    </row>
    <row r="59" spans="3:16" ht="15" customHeight="1">
      <c r="C59" s="152" t="s">
        <v>33</v>
      </c>
      <c r="D59" s="93" t="s">
        <v>53</v>
      </c>
      <c r="E59" s="115"/>
      <c r="F59" s="115"/>
      <c r="G59" s="115"/>
      <c r="H59" s="115"/>
      <c r="I59" s="115"/>
      <c r="J59" s="115"/>
      <c r="K59" s="116"/>
      <c r="L59" s="148" t="s">
        <v>57</v>
      </c>
      <c r="M59" s="150" t="s">
        <v>58</v>
      </c>
      <c r="O59" s="72"/>
      <c r="P59" s="72"/>
    </row>
    <row r="60" spans="3:16" ht="13.5">
      <c r="C60" s="144"/>
      <c r="D60" s="123" t="s">
        <v>54</v>
      </c>
      <c r="E60" s="124"/>
      <c r="F60" s="125"/>
      <c r="G60" s="123" t="s">
        <v>55</v>
      </c>
      <c r="H60" s="124"/>
      <c r="I60" s="125"/>
      <c r="J60" s="117" t="s">
        <v>56</v>
      </c>
      <c r="K60" s="118"/>
      <c r="L60" s="149"/>
      <c r="M60" s="151"/>
      <c r="O60" s="72"/>
      <c r="P60" s="72"/>
    </row>
    <row r="61" spans="3:16" ht="13.5" customHeight="1" thickBot="1">
      <c r="C61" s="144"/>
      <c r="D61" s="78"/>
      <c r="E61" s="20" t="s">
        <v>34</v>
      </c>
      <c r="F61" s="20" t="s">
        <v>35</v>
      </c>
      <c r="G61" s="79"/>
      <c r="H61" s="20" t="s">
        <v>36</v>
      </c>
      <c r="I61" s="20" t="s">
        <v>35</v>
      </c>
      <c r="J61" s="119"/>
      <c r="K61" s="120"/>
      <c r="L61" s="149"/>
      <c r="M61" s="151"/>
      <c r="O61" s="74"/>
      <c r="P61" s="75"/>
    </row>
    <row r="62" spans="3:16" ht="13.5">
      <c r="C62" s="83" t="s">
        <v>43</v>
      </c>
      <c r="D62" s="80"/>
      <c r="E62" s="80"/>
      <c r="F62" s="80"/>
      <c r="G62" s="80"/>
      <c r="H62" s="80"/>
      <c r="I62" s="80"/>
      <c r="J62" s="121">
        <v>-67547</v>
      </c>
      <c r="K62" s="122"/>
      <c r="L62" s="88">
        <v>-23089</v>
      </c>
      <c r="M62" s="89">
        <v>-90636</v>
      </c>
      <c r="O62" s="74"/>
      <c r="P62" s="76"/>
    </row>
    <row r="63" spans="3:16" ht="14.25" thickBot="1">
      <c r="C63" s="85" t="s">
        <v>59</v>
      </c>
      <c r="D63" s="86">
        <v>38</v>
      </c>
      <c r="E63" s="86">
        <v>36.1</v>
      </c>
      <c r="F63" s="86">
        <v>1.9</v>
      </c>
      <c r="G63" s="86">
        <v>62</v>
      </c>
      <c r="H63" s="86">
        <v>61.3</v>
      </c>
      <c r="I63" s="86">
        <v>0.7</v>
      </c>
      <c r="J63" s="86">
        <v>100</v>
      </c>
      <c r="K63" s="82">
        <v>74.5</v>
      </c>
      <c r="L63" s="66">
        <v>25.5</v>
      </c>
      <c r="M63" s="67">
        <v>100</v>
      </c>
      <c r="O63" s="74"/>
      <c r="P63" s="76"/>
    </row>
    <row r="64" spans="3:16" ht="13.5">
      <c r="C64" s="83" t="s">
        <v>44</v>
      </c>
      <c r="D64" s="81"/>
      <c r="E64" s="81"/>
      <c r="F64" s="81"/>
      <c r="G64" s="81"/>
      <c r="H64" s="81"/>
      <c r="I64" s="81"/>
      <c r="J64" s="121">
        <v>-106939</v>
      </c>
      <c r="K64" s="122"/>
      <c r="L64" s="90">
        <v>-33210</v>
      </c>
      <c r="M64" s="91">
        <v>-140149</v>
      </c>
      <c r="O64" s="74"/>
      <c r="P64" s="76"/>
    </row>
    <row r="65" spans="3:16" ht="14.25" thickBot="1">
      <c r="C65" s="85" t="s">
        <v>59</v>
      </c>
      <c r="D65" s="86">
        <v>33.7</v>
      </c>
      <c r="E65" s="86">
        <v>31.9</v>
      </c>
      <c r="F65" s="86">
        <v>1.8</v>
      </c>
      <c r="G65" s="86">
        <v>66.3</v>
      </c>
      <c r="H65" s="86">
        <v>65.5</v>
      </c>
      <c r="I65" s="86">
        <v>0.8</v>
      </c>
      <c r="J65" s="86">
        <v>100</v>
      </c>
      <c r="K65" s="82">
        <v>76.3</v>
      </c>
      <c r="L65" s="66">
        <v>23.7</v>
      </c>
      <c r="M65" s="67">
        <v>100</v>
      </c>
      <c r="O65" s="74"/>
      <c r="P65" s="76"/>
    </row>
    <row r="66" spans="3:16" ht="13.5">
      <c r="C66" s="64" t="s">
        <v>0</v>
      </c>
      <c r="D66" s="81"/>
      <c r="E66" s="81"/>
      <c r="F66" s="81"/>
      <c r="G66" s="81"/>
      <c r="H66" s="81"/>
      <c r="I66" s="81"/>
      <c r="J66" s="121">
        <v>-115911</v>
      </c>
      <c r="K66" s="122"/>
      <c r="L66" s="90">
        <v>-47036</v>
      </c>
      <c r="M66" s="91">
        <v>-162947</v>
      </c>
      <c r="O66" s="73"/>
      <c r="P66" s="73"/>
    </row>
    <row r="67" spans="3:16" ht="14.25" thickBot="1">
      <c r="C67" s="87" t="s">
        <v>59</v>
      </c>
      <c r="D67" s="86">
        <v>34.9</v>
      </c>
      <c r="E67" s="86">
        <v>30</v>
      </c>
      <c r="F67" s="86">
        <v>4.9</v>
      </c>
      <c r="G67" s="86">
        <v>65.1</v>
      </c>
      <c r="H67" s="86">
        <v>64.1</v>
      </c>
      <c r="I67" s="86">
        <v>1</v>
      </c>
      <c r="J67" s="86">
        <v>100</v>
      </c>
      <c r="K67" s="82">
        <v>71.1</v>
      </c>
      <c r="L67" s="66">
        <v>28.9</v>
      </c>
      <c r="M67" s="67">
        <v>100</v>
      </c>
      <c r="O67" s="73"/>
      <c r="P67" s="73"/>
    </row>
    <row r="68" spans="3:16" ht="13.5">
      <c r="C68" s="83" t="s">
        <v>1</v>
      </c>
      <c r="D68" s="81"/>
      <c r="E68" s="81"/>
      <c r="F68" s="81"/>
      <c r="G68" s="81"/>
      <c r="H68" s="81"/>
      <c r="I68" s="81"/>
      <c r="J68" s="121">
        <v>-80700</v>
      </c>
      <c r="K68" s="122"/>
      <c r="L68" s="90">
        <v>-18067</v>
      </c>
      <c r="M68" s="91">
        <v>-98767</v>
      </c>
      <c r="O68" s="72"/>
      <c r="P68" s="72"/>
    </row>
    <row r="69" spans="3:16" ht="13.5" customHeight="1" thickBot="1">
      <c r="C69" s="87" t="s">
        <v>59</v>
      </c>
      <c r="D69" s="86">
        <v>38.6</v>
      </c>
      <c r="E69" s="86">
        <v>35.1</v>
      </c>
      <c r="F69" s="86">
        <v>3.5</v>
      </c>
      <c r="G69" s="86">
        <v>61.4</v>
      </c>
      <c r="H69" s="86">
        <v>58.7</v>
      </c>
      <c r="I69" s="86">
        <v>2.7</v>
      </c>
      <c r="J69" s="86">
        <v>100</v>
      </c>
      <c r="K69" s="82">
        <v>81.7</v>
      </c>
      <c r="L69" s="66">
        <v>18.3</v>
      </c>
      <c r="M69" s="67">
        <v>100</v>
      </c>
      <c r="O69" s="74"/>
      <c r="P69" s="75"/>
    </row>
    <row r="70" spans="3:16" ht="13.5">
      <c r="C70" s="64" t="s">
        <v>2</v>
      </c>
      <c r="D70" s="81"/>
      <c r="E70" s="81"/>
      <c r="F70" s="81"/>
      <c r="G70" s="81"/>
      <c r="H70" s="81"/>
      <c r="I70" s="81"/>
      <c r="J70" s="121">
        <v>-81529</v>
      </c>
      <c r="K70" s="122"/>
      <c r="L70" s="90">
        <v>-16214</v>
      </c>
      <c r="M70" s="91">
        <v>-97743</v>
      </c>
      <c r="O70" s="74"/>
      <c r="P70" s="76"/>
    </row>
    <row r="71" spans="3:16" ht="13.5" customHeight="1" thickBot="1">
      <c r="C71" s="87" t="s">
        <v>59</v>
      </c>
      <c r="D71" s="86">
        <v>32.1</v>
      </c>
      <c r="E71" s="86">
        <v>27</v>
      </c>
      <c r="F71" s="86">
        <v>5.1</v>
      </c>
      <c r="G71" s="86">
        <v>67.9</v>
      </c>
      <c r="H71" s="86">
        <v>67.1</v>
      </c>
      <c r="I71" s="86">
        <v>0.8</v>
      </c>
      <c r="J71" s="86">
        <v>100</v>
      </c>
      <c r="K71" s="82">
        <v>83.4</v>
      </c>
      <c r="L71" s="66">
        <v>16.6</v>
      </c>
      <c r="M71" s="67">
        <v>100</v>
      </c>
      <c r="O71" s="74"/>
      <c r="P71" s="75"/>
    </row>
    <row r="72" spans="3:16" ht="13.5">
      <c r="C72" s="64" t="s">
        <v>3</v>
      </c>
      <c r="D72" s="81"/>
      <c r="E72" s="81"/>
      <c r="F72" s="81"/>
      <c r="G72" s="81"/>
      <c r="H72" s="81"/>
      <c r="I72" s="81"/>
      <c r="J72" s="121">
        <v>-78161</v>
      </c>
      <c r="K72" s="122"/>
      <c r="L72" s="90">
        <v>-15817</v>
      </c>
      <c r="M72" s="91">
        <v>-93978</v>
      </c>
      <c r="O72" s="74"/>
      <c r="P72" s="76"/>
    </row>
    <row r="73" spans="3:16" ht="14.25" thickBot="1">
      <c r="C73" s="87" t="s">
        <v>59</v>
      </c>
      <c r="D73" s="86">
        <v>31.3</v>
      </c>
      <c r="E73" s="86">
        <v>28.6</v>
      </c>
      <c r="F73" s="86">
        <v>2.7</v>
      </c>
      <c r="G73" s="86">
        <v>68.7</v>
      </c>
      <c r="H73" s="86">
        <v>67.5</v>
      </c>
      <c r="I73" s="86">
        <v>1.2</v>
      </c>
      <c r="J73" s="86">
        <v>100</v>
      </c>
      <c r="K73" s="82">
        <v>83.2</v>
      </c>
      <c r="L73" s="66">
        <v>16.8</v>
      </c>
      <c r="M73" s="67">
        <v>100</v>
      </c>
      <c r="O73" s="74"/>
      <c r="P73" s="77"/>
    </row>
    <row r="74" spans="3:16" ht="13.5">
      <c r="C74" s="114" t="s">
        <v>61</v>
      </c>
      <c r="D74" s="94"/>
      <c r="E74" s="94"/>
      <c r="F74" s="94"/>
      <c r="G74" s="94"/>
      <c r="H74" s="94"/>
      <c r="I74" s="94"/>
      <c r="J74" s="94"/>
      <c r="K74" s="92"/>
      <c r="O74" s="73"/>
      <c r="P74" s="73"/>
    </row>
    <row r="75" spans="3:11" ht="13.5">
      <c r="C75" s="84" t="s">
        <v>67</v>
      </c>
      <c r="D75" s="84"/>
      <c r="E75" s="84"/>
      <c r="F75" s="84"/>
      <c r="G75" s="84"/>
      <c r="H75" s="84"/>
      <c r="I75" s="84"/>
      <c r="J75" s="84"/>
      <c r="K75" s="84"/>
    </row>
  </sheetData>
  <mergeCells count="42">
    <mergeCell ref="J72:K72"/>
    <mergeCell ref="C12:M12"/>
    <mergeCell ref="C56:N56"/>
    <mergeCell ref="L59:L61"/>
    <mergeCell ref="M59:M61"/>
    <mergeCell ref="C59:C61"/>
    <mergeCell ref="C37:C38"/>
    <mergeCell ref="H37:I37"/>
    <mergeCell ref="F37:G37"/>
    <mergeCell ref="D37:E37"/>
    <mergeCell ref="K1:L1"/>
    <mergeCell ref="L2:L5"/>
    <mergeCell ref="G48:I48"/>
    <mergeCell ref="G47:I47"/>
    <mergeCell ref="H27:H28"/>
    <mergeCell ref="C1:H1"/>
    <mergeCell ref="H17:H18"/>
    <mergeCell ref="D47:F47"/>
    <mergeCell ref="C47:C49"/>
    <mergeCell ref="D48:F48"/>
    <mergeCell ref="C74:K74"/>
    <mergeCell ref="D59:K59"/>
    <mergeCell ref="J60:K61"/>
    <mergeCell ref="J62:K62"/>
    <mergeCell ref="J64:K64"/>
    <mergeCell ref="J66:K66"/>
    <mergeCell ref="J68:K68"/>
    <mergeCell ref="D60:F60"/>
    <mergeCell ref="G60:I60"/>
    <mergeCell ref="J70:K70"/>
    <mergeCell ref="C27:C28"/>
    <mergeCell ref="I27:I28"/>
    <mergeCell ref="I17:I18"/>
    <mergeCell ref="C17:C18"/>
    <mergeCell ref="D17:D18"/>
    <mergeCell ref="D27:D28"/>
    <mergeCell ref="C2:C3"/>
    <mergeCell ref="E2:J2"/>
    <mergeCell ref="K2:K5"/>
    <mergeCell ref="E3:H3"/>
    <mergeCell ref="J3:J5"/>
    <mergeCell ref="H4:H5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2006-12-21T10:32:14Z</cp:lastPrinted>
  <dcterms:created xsi:type="dcterms:W3CDTF">2006-12-07T08:44:53Z</dcterms:created>
  <dcterms:modified xsi:type="dcterms:W3CDTF">2007-01-05T00:41:37Z</dcterms:modified>
  <cp:category/>
  <cp:version/>
  <cp:contentType/>
  <cp:contentStatus/>
</cp:coreProperties>
</file>