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NTA_FS000026/lib0006/03　組織参考資料フォルダ/06_事務運営/08_事業化状況報告書/99　作成マニュアル/令和８事務年度対応/04_清書（未セット）/"/>
    </mc:Choice>
  </mc:AlternateContent>
  <xr:revisionPtr revIDLastSave="525" documentId="8_{5B1E1AA0-E28F-4F77-B900-34D74F248D90}" xr6:coauthVersionLast="47" xr6:coauthVersionMax="47" xr10:uidLastSave="{5D48E6F3-89FC-4B53-AECD-1F97E3EBA30E}"/>
  <bookViews>
    <workbookView xWindow="28680" yWindow="-90" windowWidth="29040" windowHeight="15720" xr2:uid="{00000000-000D-0000-FFFF-FFFF00000000}"/>
  </bookViews>
  <sheets>
    <sheet name="基本項目等入力シート" sheetId="5" r:id="rId1"/>
    <sheet name="参画事業者に関する情報" sheetId="8" r:id="rId2"/>
    <sheet name="事業化状況報告　集計表" sheetId="4" r:id="rId3"/>
    <sheet name="様式第13" sheetId="11" r:id="rId4"/>
    <sheet name="記載注意事項" sheetId="7" r:id="rId5"/>
    <sheet name="※国税庁整理欄" sheetId="14" r:id="rId6"/>
  </sheets>
  <definedNames>
    <definedName name="_xlnm.Print_Area" localSheetId="0">基本項目等入力シート!$A$1:$Q$118</definedName>
    <definedName name="_xlnm.Print_Area" localSheetId="1">参画事業者に関する情報!$A$1:$AO$58</definedName>
    <definedName name="_xlnm.Print_Area" localSheetId="2">'事業化状況報告　集計表'!$A$1:$K$389</definedName>
    <definedName name="_xlnm.Print_Area" localSheetId="3">様式第13!$A$1:$AG$85</definedName>
    <definedName name="_xlnm.Print_Titles" localSheetId="2">'事業化状況報告　集計表'!$30:$30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5" l="1"/>
  <c r="C97" i="5"/>
  <c r="J21" i="4"/>
  <c r="AE6" i="14" l="1"/>
  <c r="AD6" i="14"/>
  <c r="AE5" i="14"/>
  <c r="AD5" i="14"/>
  <c r="AE4" i="14"/>
  <c r="AD4" i="14"/>
  <c r="AE3" i="14"/>
  <c r="AE2" i="14"/>
  <c r="AD3" i="14"/>
  <c r="AD2" i="14"/>
  <c r="H9" i="8"/>
  <c r="K9" i="8"/>
  <c r="N9" i="8"/>
  <c r="Q9" i="8"/>
  <c r="T9" i="8"/>
  <c r="W9" i="8"/>
  <c r="H10" i="8"/>
  <c r="K10" i="8"/>
  <c r="N10" i="8"/>
  <c r="Q10" i="8"/>
  <c r="T10" i="8"/>
  <c r="W10" i="8"/>
  <c r="H11" i="8"/>
  <c r="K11" i="8"/>
  <c r="N11" i="8"/>
  <c r="Q11" i="8"/>
  <c r="T11" i="8"/>
  <c r="W11" i="8"/>
  <c r="H12" i="8"/>
  <c r="K12" i="8"/>
  <c r="N12" i="8"/>
  <c r="Q12" i="8"/>
  <c r="T12" i="8"/>
  <c r="W12" i="8"/>
  <c r="AA6" i="14" l="1"/>
  <c r="AA5" i="14"/>
  <c r="AA4" i="14"/>
  <c r="AA3" i="14"/>
  <c r="AA2" i="14"/>
  <c r="Z6" i="14"/>
  <c r="Z5" i="14"/>
  <c r="Z4" i="14"/>
  <c r="Z3" i="14"/>
  <c r="Z2" i="14"/>
  <c r="S6" i="14"/>
  <c r="S5" i="14"/>
  <c r="S4" i="14"/>
  <c r="S3" i="14"/>
  <c r="S2" i="14"/>
  <c r="H83" i="5" l="1"/>
  <c r="Y6" i="14" s="1"/>
  <c r="H82" i="5"/>
  <c r="H81" i="5"/>
  <c r="H80" i="5"/>
  <c r="H79" i="5"/>
  <c r="H78" i="5"/>
  <c r="AB4" i="14"/>
  <c r="AB5" i="14"/>
  <c r="AB6" i="14"/>
  <c r="AB3" i="14"/>
  <c r="AB2" i="14"/>
  <c r="C93" i="5"/>
  <c r="T5" i="14" l="1"/>
  <c r="T6" i="14"/>
  <c r="T3" i="14"/>
  <c r="T4" i="14"/>
  <c r="T2" i="14"/>
  <c r="U2" i="14"/>
  <c r="U4" i="14"/>
  <c r="U5" i="14"/>
  <c r="U6" i="14"/>
  <c r="U3" i="14"/>
  <c r="V3" i="14"/>
  <c r="V4" i="14"/>
  <c r="V5" i="14"/>
  <c r="V6" i="14"/>
  <c r="W5" i="14"/>
  <c r="W4" i="14"/>
  <c r="W6" i="14"/>
  <c r="X5" i="14"/>
  <c r="X6" i="14"/>
  <c r="L41" i="4"/>
  <c r="S48" i="5"/>
  <c r="S40" i="5" l="1"/>
  <c r="L28" i="5" l="1"/>
  <c r="J29" i="5"/>
  <c r="J386" i="4" l="1"/>
  <c r="I386" i="4"/>
  <c r="H386" i="4"/>
  <c r="G386" i="4"/>
  <c r="J379" i="4"/>
  <c r="I379" i="4"/>
  <c r="H379" i="4"/>
  <c r="G379" i="4"/>
  <c r="J372" i="4"/>
  <c r="I372" i="4"/>
  <c r="H372" i="4"/>
  <c r="G372" i="4"/>
  <c r="J365" i="4"/>
  <c r="I365" i="4"/>
  <c r="H365" i="4"/>
  <c r="G365" i="4"/>
  <c r="J358" i="4"/>
  <c r="I358" i="4"/>
  <c r="H358" i="4"/>
  <c r="G358" i="4"/>
  <c r="J351" i="4"/>
  <c r="I351" i="4"/>
  <c r="H351" i="4"/>
  <c r="G351" i="4"/>
  <c r="J344" i="4"/>
  <c r="I344" i="4"/>
  <c r="H344" i="4"/>
  <c r="G344" i="4"/>
  <c r="J337" i="4"/>
  <c r="I337" i="4"/>
  <c r="H337" i="4"/>
  <c r="G337" i="4"/>
  <c r="J330" i="4"/>
  <c r="I330" i="4"/>
  <c r="H330" i="4"/>
  <c r="G330" i="4"/>
  <c r="J323" i="4"/>
  <c r="I323" i="4"/>
  <c r="H323" i="4"/>
  <c r="G323" i="4"/>
  <c r="J316" i="4"/>
  <c r="I316" i="4"/>
  <c r="H316" i="4"/>
  <c r="G316" i="4"/>
  <c r="J309" i="4"/>
  <c r="I309" i="4"/>
  <c r="H309" i="4"/>
  <c r="G309" i="4"/>
  <c r="J302" i="4"/>
  <c r="I302" i="4"/>
  <c r="H302" i="4"/>
  <c r="G302" i="4"/>
  <c r="J295" i="4"/>
  <c r="I295" i="4"/>
  <c r="H295" i="4"/>
  <c r="G295" i="4"/>
  <c r="J288" i="4"/>
  <c r="I288" i="4"/>
  <c r="H288" i="4"/>
  <c r="G288" i="4"/>
  <c r="J281" i="4"/>
  <c r="I281" i="4"/>
  <c r="H281" i="4"/>
  <c r="G281" i="4"/>
  <c r="J274" i="4"/>
  <c r="I274" i="4"/>
  <c r="H274" i="4"/>
  <c r="G274" i="4"/>
  <c r="J267" i="4"/>
  <c r="I267" i="4"/>
  <c r="H267" i="4"/>
  <c r="G267" i="4"/>
  <c r="J260" i="4"/>
  <c r="I260" i="4"/>
  <c r="H260" i="4"/>
  <c r="G260" i="4"/>
  <c r="J253" i="4"/>
  <c r="I253" i="4"/>
  <c r="H253" i="4"/>
  <c r="G253" i="4"/>
  <c r="J246" i="4"/>
  <c r="I246" i="4"/>
  <c r="H246" i="4"/>
  <c r="G246" i="4"/>
  <c r="J239" i="4"/>
  <c r="I239" i="4"/>
  <c r="H239" i="4"/>
  <c r="G239" i="4"/>
  <c r="J232" i="4"/>
  <c r="I232" i="4"/>
  <c r="H232" i="4"/>
  <c r="G232" i="4"/>
  <c r="J225" i="4"/>
  <c r="I225" i="4"/>
  <c r="H225" i="4"/>
  <c r="G225" i="4"/>
  <c r="J218" i="4"/>
  <c r="I218" i="4"/>
  <c r="H218" i="4"/>
  <c r="G218" i="4"/>
  <c r="J211" i="4"/>
  <c r="I211" i="4"/>
  <c r="H211" i="4"/>
  <c r="G211" i="4"/>
  <c r="J204" i="4"/>
  <c r="I204" i="4"/>
  <c r="H204" i="4"/>
  <c r="G204" i="4"/>
  <c r="J197" i="4"/>
  <c r="I197" i="4"/>
  <c r="H197" i="4"/>
  <c r="G197" i="4"/>
  <c r="J190" i="4" l="1"/>
  <c r="I190" i="4"/>
  <c r="H190" i="4"/>
  <c r="G190" i="4"/>
  <c r="J183" i="4"/>
  <c r="I183" i="4"/>
  <c r="H183" i="4"/>
  <c r="G183" i="4"/>
  <c r="J176" i="4"/>
  <c r="I176" i="4"/>
  <c r="H176" i="4"/>
  <c r="G176" i="4"/>
  <c r="J169" i="4"/>
  <c r="I169" i="4"/>
  <c r="H169" i="4"/>
  <c r="G169" i="4"/>
  <c r="J162" i="4"/>
  <c r="I162" i="4"/>
  <c r="H162" i="4"/>
  <c r="G162" i="4"/>
  <c r="J155" i="4"/>
  <c r="I155" i="4"/>
  <c r="H155" i="4"/>
  <c r="G155" i="4"/>
  <c r="J148" i="4"/>
  <c r="I148" i="4"/>
  <c r="H148" i="4"/>
  <c r="G148" i="4"/>
  <c r="J141" i="4"/>
  <c r="I141" i="4"/>
  <c r="H141" i="4"/>
  <c r="G141" i="4"/>
  <c r="J134" i="4"/>
  <c r="I134" i="4"/>
  <c r="H134" i="4"/>
  <c r="G134" i="4"/>
  <c r="J127" i="4"/>
  <c r="I127" i="4"/>
  <c r="H127" i="4"/>
  <c r="G127" i="4"/>
  <c r="J120" i="4"/>
  <c r="I120" i="4"/>
  <c r="H120" i="4"/>
  <c r="G120" i="4"/>
  <c r="J113" i="4"/>
  <c r="I113" i="4"/>
  <c r="H113" i="4"/>
  <c r="G113" i="4"/>
  <c r="J106" i="4"/>
  <c r="I106" i="4"/>
  <c r="H106" i="4"/>
  <c r="G106" i="4"/>
  <c r="J99" i="4"/>
  <c r="I99" i="4"/>
  <c r="H99" i="4"/>
  <c r="G99" i="4"/>
  <c r="J92" i="4" l="1"/>
  <c r="I92" i="4"/>
  <c r="H92" i="4"/>
  <c r="G92" i="4"/>
  <c r="J85" i="4"/>
  <c r="I85" i="4"/>
  <c r="H85" i="4"/>
  <c r="G85" i="4"/>
  <c r="F386" i="4"/>
  <c r="F379" i="4"/>
  <c r="F372" i="4"/>
  <c r="F365" i="4"/>
  <c r="F358" i="4"/>
  <c r="F351" i="4"/>
  <c r="F344" i="4"/>
  <c r="F337" i="4"/>
  <c r="F330" i="4"/>
  <c r="F323" i="4"/>
  <c r="F316" i="4"/>
  <c r="F309" i="4"/>
  <c r="F302" i="4"/>
  <c r="F295" i="4"/>
  <c r="F288" i="4"/>
  <c r="F281" i="4"/>
  <c r="F274" i="4"/>
  <c r="F267" i="4"/>
  <c r="F260" i="4"/>
  <c r="F253" i="4"/>
  <c r="F246" i="4"/>
  <c r="F239" i="4"/>
  <c r="F232" i="4"/>
  <c r="F225" i="4"/>
  <c r="F218" i="4"/>
  <c r="F211" i="4"/>
  <c r="F204" i="4"/>
  <c r="F197" i="4"/>
  <c r="F190" i="4"/>
  <c r="F183" i="4"/>
  <c r="F176" i="4"/>
  <c r="F169" i="4"/>
  <c r="F162" i="4"/>
  <c r="F155" i="4"/>
  <c r="F148" i="4"/>
  <c r="F141" i="4"/>
  <c r="F134" i="4"/>
  <c r="F127" i="4"/>
  <c r="F120" i="4"/>
  <c r="F113" i="4"/>
  <c r="F106" i="4"/>
  <c r="F99" i="4"/>
  <c r="K99" i="4" s="1"/>
  <c r="F92" i="4"/>
  <c r="F85" i="4"/>
  <c r="F57" i="4" l="1"/>
  <c r="F43" i="4"/>
  <c r="F36" i="4"/>
  <c r="F14" i="4" l="1"/>
  <c r="J78" i="4"/>
  <c r="I78" i="4"/>
  <c r="H78" i="4"/>
  <c r="G78" i="4"/>
  <c r="F78" i="4"/>
  <c r="J71" i="4"/>
  <c r="I71" i="4"/>
  <c r="H71" i="4"/>
  <c r="G71" i="4"/>
  <c r="F71" i="4"/>
  <c r="J64" i="4"/>
  <c r="I64" i="4"/>
  <c r="H64" i="4"/>
  <c r="G64" i="4"/>
  <c r="F64" i="4"/>
  <c r="J57" i="4"/>
  <c r="I57" i="4"/>
  <c r="H57" i="4"/>
  <c r="G57" i="4"/>
  <c r="J50" i="4"/>
  <c r="I50" i="4"/>
  <c r="H50" i="4"/>
  <c r="G50" i="4"/>
  <c r="F50" i="4"/>
  <c r="J43" i="4"/>
  <c r="I43" i="4"/>
  <c r="H43" i="4"/>
  <c r="G43" i="4"/>
  <c r="J36" i="4"/>
  <c r="I36" i="4"/>
  <c r="H36" i="4"/>
  <c r="G36" i="4"/>
  <c r="E2" i="14" l="1"/>
  <c r="G14" i="4"/>
  <c r="E3" i="14" s="1"/>
  <c r="E7" i="5"/>
  <c r="A1" i="14" l="1"/>
  <c r="J53" i="11"/>
  <c r="F39" i="4"/>
  <c r="G39" i="4" s="1"/>
  <c r="AC4" i="14" l="1"/>
  <c r="AC5" i="14"/>
  <c r="AC6" i="14"/>
  <c r="AC3" i="14"/>
  <c r="AC2" i="14"/>
  <c r="F46" i="4" l="1"/>
  <c r="AI17" i="11" l="1"/>
  <c r="A17" i="11" s="1"/>
  <c r="Q6" i="14" l="1"/>
  <c r="P6" i="14"/>
  <c r="P5" i="14"/>
  <c r="O6" i="14" l="1"/>
  <c r="O5" i="14"/>
  <c r="O4" i="14"/>
  <c r="N6" i="14"/>
  <c r="N5" i="14"/>
  <c r="N4" i="14"/>
  <c r="N3" i="14"/>
  <c r="L6" i="14" l="1"/>
  <c r="AO6" i="14" s="1"/>
  <c r="L5" i="14"/>
  <c r="AP5" i="14" s="1"/>
  <c r="L4" i="14"/>
  <c r="AO4" i="14" s="1"/>
  <c r="L3" i="14"/>
  <c r="L2" i="14"/>
  <c r="M2" i="14"/>
  <c r="M3" i="14"/>
  <c r="M6" i="14"/>
  <c r="M5" i="14"/>
  <c r="M4" i="14"/>
  <c r="AN2" i="14" l="1"/>
  <c r="AN6" i="14"/>
  <c r="AN4" i="14"/>
  <c r="AQ3" i="14"/>
  <c r="AR3" i="14"/>
  <c r="AN3" i="14"/>
  <c r="AR4" i="14"/>
  <c r="AQ4" i="14"/>
  <c r="AP4" i="14"/>
  <c r="AO3" i="14"/>
  <c r="AR5" i="14"/>
  <c r="AQ5" i="14"/>
  <c r="AO5" i="14"/>
  <c r="AN5" i="14"/>
  <c r="AQ2" i="14"/>
  <c r="AR2" i="14"/>
  <c r="AP2" i="14"/>
  <c r="AO2" i="14"/>
  <c r="AQ6" i="14"/>
  <c r="AP6" i="14"/>
  <c r="AR6" i="14"/>
  <c r="AP3" i="14"/>
  <c r="R36" i="11"/>
  <c r="L36" i="11"/>
  <c r="L35" i="11"/>
  <c r="D35" i="11"/>
  <c r="D36" i="11"/>
  <c r="AF3" i="14" l="1"/>
  <c r="AG3" i="14"/>
  <c r="AH3" i="14"/>
  <c r="AI3" i="14"/>
  <c r="AF4" i="14"/>
  <c r="AG4" i="14"/>
  <c r="AH4" i="14"/>
  <c r="AI4" i="14"/>
  <c r="AF5" i="14"/>
  <c r="AG5" i="14"/>
  <c r="AH5" i="14"/>
  <c r="AI5" i="14"/>
  <c r="AF6" i="14"/>
  <c r="AG6" i="14"/>
  <c r="AH6" i="14"/>
  <c r="AI6" i="14"/>
  <c r="B3" i="14"/>
  <c r="C3" i="14"/>
  <c r="D3" i="14"/>
  <c r="B4" i="14"/>
  <c r="C4" i="14"/>
  <c r="D4" i="14"/>
  <c r="B5" i="14"/>
  <c r="C5" i="14"/>
  <c r="D5" i="14"/>
  <c r="B6" i="14"/>
  <c r="C6" i="14"/>
  <c r="D6" i="14"/>
  <c r="AI2" i="14"/>
  <c r="AH2" i="14"/>
  <c r="AG2" i="14"/>
  <c r="AF2" i="14"/>
  <c r="AL3" i="14" l="1"/>
  <c r="D2" i="14"/>
  <c r="C2" i="14"/>
  <c r="B2" i="14"/>
  <c r="AK3" i="14" l="1"/>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T58" i="8"/>
  <c r="T57" i="8"/>
  <c r="T56" i="8"/>
  <c r="T55" i="8"/>
  <c r="T54" i="8"/>
  <c r="T53" i="8"/>
  <c r="T52" i="8"/>
  <c r="T51" i="8"/>
  <c r="T50" i="8"/>
  <c r="T49" i="8"/>
  <c r="T48" i="8"/>
  <c r="T47" i="8"/>
  <c r="T46" i="8"/>
  <c r="T45" i="8"/>
  <c r="T44" i="8"/>
  <c r="T43" i="8"/>
  <c r="T42" i="8"/>
  <c r="T4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M49" i="5"/>
  <c r="M50" i="5"/>
  <c r="R3" i="14" s="1"/>
  <c r="M51" i="5"/>
  <c r="R4" i="14" s="1"/>
  <c r="M52" i="5"/>
  <c r="R5" i="14" s="1"/>
  <c r="M53" i="5"/>
  <c r="R6" i="14" s="1"/>
  <c r="M48" i="5"/>
  <c r="R2" i="14" l="1"/>
  <c r="AS3" i="14" s="1"/>
  <c r="AS5" i="14"/>
  <c r="AS6" i="14"/>
  <c r="AS4" i="14"/>
  <c r="O65" i="11" l="1"/>
  <c r="P58" i="11"/>
  <c r="P57" i="11"/>
  <c r="P56" i="11"/>
  <c r="P54" i="11"/>
  <c r="P53" i="11"/>
  <c r="J58" i="11"/>
  <c r="J57" i="11"/>
  <c r="J56" i="11"/>
  <c r="J55" i="11"/>
  <c r="J54" i="11"/>
  <c r="U40" i="11"/>
  <c r="O64" i="11" s="1"/>
  <c r="U39" i="11"/>
  <c r="AI20" i="11"/>
  <c r="T30" i="11"/>
  <c r="T29" i="11"/>
  <c r="T28" i="11"/>
  <c r="AA13" i="11"/>
  <c r="Y12" i="11"/>
  <c r="Y11" i="11"/>
  <c r="Y9" i="11"/>
  <c r="P55" i="11" l="1"/>
  <c r="A78" i="5" l="1"/>
  <c r="J15" i="4" l="1"/>
  <c r="I21" i="4"/>
  <c r="I15" i="4"/>
  <c r="H21" i="4"/>
  <c r="H15" i="4"/>
  <c r="G21" i="4"/>
  <c r="G15" i="4"/>
  <c r="F21" i="4"/>
  <c r="J14" i="4"/>
  <c r="I14" i="4"/>
  <c r="E5" i="14" s="1"/>
  <c r="H14" i="4"/>
  <c r="E4" i="14" s="1"/>
  <c r="F15" i="4"/>
  <c r="F16" i="4" s="1"/>
  <c r="E6" i="14" l="1"/>
  <c r="AK6" i="14" s="1"/>
  <c r="AJ5" i="14"/>
  <c r="AL5" i="14"/>
  <c r="AL4" i="14"/>
  <c r="AK5" i="14"/>
  <c r="AJ4" i="14"/>
  <c r="AK4" i="14"/>
  <c r="F17" i="4"/>
  <c r="G16" i="4"/>
  <c r="E384" i="4"/>
  <c r="E377" i="4"/>
  <c r="E370" i="4"/>
  <c r="E363" i="4"/>
  <c r="E356" i="4"/>
  <c r="E349" i="4"/>
  <c r="E342" i="4"/>
  <c r="E335" i="4"/>
  <c r="E328" i="4"/>
  <c r="E321" i="4"/>
  <c r="E314" i="4"/>
  <c r="E307" i="4"/>
  <c r="E300" i="4"/>
  <c r="E293" i="4"/>
  <c r="E286" i="4"/>
  <c r="E279" i="4"/>
  <c r="E272" i="4"/>
  <c r="E265" i="4"/>
  <c r="E258" i="4"/>
  <c r="E251" i="4"/>
  <c r="E244" i="4"/>
  <c r="E237" i="4"/>
  <c r="E230" i="4"/>
  <c r="E223" i="4"/>
  <c r="E195" i="4"/>
  <c r="E202" i="4"/>
  <c r="E209" i="4"/>
  <c r="E216" i="4"/>
  <c r="E181" i="4"/>
  <c r="E188" i="4"/>
  <c r="F389" i="4"/>
  <c r="G389" i="4" s="1"/>
  <c r="H389" i="4" s="1"/>
  <c r="I389" i="4" s="1"/>
  <c r="J389" i="4" s="1"/>
  <c r="K388" i="4"/>
  <c r="K387" i="4"/>
  <c r="K386" i="4"/>
  <c r="F382" i="4"/>
  <c r="G382" i="4" s="1"/>
  <c r="H382" i="4" s="1"/>
  <c r="I382" i="4" s="1"/>
  <c r="J382" i="4" s="1"/>
  <c r="K381" i="4"/>
  <c r="K380" i="4"/>
  <c r="K379" i="4"/>
  <c r="F375" i="4"/>
  <c r="G375" i="4" s="1"/>
  <c r="H375" i="4" s="1"/>
  <c r="I375" i="4" s="1"/>
  <c r="J375" i="4" s="1"/>
  <c r="K374" i="4"/>
  <c r="K373" i="4"/>
  <c r="K372" i="4"/>
  <c r="F368" i="4"/>
  <c r="G368" i="4" s="1"/>
  <c r="H368" i="4" s="1"/>
  <c r="I368" i="4" s="1"/>
  <c r="J368" i="4" s="1"/>
  <c r="K367" i="4"/>
  <c r="K366" i="4"/>
  <c r="K365" i="4"/>
  <c r="F361" i="4"/>
  <c r="G361" i="4" s="1"/>
  <c r="H361" i="4" s="1"/>
  <c r="I361" i="4" s="1"/>
  <c r="J361" i="4" s="1"/>
  <c r="K360" i="4"/>
  <c r="K359" i="4"/>
  <c r="K358" i="4"/>
  <c r="F354" i="4"/>
  <c r="G354" i="4" s="1"/>
  <c r="H354" i="4" s="1"/>
  <c r="I354" i="4" s="1"/>
  <c r="J354" i="4" s="1"/>
  <c r="K353" i="4"/>
  <c r="K352" i="4"/>
  <c r="K351" i="4"/>
  <c r="F347" i="4"/>
  <c r="G347" i="4" s="1"/>
  <c r="H347" i="4" s="1"/>
  <c r="I347" i="4" s="1"/>
  <c r="J347" i="4" s="1"/>
  <c r="K346" i="4"/>
  <c r="K345" i="4"/>
  <c r="K344" i="4"/>
  <c r="F340" i="4"/>
  <c r="G340" i="4" s="1"/>
  <c r="H340" i="4" s="1"/>
  <c r="I340" i="4" s="1"/>
  <c r="J340" i="4" s="1"/>
  <c r="K339" i="4"/>
  <c r="K338" i="4"/>
  <c r="K337" i="4"/>
  <c r="F333" i="4"/>
  <c r="G333" i="4" s="1"/>
  <c r="H333" i="4" s="1"/>
  <c r="I333" i="4" s="1"/>
  <c r="J333" i="4" s="1"/>
  <c r="K332" i="4"/>
  <c r="K331" i="4"/>
  <c r="K330" i="4"/>
  <c r="F326" i="4"/>
  <c r="G326" i="4" s="1"/>
  <c r="H326" i="4" s="1"/>
  <c r="I326" i="4" s="1"/>
  <c r="J326" i="4" s="1"/>
  <c r="K325" i="4"/>
  <c r="K324" i="4"/>
  <c r="K323" i="4"/>
  <c r="F319" i="4"/>
  <c r="G319" i="4" s="1"/>
  <c r="H319" i="4" s="1"/>
  <c r="I319" i="4" s="1"/>
  <c r="J319" i="4" s="1"/>
  <c r="K318" i="4"/>
  <c r="K317" i="4"/>
  <c r="K316" i="4"/>
  <c r="F312" i="4"/>
  <c r="G312" i="4" s="1"/>
  <c r="H312" i="4" s="1"/>
  <c r="I312" i="4" s="1"/>
  <c r="J312" i="4" s="1"/>
  <c r="K311" i="4"/>
  <c r="K310" i="4"/>
  <c r="K309" i="4"/>
  <c r="F305" i="4"/>
  <c r="G305" i="4" s="1"/>
  <c r="H305" i="4" s="1"/>
  <c r="I305" i="4" s="1"/>
  <c r="J305" i="4" s="1"/>
  <c r="K304" i="4"/>
  <c r="K303" i="4"/>
  <c r="K302" i="4"/>
  <c r="F298" i="4"/>
  <c r="G298" i="4" s="1"/>
  <c r="H298" i="4" s="1"/>
  <c r="I298" i="4" s="1"/>
  <c r="J298" i="4" s="1"/>
  <c r="K297" i="4"/>
  <c r="K296" i="4"/>
  <c r="K295" i="4"/>
  <c r="F291" i="4"/>
  <c r="G291" i="4" s="1"/>
  <c r="H291" i="4" s="1"/>
  <c r="I291" i="4" s="1"/>
  <c r="J291" i="4" s="1"/>
  <c r="K290" i="4"/>
  <c r="K289" i="4"/>
  <c r="K288" i="4"/>
  <c r="F284" i="4"/>
  <c r="G284" i="4" s="1"/>
  <c r="H284" i="4" s="1"/>
  <c r="I284" i="4" s="1"/>
  <c r="J284" i="4" s="1"/>
  <c r="K283" i="4"/>
  <c r="K282" i="4"/>
  <c r="K281" i="4"/>
  <c r="F277" i="4"/>
  <c r="G277" i="4" s="1"/>
  <c r="H277" i="4" s="1"/>
  <c r="I277" i="4" s="1"/>
  <c r="J277" i="4" s="1"/>
  <c r="K276" i="4"/>
  <c r="K275" i="4"/>
  <c r="K274" i="4"/>
  <c r="F270" i="4"/>
  <c r="G270" i="4" s="1"/>
  <c r="H270" i="4" s="1"/>
  <c r="I270" i="4" s="1"/>
  <c r="J270" i="4" s="1"/>
  <c r="K269" i="4"/>
  <c r="K268" i="4"/>
  <c r="K267" i="4"/>
  <c r="F263" i="4"/>
  <c r="G263" i="4" s="1"/>
  <c r="H263" i="4" s="1"/>
  <c r="I263" i="4" s="1"/>
  <c r="J263" i="4" s="1"/>
  <c r="K262" i="4"/>
  <c r="K261" i="4"/>
  <c r="K260" i="4"/>
  <c r="F256" i="4"/>
  <c r="G256" i="4" s="1"/>
  <c r="H256" i="4" s="1"/>
  <c r="I256" i="4" s="1"/>
  <c r="J256" i="4" s="1"/>
  <c r="K255" i="4"/>
  <c r="K254" i="4"/>
  <c r="K253" i="4"/>
  <c r="F249" i="4"/>
  <c r="G249" i="4" s="1"/>
  <c r="H249" i="4" s="1"/>
  <c r="I249" i="4" s="1"/>
  <c r="J249" i="4" s="1"/>
  <c r="K248" i="4"/>
  <c r="K247" i="4"/>
  <c r="K246" i="4"/>
  <c r="F242" i="4"/>
  <c r="G242" i="4" s="1"/>
  <c r="H242" i="4" s="1"/>
  <c r="I242" i="4" s="1"/>
  <c r="J242" i="4" s="1"/>
  <c r="K241" i="4"/>
  <c r="K240" i="4"/>
  <c r="K239" i="4"/>
  <c r="F235" i="4"/>
  <c r="G235" i="4" s="1"/>
  <c r="H235" i="4" s="1"/>
  <c r="I235" i="4" s="1"/>
  <c r="J235" i="4" s="1"/>
  <c r="K234" i="4"/>
  <c r="K233" i="4"/>
  <c r="K232" i="4"/>
  <c r="F228" i="4"/>
  <c r="G228" i="4" s="1"/>
  <c r="H228" i="4" s="1"/>
  <c r="I228" i="4" s="1"/>
  <c r="J228" i="4" s="1"/>
  <c r="K227" i="4"/>
  <c r="K226" i="4"/>
  <c r="K225" i="4"/>
  <c r="F221" i="4"/>
  <c r="G221" i="4" s="1"/>
  <c r="H221" i="4" s="1"/>
  <c r="I221" i="4" s="1"/>
  <c r="J221" i="4" s="1"/>
  <c r="K220" i="4"/>
  <c r="K219" i="4"/>
  <c r="K218" i="4"/>
  <c r="F214" i="4"/>
  <c r="G214" i="4" s="1"/>
  <c r="H214" i="4" s="1"/>
  <c r="I214" i="4" s="1"/>
  <c r="J214" i="4" s="1"/>
  <c r="K213" i="4"/>
  <c r="K212" i="4"/>
  <c r="K211" i="4"/>
  <c r="F207" i="4"/>
  <c r="G207" i="4" s="1"/>
  <c r="H207" i="4" s="1"/>
  <c r="I207" i="4" s="1"/>
  <c r="J207" i="4" s="1"/>
  <c r="K206" i="4"/>
  <c r="K205" i="4"/>
  <c r="K204" i="4"/>
  <c r="F200" i="4"/>
  <c r="G200" i="4" s="1"/>
  <c r="H200" i="4" s="1"/>
  <c r="I200" i="4" s="1"/>
  <c r="J200" i="4" s="1"/>
  <c r="K199" i="4"/>
  <c r="K198" i="4"/>
  <c r="K197" i="4"/>
  <c r="F193" i="4"/>
  <c r="G193" i="4" s="1"/>
  <c r="H193" i="4" s="1"/>
  <c r="I193" i="4" s="1"/>
  <c r="J193" i="4" s="1"/>
  <c r="K192" i="4"/>
  <c r="K191" i="4"/>
  <c r="K190" i="4"/>
  <c r="F186" i="4"/>
  <c r="G186" i="4" s="1"/>
  <c r="H186" i="4" s="1"/>
  <c r="I186" i="4" s="1"/>
  <c r="J186" i="4" s="1"/>
  <c r="K185" i="4"/>
  <c r="K184" i="4"/>
  <c r="K183" i="4"/>
  <c r="E174" i="4"/>
  <c r="E167" i="4"/>
  <c r="F179" i="4"/>
  <c r="G179" i="4" s="1"/>
  <c r="H179" i="4" s="1"/>
  <c r="I179" i="4" s="1"/>
  <c r="J179" i="4" s="1"/>
  <c r="K178" i="4"/>
  <c r="K177" i="4"/>
  <c r="K176" i="4"/>
  <c r="F172" i="4"/>
  <c r="G172" i="4" s="1"/>
  <c r="H172" i="4" s="1"/>
  <c r="I172" i="4" s="1"/>
  <c r="J172" i="4" s="1"/>
  <c r="K171" i="4"/>
  <c r="K170" i="4"/>
  <c r="K169" i="4"/>
  <c r="E160" i="4"/>
  <c r="E153" i="4"/>
  <c r="E146" i="4"/>
  <c r="E139" i="4"/>
  <c r="E132" i="4"/>
  <c r="E125" i="4"/>
  <c r="E118" i="4"/>
  <c r="E111" i="4"/>
  <c r="E104" i="4"/>
  <c r="E97" i="4"/>
  <c r="F165" i="4"/>
  <c r="G165" i="4" s="1"/>
  <c r="H165" i="4" s="1"/>
  <c r="I165" i="4" s="1"/>
  <c r="J165" i="4" s="1"/>
  <c r="K164" i="4"/>
  <c r="K163" i="4"/>
  <c r="K162" i="4"/>
  <c r="F158" i="4"/>
  <c r="G158" i="4" s="1"/>
  <c r="H158" i="4" s="1"/>
  <c r="I158" i="4" s="1"/>
  <c r="J158" i="4" s="1"/>
  <c r="K157" i="4"/>
  <c r="K156" i="4"/>
  <c r="K155" i="4"/>
  <c r="F151" i="4"/>
  <c r="G151" i="4" s="1"/>
  <c r="H151" i="4" s="1"/>
  <c r="I151" i="4" s="1"/>
  <c r="J151" i="4" s="1"/>
  <c r="K150" i="4"/>
  <c r="K149" i="4"/>
  <c r="K148" i="4"/>
  <c r="F144" i="4"/>
  <c r="G144" i="4" s="1"/>
  <c r="H144" i="4" s="1"/>
  <c r="I144" i="4" s="1"/>
  <c r="J144" i="4" s="1"/>
  <c r="K143" i="4"/>
  <c r="K142" i="4"/>
  <c r="K141" i="4"/>
  <c r="F137" i="4"/>
  <c r="G137" i="4" s="1"/>
  <c r="H137" i="4" s="1"/>
  <c r="I137" i="4" s="1"/>
  <c r="J137" i="4" s="1"/>
  <c r="K136" i="4"/>
  <c r="K135" i="4"/>
  <c r="K134" i="4"/>
  <c r="F130" i="4"/>
  <c r="G130" i="4" s="1"/>
  <c r="H130" i="4" s="1"/>
  <c r="I130" i="4" s="1"/>
  <c r="J130" i="4" s="1"/>
  <c r="K129" i="4"/>
  <c r="K128" i="4"/>
  <c r="K127" i="4"/>
  <c r="F123" i="4"/>
  <c r="G123" i="4" s="1"/>
  <c r="H123" i="4" s="1"/>
  <c r="I123" i="4" s="1"/>
  <c r="J123" i="4" s="1"/>
  <c r="K122" i="4"/>
  <c r="K121" i="4"/>
  <c r="K120" i="4"/>
  <c r="F116" i="4"/>
  <c r="G116" i="4" s="1"/>
  <c r="H116" i="4" s="1"/>
  <c r="I116" i="4" s="1"/>
  <c r="J116" i="4" s="1"/>
  <c r="K115" i="4"/>
  <c r="K114" i="4"/>
  <c r="K113" i="4"/>
  <c r="F109" i="4"/>
  <c r="G109" i="4" s="1"/>
  <c r="H109" i="4" s="1"/>
  <c r="I109" i="4" s="1"/>
  <c r="J109" i="4" s="1"/>
  <c r="K108" i="4"/>
  <c r="K107" i="4"/>
  <c r="K106" i="4"/>
  <c r="E55" i="4"/>
  <c r="E48" i="4"/>
  <c r="E41" i="4"/>
  <c r="F102" i="4"/>
  <c r="G102" i="4" s="1"/>
  <c r="H102" i="4" s="1"/>
  <c r="I102" i="4" s="1"/>
  <c r="J102" i="4" s="1"/>
  <c r="K101" i="4"/>
  <c r="K100" i="4"/>
  <c r="E90" i="4"/>
  <c r="F95" i="4"/>
  <c r="G95" i="4" s="1"/>
  <c r="H95" i="4" s="1"/>
  <c r="I95" i="4" s="1"/>
  <c r="J95" i="4" s="1"/>
  <c r="K94" i="4"/>
  <c r="K93" i="4"/>
  <c r="K92" i="4"/>
  <c r="E83" i="4"/>
  <c r="E76" i="4"/>
  <c r="E69" i="4"/>
  <c r="F88" i="4"/>
  <c r="G88" i="4" s="1"/>
  <c r="H88" i="4" s="1"/>
  <c r="I88" i="4" s="1"/>
  <c r="J88" i="4" s="1"/>
  <c r="K87" i="4"/>
  <c r="K86" i="4"/>
  <c r="K85" i="4"/>
  <c r="F81" i="4"/>
  <c r="G81" i="4" s="1"/>
  <c r="H81" i="4" s="1"/>
  <c r="I81" i="4" s="1"/>
  <c r="J81" i="4" s="1"/>
  <c r="K80" i="4"/>
  <c r="K79" i="4"/>
  <c r="K78" i="4"/>
  <c r="F74" i="4"/>
  <c r="G74" i="4" s="1"/>
  <c r="H74" i="4" s="1"/>
  <c r="I74" i="4" s="1"/>
  <c r="J74" i="4" s="1"/>
  <c r="K73" i="4"/>
  <c r="K72" i="4"/>
  <c r="K71" i="4"/>
  <c r="E62" i="4"/>
  <c r="F67" i="4"/>
  <c r="G67" i="4" s="1"/>
  <c r="H67" i="4" s="1"/>
  <c r="I67" i="4" s="1"/>
  <c r="J67" i="4" s="1"/>
  <c r="K66" i="4"/>
  <c r="K65" i="4"/>
  <c r="K64" i="4"/>
  <c r="AL6" i="14" l="1"/>
  <c r="AJ6" i="14"/>
  <c r="F3" i="14"/>
  <c r="G17" i="4"/>
  <c r="G46" i="4"/>
  <c r="G7" i="5" l="1"/>
  <c r="H7" i="5"/>
  <c r="I7" i="5" s="1"/>
  <c r="F11" i="5"/>
  <c r="G11" i="5"/>
  <c r="H11" i="5" s="1"/>
  <c r="G5" i="4" l="1"/>
  <c r="E7" i="4"/>
  <c r="F13" i="4" s="1"/>
  <c r="E6" i="4"/>
  <c r="F12" i="4" s="1"/>
  <c r="E5" i="4"/>
  <c r="E10" i="4" s="1"/>
  <c r="E4" i="4"/>
  <c r="H13" i="4" l="1"/>
  <c r="E378" i="4"/>
  <c r="F378" i="4" s="1"/>
  <c r="G378" i="4" s="1"/>
  <c r="H378" i="4" s="1"/>
  <c r="I378" i="4" s="1"/>
  <c r="J378" i="4" s="1"/>
  <c r="E364" i="4"/>
  <c r="F364" i="4" s="1"/>
  <c r="G364" i="4" s="1"/>
  <c r="H364" i="4" s="1"/>
  <c r="I364" i="4" s="1"/>
  <c r="J364" i="4" s="1"/>
  <c r="E343" i="4"/>
  <c r="F343" i="4" s="1"/>
  <c r="G343" i="4" s="1"/>
  <c r="H343" i="4" s="1"/>
  <c r="I343" i="4" s="1"/>
  <c r="J343" i="4" s="1"/>
  <c r="E322" i="4"/>
  <c r="F322" i="4" s="1"/>
  <c r="G322" i="4" s="1"/>
  <c r="H322" i="4" s="1"/>
  <c r="I322" i="4" s="1"/>
  <c r="J322" i="4" s="1"/>
  <c r="E301" i="4"/>
  <c r="F301" i="4" s="1"/>
  <c r="G301" i="4" s="1"/>
  <c r="H301" i="4" s="1"/>
  <c r="I301" i="4" s="1"/>
  <c r="J301" i="4" s="1"/>
  <c r="E294" i="4"/>
  <c r="F294" i="4" s="1"/>
  <c r="G294" i="4" s="1"/>
  <c r="H294" i="4" s="1"/>
  <c r="I294" i="4" s="1"/>
  <c r="J294" i="4" s="1"/>
  <c r="E280" i="4"/>
  <c r="F280" i="4" s="1"/>
  <c r="G280" i="4" s="1"/>
  <c r="H280" i="4" s="1"/>
  <c r="I280" i="4" s="1"/>
  <c r="J280" i="4" s="1"/>
  <c r="E238" i="4"/>
  <c r="F238" i="4" s="1"/>
  <c r="G238" i="4" s="1"/>
  <c r="H238" i="4" s="1"/>
  <c r="I238" i="4" s="1"/>
  <c r="J238" i="4" s="1"/>
  <c r="E210" i="4"/>
  <c r="F210" i="4" s="1"/>
  <c r="G210" i="4" s="1"/>
  <c r="H210" i="4" s="1"/>
  <c r="I210" i="4" s="1"/>
  <c r="J210" i="4" s="1"/>
  <c r="E182" i="4"/>
  <c r="F182" i="4" s="1"/>
  <c r="G182" i="4" s="1"/>
  <c r="H182" i="4" s="1"/>
  <c r="I182" i="4" s="1"/>
  <c r="J182" i="4" s="1"/>
  <c r="E385" i="4"/>
  <c r="F385" i="4" s="1"/>
  <c r="G385" i="4" s="1"/>
  <c r="H385" i="4" s="1"/>
  <c r="I385" i="4" s="1"/>
  <c r="J385" i="4" s="1"/>
  <c r="E329" i="4"/>
  <c r="F329" i="4" s="1"/>
  <c r="G329" i="4" s="1"/>
  <c r="H329" i="4" s="1"/>
  <c r="I329" i="4" s="1"/>
  <c r="J329" i="4" s="1"/>
  <c r="E287" i="4"/>
  <c r="F287" i="4" s="1"/>
  <c r="G287" i="4" s="1"/>
  <c r="H287" i="4" s="1"/>
  <c r="I287" i="4" s="1"/>
  <c r="J287" i="4" s="1"/>
  <c r="E245" i="4"/>
  <c r="F245" i="4" s="1"/>
  <c r="G245" i="4" s="1"/>
  <c r="H245" i="4" s="1"/>
  <c r="I245" i="4" s="1"/>
  <c r="J245" i="4" s="1"/>
  <c r="E217" i="4"/>
  <c r="F217" i="4" s="1"/>
  <c r="G217" i="4" s="1"/>
  <c r="H217" i="4" s="1"/>
  <c r="I217" i="4" s="1"/>
  <c r="J217" i="4" s="1"/>
  <c r="E189" i="4"/>
  <c r="F189" i="4" s="1"/>
  <c r="G189" i="4" s="1"/>
  <c r="H189" i="4" s="1"/>
  <c r="I189" i="4" s="1"/>
  <c r="J189" i="4" s="1"/>
  <c r="E168" i="4"/>
  <c r="F168" i="4" s="1"/>
  <c r="G168" i="4" s="1"/>
  <c r="H168" i="4" s="1"/>
  <c r="I168" i="4" s="1"/>
  <c r="J168" i="4" s="1"/>
  <c r="E161" i="4"/>
  <c r="F161" i="4" s="1"/>
  <c r="G161" i="4" s="1"/>
  <c r="H161" i="4" s="1"/>
  <c r="I161" i="4" s="1"/>
  <c r="J161" i="4" s="1"/>
  <c r="E371" i="4"/>
  <c r="F371" i="4" s="1"/>
  <c r="G371" i="4" s="1"/>
  <c r="H371" i="4" s="1"/>
  <c r="I371" i="4" s="1"/>
  <c r="J371" i="4" s="1"/>
  <c r="E350" i="4"/>
  <c r="F350" i="4" s="1"/>
  <c r="G350" i="4" s="1"/>
  <c r="H350" i="4" s="1"/>
  <c r="I350" i="4" s="1"/>
  <c r="J350" i="4" s="1"/>
  <c r="E336" i="4"/>
  <c r="F336" i="4" s="1"/>
  <c r="G336" i="4" s="1"/>
  <c r="H336" i="4" s="1"/>
  <c r="I336" i="4" s="1"/>
  <c r="J336" i="4" s="1"/>
  <c r="E308" i="4"/>
  <c r="F308" i="4" s="1"/>
  <c r="G308" i="4" s="1"/>
  <c r="H308" i="4" s="1"/>
  <c r="I308" i="4" s="1"/>
  <c r="J308" i="4" s="1"/>
  <c r="E273" i="4"/>
  <c r="F273" i="4" s="1"/>
  <c r="G273" i="4" s="1"/>
  <c r="H273" i="4" s="1"/>
  <c r="I273" i="4" s="1"/>
  <c r="J273" i="4" s="1"/>
  <c r="E266" i="4"/>
  <c r="F266" i="4" s="1"/>
  <c r="G266" i="4" s="1"/>
  <c r="H266" i="4" s="1"/>
  <c r="I266" i="4" s="1"/>
  <c r="J266" i="4" s="1"/>
  <c r="E252" i="4"/>
  <c r="F252" i="4" s="1"/>
  <c r="G252" i="4" s="1"/>
  <c r="H252" i="4" s="1"/>
  <c r="I252" i="4" s="1"/>
  <c r="J252" i="4" s="1"/>
  <c r="E224" i="4"/>
  <c r="F224" i="4" s="1"/>
  <c r="G224" i="4" s="1"/>
  <c r="H224" i="4" s="1"/>
  <c r="I224" i="4" s="1"/>
  <c r="J224" i="4" s="1"/>
  <c r="E196" i="4"/>
  <c r="F196" i="4" s="1"/>
  <c r="G196" i="4" s="1"/>
  <c r="H196" i="4" s="1"/>
  <c r="I196" i="4" s="1"/>
  <c r="J196" i="4" s="1"/>
  <c r="E357" i="4"/>
  <c r="F357" i="4" s="1"/>
  <c r="G357" i="4" s="1"/>
  <c r="H357" i="4" s="1"/>
  <c r="I357" i="4" s="1"/>
  <c r="J357" i="4" s="1"/>
  <c r="E315" i="4"/>
  <c r="F315" i="4" s="1"/>
  <c r="G315" i="4" s="1"/>
  <c r="H315" i="4" s="1"/>
  <c r="I315" i="4" s="1"/>
  <c r="J315" i="4" s="1"/>
  <c r="E259" i="4"/>
  <c r="F259" i="4" s="1"/>
  <c r="G259" i="4" s="1"/>
  <c r="H259" i="4" s="1"/>
  <c r="I259" i="4" s="1"/>
  <c r="J259" i="4" s="1"/>
  <c r="E231" i="4"/>
  <c r="F231" i="4" s="1"/>
  <c r="G231" i="4" s="1"/>
  <c r="H231" i="4" s="1"/>
  <c r="I231" i="4" s="1"/>
  <c r="J231" i="4" s="1"/>
  <c r="E203" i="4"/>
  <c r="F203" i="4" s="1"/>
  <c r="G203" i="4" s="1"/>
  <c r="H203" i="4" s="1"/>
  <c r="I203" i="4" s="1"/>
  <c r="J203" i="4" s="1"/>
  <c r="E175" i="4"/>
  <c r="F175" i="4" s="1"/>
  <c r="G175" i="4" s="1"/>
  <c r="H175" i="4" s="1"/>
  <c r="I175" i="4" s="1"/>
  <c r="J175" i="4" s="1"/>
  <c r="E147" i="4"/>
  <c r="F147" i="4" s="1"/>
  <c r="G147" i="4" s="1"/>
  <c r="H147" i="4" s="1"/>
  <c r="I147" i="4" s="1"/>
  <c r="J147" i="4" s="1"/>
  <c r="E154" i="4"/>
  <c r="F154" i="4" s="1"/>
  <c r="G154" i="4" s="1"/>
  <c r="H154" i="4" s="1"/>
  <c r="I154" i="4" s="1"/>
  <c r="J154" i="4" s="1"/>
  <c r="E126" i="4"/>
  <c r="F126" i="4" s="1"/>
  <c r="G126" i="4" s="1"/>
  <c r="H126" i="4" s="1"/>
  <c r="I126" i="4" s="1"/>
  <c r="J126" i="4" s="1"/>
  <c r="E133" i="4"/>
  <c r="F133" i="4" s="1"/>
  <c r="G133" i="4" s="1"/>
  <c r="H133" i="4" s="1"/>
  <c r="I133" i="4" s="1"/>
  <c r="J133" i="4" s="1"/>
  <c r="E105" i="4"/>
  <c r="F105" i="4" s="1"/>
  <c r="G105" i="4" s="1"/>
  <c r="H105" i="4" s="1"/>
  <c r="I105" i="4" s="1"/>
  <c r="J105" i="4" s="1"/>
  <c r="E140" i="4"/>
  <c r="F140" i="4" s="1"/>
  <c r="G140" i="4" s="1"/>
  <c r="H140" i="4" s="1"/>
  <c r="I140" i="4" s="1"/>
  <c r="J140" i="4" s="1"/>
  <c r="E112" i="4"/>
  <c r="F112" i="4" s="1"/>
  <c r="G112" i="4" s="1"/>
  <c r="H112" i="4" s="1"/>
  <c r="I112" i="4" s="1"/>
  <c r="J112" i="4" s="1"/>
  <c r="E119" i="4"/>
  <c r="F119" i="4" s="1"/>
  <c r="G119" i="4" s="1"/>
  <c r="H119" i="4" s="1"/>
  <c r="I119" i="4" s="1"/>
  <c r="J119" i="4" s="1"/>
  <c r="E77" i="4"/>
  <c r="F77" i="4" s="1"/>
  <c r="G77" i="4" s="1"/>
  <c r="H77" i="4" s="1"/>
  <c r="I77" i="4" s="1"/>
  <c r="J77" i="4" s="1"/>
  <c r="E91" i="4"/>
  <c r="F91" i="4" s="1"/>
  <c r="G91" i="4" s="1"/>
  <c r="H91" i="4" s="1"/>
  <c r="I91" i="4" s="1"/>
  <c r="J91" i="4" s="1"/>
  <c r="E63" i="4"/>
  <c r="F63" i="4" s="1"/>
  <c r="G63" i="4" s="1"/>
  <c r="H63" i="4" s="1"/>
  <c r="I63" i="4" s="1"/>
  <c r="J63" i="4" s="1"/>
  <c r="E98" i="4"/>
  <c r="F98" i="4" s="1"/>
  <c r="G98" i="4" s="1"/>
  <c r="H98" i="4" s="1"/>
  <c r="I98" i="4" s="1"/>
  <c r="J98" i="4" s="1"/>
  <c r="E84" i="4"/>
  <c r="F84" i="4" s="1"/>
  <c r="G84" i="4" s="1"/>
  <c r="H84" i="4" s="1"/>
  <c r="I84" i="4" s="1"/>
  <c r="J84" i="4" s="1"/>
  <c r="E70" i="4"/>
  <c r="F70" i="4" s="1"/>
  <c r="G70" i="4" s="1"/>
  <c r="H70" i="4" s="1"/>
  <c r="I70" i="4" s="1"/>
  <c r="J70" i="4" s="1"/>
  <c r="J11" i="4"/>
  <c r="F11" i="4"/>
  <c r="I11" i="4"/>
  <c r="H11" i="4"/>
  <c r="G11" i="4"/>
  <c r="F10" i="4"/>
  <c r="G10" i="4" l="1"/>
  <c r="H10" i="4" s="1"/>
  <c r="I10" i="4" l="1"/>
  <c r="A83" i="5"/>
  <c r="A82" i="5"/>
  <c r="A81" i="5"/>
  <c r="A80" i="5"/>
  <c r="A79" i="5"/>
  <c r="J10" i="4" l="1"/>
  <c r="I29" i="5"/>
  <c r="J24" i="5"/>
  <c r="I24" i="5"/>
  <c r="C1" i="4"/>
  <c r="U41" i="11" l="1"/>
  <c r="N75" i="11"/>
  <c r="N71" i="11"/>
  <c r="N28" i="5"/>
  <c r="M28" i="5"/>
  <c r="E34" i="4"/>
  <c r="N23" i="5"/>
  <c r="M23" i="5"/>
  <c r="L23" i="5"/>
  <c r="L6" i="5"/>
  <c r="M6" i="5"/>
  <c r="K6" i="5"/>
  <c r="AJ20" i="11" l="1"/>
  <c r="AI4" i="11"/>
  <c r="AA4" i="11" s="1"/>
  <c r="AM20" i="11"/>
  <c r="AL20" i="11"/>
  <c r="AK20" i="11"/>
  <c r="F60" i="4"/>
  <c r="K59" i="4"/>
  <c r="K58" i="4"/>
  <c r="K57" i="4"/>
  <c r="E56" i="4"/>
  <c r="F56" i="4" s="1"/>
  <c r="G56" i="4" s="1"/>
  <c r="H56" i="4" s="1"/>
  <c r="F53" i="4"/>
  <c r="K52" i="4"/>
  <c r="K51" i="4"/>
  <c r="K50" i="4"/>
  <c r="E49" i="4"/>
  <c r="F49" i="4" s="1"/>
  <c r="G49" i="4" s="1"/>
  <c r="H49" i="4" s="1"/>
  <c r="K45" i="4"/>
  <c r="K44" i="4"/>
  <c r="K43" i="4"/>
  <c r="E42" i="4"/>
  <c r="H39" i="4"/>
  <c r="I39" i="4" s="1"/>
  <c r="J39" i="4" s="1"/>
  <c r="K38" i="4"/>
  <c r="K37" i="4"/>
  <c r="K36" i="4"/>
  <c r="E35" i="4"/>
  <c r="J13" i="4"/>
  <c r="I13" i="4"/>
  <c r="G13" i="4"/>
  <c r="E13" i="4"/>
  <c r="AJ3" i="14" s="1"/>
  <c r="J12" i="4"/>
  <c r="I12" i="4"/>
  <c r="H12" i="4"/>
  <c r="G12" i="4"/>
  <c r="E12" i="4"/>
  <c r="AJ2" i="14" s="1"/>
  <c r="A20" i="11" l="1"/>
  <c r="G60" i="4"/>
  <c r="G53" i="4"/>
  <c r="H53" i="4" s="1"/>
  <c r="I53" i="4" s="1"/>
  <c r="J53" i="4" s="1"/>
  <c r="F35" i="4"/>
  <c r="G35" i="4" s="1"/>
  <c r="H35" i="4" s="1"/>
  <c r="I35" i="4" s="1"/>
  <c r="J35" i="4" s="1"/>
  <c r="I49" i="4"/>
  <c r="J49" i="4" s="1"/>
  <c r="I56" i="4"/>
  <c r="J56" i="4" s="1"/>
  <c r="F42" i="4"/>
  <c r="E22" i="4"/>
  <c r="F22" i="4" s="1"/>
  <c r="F18" i="4"/>
  <c r="G2" i="14" s="1"/>
  <c r="F2" i="14"/>
  <c r="AM3" i="14" s="1"/>
  <c r="J16" i="4"/>
  <c r="F6" i="14" s="1"/>
  <c r="I16" i="4"/>
  <c r="F5" i="14" s="1"/>
  <c r="H16" i="4"/>
  <c r="H60" i="4"/>
  <c r="I60" i="4" s="1"/>
  <c r="J60" i="4" s="1"/>
  <c r="H46" i="4"/>
  <c r="I46" i="4" s="1"/>
  <c r="J46" i="4" s="1"/>
  <c r="G42" i="4" l="1"/>
  <c r="H42" i="4" s="1"/>
  <c r="N79" i="11"/>
  <c r="F4" i="14"/>
  <c r="AM4" i="14" s="1"/>
  <c r="H17" i="4"/>
  <c r="I17" i="4" s="1"/>
  <c r="AM6" i="14"/>
  <c r="U42" i="11"/>
  <c r="G22" i="4"/>
  <c r="H2" i="14"/>
  <c r="G18" i="4"/>
  <c r="F19" i="4"/>
  <c r="F20" i="4" s="1"/>
  <c r="F23" i="4" s="1"/>
  <c r="I2" i="14" s="1"/>
  <c r="I42" i="4" l="1"/>
  <c r="J17" i="4"/>
  <c r="N67" i="11"/>
  <c r="AM5" i="14"/>
  <c r="H3" i="14"/>
  <c r="H22" i="4"/>
  <c r="H4" i="14" s="1"/>
  <c r="G3" i="14"/>
  <c r="H18" i="4"/>
  <c r="G19" i="4"/>
  <c r="G20" i="4" s="1"/>
  <c r="G23" i="4" s="1"/>
  <c r="F28" i="4"/>
  <c r="F27" i="4"/>
  <c r="J42" i="4" l="1"/>
  <c r="N76" i="11" s="1"/>
  <c r="I22" i="4"/>
  <c r="H5" i="14" s="1"/>
  <c r="I3" i="14"/>
  <c r="H19" i="4"/>
  <c r="H20" i="4" s="1"/>
  <c r="H23" i="4" s="1"/>
  <c r="I4" i="14" s="1"/>
  <c r="G4" i="14"/>
  <c r="G24" i="4"/>
  <c r="K2" i="14"/>
  <c r="I18" i="4"/>
  <c r="N72" i="11" l="1"/>
  <c r="N83" i="11"/>
  <c r="J22" i="4"/>
  <c r="G25" i="4"/>
  <c r="J3" i="14"/>
  <c r="I19" i="4"/>
  <c r="I20" i="4" s="1"/>
  <c r="I23" i="4" s="1"/>
  <c r="I5" i="14" s="1"/>
  <c r="G5" i="14"/>
  <c r="J18" i="4"/>
  <c r="U43" i="11" s="1"/>
  <c r="G27" i="4"/>
  <c r="N82" i="11" l="1"/>
  <c r="H6" i="14"/>
  <c r="U44" i="11"/>
  <c r="G26" i="4"/>
  <c r="G28" i="4" s="1"/>
  <c r="K3" i="14" s="1"/>
  <c r="J19" i="4"/>
  <c r="J20" i="4" s="1"/>
  <c r="J23" i="4" s="1"/>
  <c r="G6" i="14"/>
  <c r="I6" i="14" l="1"/>
  <c r="U45" i="11"/>
  <c r="H24" i="4"/>
  <c r="J4" i="14" s="1"/>
  <c r="H25" i="4"/>
  <c r="H27" i="4" s="1"/>
  <c r="H26" i="4" l="1"/>
  <c r="H28" i="4" s="1"/>
  <c r="I25" i="4" l="1"/>
  <c r="K4" i="14"/>
  <c r="I24" i="4"/>
  <c r="J5" i="14" s="1"/>
  <c r="I26" i="4" l="1"/>
  <c r="I28" i="4" s="1"/>
  <c r="J25" i="4" s="1"/>
  <c r="J27" i="4" s="1"/>
  <c r="I27" i="4"/>
  <c r="J24" i="4" l="1"/>
  <c r="J6" i="14" s="1"/>
  <c r="K5" i="14"/>
  <c r="J26" i="4"/>
  <c r="J28" i="4" s="1"/>
  <c r="U46" i="11"/>
  <c r="K6" i="14" l="1"/>
  <c r="U4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D7" authorId="0" shapeId="0" xr:uid="{00000000-0006-0000-0200-000001000000}">
      <text>
        <r>
          <rPr>
            <b/>
            <sz val="9"/>
            <color indexed="81"/>
            <rFont val="ＭＳ Ｐゴシック"/>
            <family val="3"/>
            <charset val="128"/>
          </rPr>
          <t>補助対象経費+補助対象外経費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徳武（構造転換　内線3168）</author>
  </authors>
  <commentList>
    <comment ref="AI20" authorId="0" shapeId="0" xr:uid="{E9230063-EA11-4950-BE29-BFC4D1AA57BA}">
      <text>
        <r>
          <rPr>
            <b/>
            <sz val="9"/>
            <color indexed="81"/>
            <rFont val="ＭＳ Ｐゴシック"/>
            <family val="3"/>
            <charset val="128"/>
          </rPr>
          <t xml:space="preserve">入力なし
</t>
        </r>
      </text>
    </comment>
    <comment ref="AJ20" authorId="0" shapeId="0" xr:uid="{A81E3DEE-7F2D-4653-9D8B-EF4B1DB56EC9}">
      <text>
        <r>
          <rPr>
            <b/>
            <sz val="9"/>
            <color indexed="81"/>
            <rFont val="ＭＳ Ｐゴシック"/>
            <family val="3"/>
            <charset val="128"/>
          </rPr>
          <t>変更承認無
初回報告</t>
        </r>
      </text>
    </comment>
    <comment ref="AK20" authorId="0" shapeId="0" xr:uid="{B54E1A7C-B93A-4C9D-8213-3C9A9CE17F8A}">
      <text>
        <r>
          <rPr>
            <b/>
            <sz val="9"/>
            <color indexed="81"/>
            <rFont val="ＭＳ Ｐゴシック"/>
            <family val="3"/>
            <charset val="128"/>
          </rPr>
          <t>変更承認有
初回報告</t>
        </r>
      </text>
    </comment>
    <comment ref="AL20" authorId="0" shapeId="0" xr:uid="{47E65137-2627-4F0A-97BE-45AEEE55B41D}">
      <text>
        <r>
          <rPr>
            <b/>
            <sz val="9"/>
            <color indexed="81"/>
            <rFont val="ＭＳ Ｐゴシック"/>
            <family val="3"/>
            <charset val="128"/>
          </rPr>
          <t>変更承認無
２回目以降報告</t>
        </r>
      </text>
    </comment>
    <comment ref="AM20" authorId="0" shapeId="0" xr:uid="{69F25E15-42A0-4343-8812-3E90983B6262}">
      <text>
        <r>
          <rPr>
            <b/>
            <sz val="9"/>
            <color indexed="81"/>
            <rFont val="ＭＳ Ｐゴシック"/>
            <family val="3"/>
            <charset val="128"/>
          </rPr>
          <t>変更承認有
２回目以降報告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振輸５</author>
  </authors>
  <commentList>
    <comment ref="AS1" authorId="0" shapeId="0" xr:uid="{0C653131-099C-4B4B-BFD7-CB96037BD8A1}">
      <text>
        <r>
          <rPr>
            <b/>
            <sz val="9"/>
            <color indexed="81"/>
            <rFont val="MS P ゴシック"/>
            <family val="3"/>
            <charset val="128"/>
          </rPr>
          <t>全て〇になっているか確認する（×の箇所は、庁での入力ミスor事業者の報告ミス）</t>
        </r>
      </text>
    </comment>
  </commentList>
</comments>
</file>

<file path=xl/sharedStrings.xml><?xml version="1.0" encoding="utf-8"?>
<sst xmlns="http://schemas.openxmlformats.org/spreadsheetml/2006/main" count="770" uniqueCount="296">
  <si>
    <t>基本項目等入力シート</t>
    <rPh sb="0" eb="2">
      <t>キホン</t>
    </rPh>
    <rPh sb="2" eb="4">
      <t>コウモク</t>
    </rPh>
    <rPh sb="4" eb="5">
      <t>トウ</t>
    </rPh>
    <rPh sb="5" eb="7">
      <t>ニュウリョク</t>
    </rPh>
    <phoneticPr fontId="19"/>
  </si>
  <si>
    <t>※　水色のセルのみ入力してください。</t>
    <phoneticPr fontId="19"/>
  </si>
  <si>
    <t>（１）基本項目</t>
    <phoneticPr fontId="19"/>
  </si>
  <si>
    <t>提出年月日</t>
    <rPh sb="0" eb="2">
      <t>テイシュツ</t>
    </rPh>
    <rPh sb="2" eb="5">
      <t>ネンガッピ</t>
    </rPh>
    <phoneticPr fontId="19"/>
  </si>
  <si>
    <t>令和</t>
    <rPh sb="0" eb="2">
      <t>レイワ</t>
    </rPh>
    <phoneticPr fontId="19"/>
  </si>
  <si>
    <t>年</t>
    <rPh sb="0" eb="1">
      <t>ネン</t>
    </rPh>
    <phoneticPr fontId="19"/>
  </si>
  <si>
    <t>月</t>
    <rPh sb="0" eb="1">
      <t>ツキ</t>
    </rPh>
    <phoneticPr fontId="19"/>
  </si>
  <si>
    <t>日</t>
    <rPh sb="0" eb="1">
      <t>ヒ</t>
    </rPh>
    <phoneticPr fontId="19"/>
  </si>
  <si>
    <t>報告年度</t>
    <rPh sb="0" eb="2">
      <t>ホウコク</t>
    </rPh>
    <rPh sb="2" eb="4">
      <t>ネンド</t>
    </rPh>
    <phoneticPr fontId="19"/>
  </si>
  <si>
    <t>年度</t>
    <rPh sb="0" eb="2">
      <t>ネンド</t>
    </rPh>
    <phoneticPr fontId="19"/>
  </si>
  <si>
    <t>補助金名</t>
    <rPh sb="0" eb="4">
      <t>ホジョキンメイ</t>
    </rPh>
    <phoneticPr fontId="19"/>
  </si>
  <si>
    <t>補助事業実施年度</t>
    <rPh sb="4" eb="6">
      <t>ジッシ</t>
    </rPh>
    <rPh sb="6" eb="8">
      <t>ネンド</t>
    </rPh>
    <phoneticPr fontId="19"/>
  </si>
  <si>
    <t>※　補助事業を完了した年度を記載してください。</t>
    <rPh sb="2" eb="6">
      <t>ホジョジギョウ</t>
    </rPh>
    <rPh sb="7" eb="9">
      <t>カンリョウ</t>
    </rPh>
    <rPh sb="11" eb="13">
      <t>ネンド</t>
    </rPh>
    <rPh sb="14" eb="16">
      <t>キサイ</t>
    </rPh>
    <phoneticPr fontId="19"/>
  </si>
  <si>
    <t>住所</t>
    <rPh sb="0" eb="2">
      <t>ジュウショ</t>
    </rPh>
    <phoneticPr fontId="19"/>
  </si>
  <si>
    <t>氏名又は名称</t>
    <rPh sb="0" eb="2">
      <t>シメイ</t>
    </rPh>
    <rPh sb="2" eb="3">
      <t>マタ</t>
    </rPh>
    <rPh sb="4" eb="6">
      <t>メイショウ</t>
    </rPh>
    <phoneticPr fontId="19"/>
  </si>
  <si>
    <t>代表者氏名</t>
    <rPh sb="0" eb="5">
      <t>ダイヒョウシャシメイ</t>
    </rPh>
    <phoneticPr fontId="19"/>
  </si>
  <si>
    <t>法人番号</t>
    <rPh sb="0" eb="4">
      <t>ホウジンバンゴウ</t>
    </rPh>
    <phoneticPr fontId="19"/>
  </si>
  <si>
    <t>事業名</t>
    <rPh sb="0" eb="3">
      <t>ジギョウメイ</t>
    </rPh>
    <phoneticPr fontId="19"/>
  </si>
  <si>
    <t>参画事業者の有無</t>
    <rPh sb="0" eb="2">
      <t>サンカク</t>
    </rPh>
    <rPh sb="2" eb="5">
      <t>ジギョウシャ</t>
    </rPh>
    <rPh sb="6" eb="8">
      <t>ウム</t>
    </rPh>
    <phoneticPr fontId="19"/>
  </si>
  <si>
    <t>※　参画事業者が「有」の場合は、「参画事業者に関する情報」シートに参画事業者に関する
　　 情報を入力してください。</t>
    <rPh sb="2" eb="7">
      <t>サンカクジギョウシャ</t>
    </rPh>
    <rPh sb="9" eb="10">
      <t>ア</t>
    </rPh>
    <rPh sb="12" eb="14">
      <t>バアイ</t>
    </rPh>
    <rPh sb="17" eb="19">
      <t>サンカク</t>
    </rPh>
    <rPh sb="19" eb="22">
      <t>ジギョウシャ</t>
    </rPh>
    <rPh sb="23" eb="24">
      <t>カン</t>
    </rPh>
    <rPh sb="26" eb="28">
      <t>ジョウホウ</t>
    </rPh>
    <rPh sb="33" eb="38">
      <t>サンカクジギョウシャ</t>
    </rPh>
    <rPh sb="39" eb="40">
      <t>カン</t>
    </rPh>
    <rPh sb="46" eb="48">
      <t>ジョウホウ</t>
    </rPh>
    <rPh sb="49" eb="51">
      <t>ニュウリョク</t>
    </rPh>
    <phoneticPr fontId="19"/>
  </si>
  <si>
    <t>（２）交付決定及び補助金確定に係る内容</t>
    <phoneticPr fontId="19"/>
  </si>
  <si>
    <t>交付決定通知書</t>
    <rPh sb="0" eb="7">
      <t>コウフケッテイツウチショ</t>
    </rPh>
    <phoneticPr fontId="19"/>
  </si>
  <si>
    <t>文書日付</t>
    <rPh sb="0" eb="4">
      <t>ブンショヒヅケ</t>
    </rPh>
    <phoneticPr fontId="19"/>
  </si>
  <si>
    <t>文書番号</t>
    <rPh sb="0" eb="4">
      <t>ブンショバンゴウ</t>
    </rPh>
    <phoneticPr fontId="19"/>
  </si>
  <si>
    <t>課輸</t>
    <rPh sb="0" eb="2">
      <t>カユ</t>
    </rPh>
    <phoneticPr fontId="19"/>
  </si>
  <si>
    <t>－</t>
    <phoneticPr fontId="19"/>
  </si>
  <si>
    <t>変更承認通知書</t>
    <rPh sb="0" eb="7">
      <t>ヘンコウショウニンツウチショ</t>
    </rPh>
    <phoneticPr fontId="19"/>
  </si>
  <si>
    <t>変更承認の有無</t>
    <rPh sb="0" eb="4">
      <t>ヘンコウショウニン</t>
    </rPh>
    <rPh sb="5" eb="7">
      <t>ウム</t>
    </rPh>
    <phoneticPr fontId="19"/>
  </si>
  <si>
    <t>補助金確定額</t>
    <rPh sb="0" eb="3">
      <t>ホジョキン</t>
    </rPh>
    <rPh sb="3" eb="5">
      <t>カクテイ</t>
    </rPh>
    <rPh sb="5" eb="6">
      <t>ガク</t>
    </rPh>
    <phoneticPr fontId="19"/>
  </si>
  <si>
    <t>※　補助金額確定通知書の「補助金確定額」に記載された金額を入力してください。</t>
    <rPh sb="2" eb="6">
      <t>ホジョキンガク</t>
    </rPh>
    <rPh sb="6" eb="8">
      <t>カクテイ</t>
    </rPh>
    <rPh sb="8" eb="11">
      <t>ツウチショ</t>
    </rPh>
    <rPh sb="13" eb="19">
      <t>ホジョキンカクテイガク</t>
    </rPh>
    <rPh sb="21" eb="23">
      <t>キサイ</t>
    </rPh>
    <rPh sb="26" eb="28">
      <t>キンガク</t>
    </rPh>
    <rPh sb="29" eb="31">
      <t>ニュウリョク</t>
    </rPh>
    <phoneticPr fontId="19"/>
  </si>
  <si>
    <t>補助事業に要した経費</t>
    <phoneticPr fontId="19"/>
  </si>
  <si>
    <t>※　実績報告書の様式第６の別紙２の「補助事業に要した経費」の実績額の合計を記載してください。</t>
    <rPh sb="2" eb="7">
      <t>ジッセキホウコクショ</t>
    </rPh>
    <rPh sb="8" eb="10">
      <t>ヨウシキ</t>
    </rPh>
    <rPh sb="10" eb="11">
      <t>ダイ</t>
    </rPh>
    <rPh sb="13" eb="15">
      <t>ベッシ</t>
    </rPh>
    <rPh sb="18" eb="22">
      <t>ホジョジギョウ</t>
    </rPh>
    <rPh sb="23" eb="24">
      <t>ヨウ</t>
    </rPh>
    <rPh sb="26" eb="28">
      <t>ケイヒ</t>
    </rPh>
    <rPh sb="30" eb="32">
      <t>ジッセキ</t>
    </rPh>
    <rPh sb="32" eb="33">
      <t>ガク</t>
    </rPh>
    <rPh sb="34" eb="36">
      <t>ゴウケイ</t>
    </rPh>
    <rPh sb="37" eb="39">
      <t>キサイ</t>
    </rPh>
    <phoneticPr fontId="19"/>
  </si>
  <si>
    <t>（３）補助事業の実施結果の事業化等の有無</t>
    <phoneticPr fontId="19"/>
  </si>
  <si>
    <t>選択理由記載欄</t>
    <rPh sb="0" eb="2">
      <t>センタク</t>
    </rPh>
    <rPh sb="2" eb="4">
      <t>リユウ</t>
    </rPh>
    <rPh sb="4" eb="7">
      <t>キサイラン</t>
    </rPh>
    <phoneticPr fontId="19"/>
  </si>
  <si>
    <t xml:space="preserve"> １　補助事業の実施結果の事業化</t>
    <phoneticPr fontId="19"/>
  </si>
  <si>
    <t xml:space="preserve"> ２　産業財産権等の譲渡又は実施権の設定</t>
    <phoneticPr fontId="19"/>
  </si>
  <si>
    <t xml:space="preserve"> ３　その他の補助事業の実施結果の他への供与</t>
    <phoneticPr fontId="19"/>
  </si>
  <si>
    <t>（４）事業化後の収入額等について</t>
    <phoneticPr fontId="19"/>
  </si>
  <si>
    <t>①　事業化後の収入額等について</t>
    <rPh sb="10" eb="11">
      <t>トウ</t>
    </rPh>
    <phoneticPr fontId="19"/>
  </si>
  <si>
    <t>単位：（円）</t>
    <rPh sb="0" eb="2">
      <t>タンイ</t>
    </rPh>
    <rPh sb="4" eb="5">
      <t>エン</t>
    </rPh>
    <phoneticPr fontId="19"/>
  </si>
  <si>
    <t>補助事業に係る収入額
（１）</t>
    <rPh sb="0" eb="2">
      <t>ホジョ</t>
    </rPh>
    <rPh sb="2" eb="4">
      <t>ジギョウ</t>
    </rPh>
    <rPh sb="5" eb="6">
      <t>カカ</t>
    </rPh>
    <rPh sb="7" eb="9">
      <t>シュウニュウ</t>
    </rPh>
    <rPh sb="9" eb="10">
      <t>ガク</t>
    </rPh>
    <phoneticPr fontId="19"/>
  </si>
  <si>
    <t>事業化後の収入額のうち左記以外の収入額
（２）</t>
    <phoneticPr fontId="19"/>
  </si>
  <si>
    <t>事業化後の収入
（１）+（２）</t>
    <rPh sb="0" eb="3">
      <t>ジギョウカ</t>
    </rPh>
    <rPh sb="3" eb="4">
      <t>ゴ</t>
    </rPh>
    <rPh sb="5" eb="7">
      <t>シュウニュウ</t>
    </rPh>
    <phoneticPr fontId="19"/>
  </si>
  <si>
    <t>事業を実施した
年度</t>
    <phoneticPr fontId="19"/>
  </si>
  <si>
    <t>１年目終了時</t>
    <phoneticPr fontId="19"/>
  </si>
  <si>
    <t>２年目終了時</t>
    <phoneticPr fontId="19"/>
  </si>
  <si>
    <t>３年目終了時</t>
    <phoneticPr fontId="19"/>
  </si>
  <si>
    <t>４年目終了時</t>
    <phoneticPr fontId="19"/>
  </si>
  <si>
    <t>５年目終了時</t>
    <phoneticPr fontId="19"/>
  </si>
  <si>
    <t>②　事業化後の収入額等の内容</t>
    <rPh sb="2" eb="5">
      <t>ジギョウカ</t>
    </rPh>
    <rPh sb="5" eb="6">
      <t>ゴ</t>
    </rPh>
    <rPh sb="7" eb="9">
      <t>シュウニュウ</t>
    </rPh>
    <rPh sb="9" eb="10">
      <t>ガク</t>
    </rPh>
    <rPh sb="10" eb="11">
      <t>トウ</t>
    </rPh>
    <rPh sb="12" eb="14">
      <t>ナイヨウ</t>
    </rPh>
    <phoneticPr fontId="19"/>
  </si>
  <si>
    <t>（１）</t>
    <phoneticPr fontId="19"/>
  </si>
  <si>
    <t>（２）</t>
    <phoneticPr fontId="19"/>
  </si>
  <si>
    <t>③　補助事業に係る収入額を得るために要した経費等</t>
    <rPh sb="2" eb="4">
      <t>ホジョ</t>
    </rPh>
    <rPh sb="4" eb="6">
      <t>ジギョウ</t>
    </rPh>
    <rPh sb="7" eb="8">
      <t>カカワ</t>
    </rPh>
    <rPh sb="9" eb="11">
      <t>シュウニュウ</t>
    </rPh>
    <rPh sb="11" eb="12">
      <t>ガク</t>
    </rPh>
    <rPh sb="13" eb="14">
      <t>エ</t>
    </rPh>
    <rPh sb="18" eb="19">
      <t>ヨウ</t>
    </rPh>
    <rPh sb="21" eb="23">
      <t>ケイヒ</t>
    </rPh>
    <rPh sb="23" eb="24">
      <t>トウ</t>
    </rPh>
    <phoneticPr fontId="19"/>
  </si>
  <si>
    <t>　以下リンク先のシートにおいて、補助事業者、参画事業者ごとに「補助事業に係る収入額を得るために要した経費」、「補助事業に係る追加的経費」を入力してください。</t>
    <rPh sb="1" eb="3">
      <t>イカ</t>
    </rPh>
    <rPh sb="6" eb="7">
      <t>サキ</t>
    </rPh>
    <rPh sb="16" eb="18">
      <t>ホジョ</t>
    </rPh>
    <rPh sb="18" eb="21">
      <t>ジギョウシャ</t>
    </rPh>
    <rPh sb="22" eb="27">
      <t>サンカクジギョウシャ</t>
    </rPh>
    <rPh sb="31" eb="35">
      <t>ホジョジギョウ</t>
    </rPh>
    <rPh sb="69" eb="71">
      <t>ニュウリョク</t>
    </rPh>
    <phoneticPr fontId="19"/>
  </si>
  <si>
    <t>事業者別個別入力欄</t>
  </si>
  <si>
    <t>（５）代表申請者及び参画事業者の売上総利益</t>
    <phoneticPr fontId="19"/>
  </si>
  <si>
    <t> </t>
    <phoneticPr fontId="19"/>
  </si>
  <si>
    <t>【代表申請者及び参画事業者の売上総利益（売上高－売上原価）】</t>
    <phoneticPr fontId="19"/>
  </si>
  <si>
    <t>（単位：円）</t>
    <phoneticPr fontId="19"/>
  </si>
  <si>
    <t>代表申請者</t>
    <phoneticPr fontId="19"/>
  </si>
  <si>
    <t>参画事業者</t>
    <rPh sb="0" eb="5">
      <t>サンカクジギョウシャ</t>
    </rPh>
    <phoneticPr fontId="19"/>
  </si>
  <si>
    <t>事業開始時点</t>
    <phoneticPr fontId="19"/>
  </si>
  <si>
    <t>※　事業者の決算書の売上総利益の金額を入力してください。　 　</t>
    <phoneticPr fontId="19"/>
  </si>
  <si>
    <t>　　 なお、本項目は、補助金の効果測定に使用します。　</t>
    <phoneticPr fontId="19"/>
  </si>
  <si>
    <t>※　参画事業者が存在する場合は、「参画事業者に関する情報」シートに参画事業者の情報を入力してください。</t>
    <phoneticPr fontId="19"/>
  </si>
  <si>
    <t>※　【参画事業者に関する情報】に入力した「参画事業者１～３」の内容が反映されます。</t>
    <phoneticPr fontId="19"/>
  </si>
  <si>
    <t>（６）補助事業終了後５年間で達成する事業ＫＰＩの達成状況</t>
    <phoneticPr fontId="19"/>
  </si>
  <si>
    <t>　①　報告対象年度のＫＰＩ達成状況</t>
    <phoneticPr fontId="19"/>
  </si>
  <si>
    <t>内容</t>
    <rPh sb="0" eb="2">
      <t>ナイヨウ</t>
    </rPh>
    <phoneticPr fontId="19"/>
  </si>
  <si>
    <t>数値</t>
    <rPh sb="0" eb="2">
      <t>スウチ</t>
    </rPh>
    <phoneticPr fontId="19"/>
  </si>
  <si>
    <t>単位</t>
    <rPh sb="0" eb="2">
      <t>タンイ</t>
    </rPh>
    <phoneticPr fontId="19"/>
  </si>
  <si>
    <t>評価</t>
    <rPh sb="0" eb="2">
      <t>ヒョウカ</t>
    </rPh>
    <phoneticPr fontId="19"/>
  </si>
  <si>
    <t>目標</t>
    <rPh sb="0" eb="2">
      <t>モクヒョウ</t>
    </rPh>
    <phoneticPr fontId="19"/>
  </si>
  <si>
    <t>％</t>
    <phoneticPr fontId="19"/>
  </si>
  <si>
    <t>結果</t>
    <rPh sb="0" eb="2">
      <t>ケッカ</t>
    </rPh>
    <phoneticPr fontId="19"/>
  </si>
  <si>
    <t>※　当庁が指定するKPI以外の項目も設定している場合は、以下の欄に記載してください。</t>
    <rPh sb="2" eb="4">
      <t>トウチョウ</t>
    </rPh>
    <rPh sb="5" eb="7">
      <t>シテイ</t>
    </rPh>
    <rPh sb="12" eb="14">
      <t>イガイ</t>
    </rPh>
    <rPh sb="15" eb="17">
      <t>コウモク</t>
    </rPh>
    <rPh sb="18" eb="20">
      <t>セッテイ</t>
    </rPh>
    <rPh sb="24" eb="26">
      <t>バアイ</t>
    </rPh>
    <rPh sb="28" eb="30">
      <t>イカ</t>
    </rPh>
    <rPh sb="31" eb="32">
      <t>ラン</t>
    </rPh>
    <rPh sb="33" eb="35">
      <t>キサイ</t>
    </rPh>
    <phoneticPr fontId="19"/>
  </si>
  <si>
    <t>②　輸出実績</t>
    <phoneticPr fontId="19"/>
  </si>
  <si>
    <t>輸出金額を記載してください。</t>
    <rPh sb="0" eb="2">
      <t>ユシュツ</t>
    </rPh>
    <rPh sb="2" eb="4">
      <t>キンガク</t>
    </rPh>
    <rPh sb="5" eb="7">
      <t>キサイ</t>
    </rPh>
    <phoneticPr fontId="19"/>
  </si>
  <si>
    <t>補助事業で設定したターゲット国・地域</t>
    <rPh sb="0" eb="2">
      <t>ホジョ</t>
    </rPh>
    <rPh sb="2" eb="4">
      <t>ジギョウ</t>
    </rPh>
    <rPh sb="5" eb="7">
      <t>セッテイ</t>
    </rPh>
    <rPh sb="14" eb="15">
      <t>コク</t>
    </rPh>
    <rPh sb="16" eb="18">
      <t>チイキ</t>
    </rPh>
    <phoneticPr fontId="19"/>
  </si>
  <si>
    <t>単位：（円）</t>
  </si>
  <si>
    <t>輸出金額</t>
    <rPh sb="0" eb="2">
      <t>ユシュツ</t>
    </rPh>
    <rPh sb="2" eb="4">
      <t>キンガク</t>
    </rPh>
    <phoneticPr fontId="19"/>
  </si>
  <si>
    <t>内）ターゲット国・地域への輸出金額</t>
    <rPh sb="0" eb="1">
      <t>ウチ</t>
    </rPh>
    <rPh sb="7" eb="8">
      <t>コク</t>
    </rPh>
    <rPh sb="9" eb="11">
      <t>チイキ</t>
    </rPh>
    <rPh sb="13" eb="15">
      <t>ユシュツ</t>
    </rPh>
    <rPh sb="15" eb="17">
      <t>キンガク</t>
    </rPh>
    <phoneticPr fontId="19"/>
  </si>
  <si>
    <t>※　参画事業者が存在する場合は、「参画事業者に関する情報」シートに参画事業者の情報を入力してください。</t>
  </si>
  <si>
    <t>【参画事業者に関する情報】</t>
    <rPh sb="1" eb="6">
      <t>サンカクジギョウシャ</t>
    </rPh>
    <rPh sb="7" eb="8">
      <t>カン</t>
    </rPh>
    <rPh sb="10" eb="12">
      <t>ジョウホウ</t>
    </rPh>
    <phoneticPr fontId="19"/>
  </si>
  <si>
    <t>※　参画事業者がある場合は、事業者ごとに住所、氏名又は名称、代表者氏名、参画事業者の売上総利益、事業化後の収入、輸出金額をそれぞれ入力してください。</t>
    <rPh sb="2" eb="7">
      <t>サンカクジギョウシャ</t>
    </rPh>
    <rPh sb="10" eb="12">
      <t>バアイ</t>
    </rPh>
    <rPh sb="14" eb="17">
      <t>ジギョウシャ</t>
    </rPh>
    <rPh sb="20" eb="22">
      <t>ジュウショ</t>
    </rPh>
    <rPh sb="23" eb="25">
      <t>シメイ</t>
    </rPh>
    <rPh sb="25" eb="26">
      <t>マタ</t>
    </rPh>
    <rPh sb="27" eb="29">
      <t>メイショウ</t>
    </rPh>
    <rPh sb="48" eb="51">
      <t>ジギョウカ</t>
    </rPh>
    <rPh sb="51" eb="52">
      <t>ゴ</t>
    </rPh>
    <rPh sb="53" eb="55">
      <t>シュウニュウ</t>
    </rPh>
    <rPh sb="56" eb="58">
      <t>ユシュツ</t>
    </rPh>
    <rPh sb="58" eb="60">
      <t>キンガク</t>
    </rPh>
    <phoneticPr fontId="19"/>
  </si>
  <si>
    <t>※　F列～ＡＩ列のセルには該当する金額を１円単位で記載してください。なお、「円」の記載は不要です。</t>
    <rPh sb="3" eb="4">
      <t>レツ</t>
    </rPh>
    <rPh sb="7" eb="8">
      <t>レツ</t>
    </rPh>
    <phoneticPr fontId="19"/>
  </si>
  <si>
    <t>※　参画事業者１～３までに入力した内容が「基本項目等入力シート（５）  代表申請者及び参画事業者の売上総利益」に反映されます。</t>
    <rPh sb="13" eb="15">
      <t>ニュウリョク</t>
    </rPh>
    <rPh sb="21" eb="23">
      <t>キホン</t>
    </rPh>
    <rPh sb="23" eb="25">
      <t>コウモク</t>
    </rPh>
    <rPh sb="25" eb="26">
      <t>トウ</t>
    </rPh>
    <rPh sb="26" eb="28">
      <t>ニュウリョク</t>
    </rPh>
    <phoneticPr fontId="19"/>
  </si>
  <si>
    <t>代表者氏名</t>
    <rPh sb="0" eb="3">
      <t>ダイヒョウシャ</t>
    </rPh>
    <rPh sb="3" eb="5">
      <t>シメイ</t>
    </rPh>
    <phoneticPr fontId="19"/>
  </si>
  <si>
    <t>事業化後の収入【単位：円】</t>
    <rPh sb="0" eb="3">
      <t>ジギョウカ</t>
    </rPh>
    <rPh sb="3" eb="4">
      <t>ゴ</t>
    </rPh>
    <rPh sb="5" eb="7">
      <t>シュウニュウ</t>
    </rPh>
    <phoneticPr fontId="19"/>
  </si>
  <si>
    <t>参画事業者の売上総利益（売上高－売上原価）【単位：円】</t>
    <phoneticPr fontId="19"/>
  </si>
  <si>
    <t>輸出金額【単位：円】</t>
    <rPh sb="0" eb="2">
      <t>ユシュツ</t>
    </rPh>
    <rPh sb="2" eb="4">
      <t>キンガク</t>
    </rPh>
    <phoneticPr fontId="19"/>
  </si>
  <si>
    <t>事業を実施した年度</t>
    <phoneticPr fontId="19"/>
  </si>
  <si>
    <t>補助事業に係る収入額
（１）</t>
    <phoneticPr fontId="19"/>
  </si>
  <si>
    <t>事業化後の収入
（１）+（２）</t>
    <rPh sb="0" eb="3">
      <t>ジギョウカ</t>
    </rPh>
    <phoneticPr fontId="19"/>
  </si>
  <si>
    <t>補助事業に係る収入額
（１）</t>
  </si>
  <si>
    <t>事業化後の収入額のうち左記以外の収入額
（２）</t>
  </si>
  <si>
    <t>事業化後の収入
（１）+（２）</t>
    <phoneticPr fontId="19"/>
  </si>
  <si>
    <t>内）補助事業でターゲット国・地域への輸出金額</t>
    <rPh sb="0" eb="1">
      <t>ウチ</t>
    </rPh>
    <phoneticPr fontId="19"/>
  </si>
  <si>
    <t>内）補助事業でターゲット国・地域への輸出金額</t>
    <phoneticPr fontId="19"/>
  </si>
  <si>
    <t>参画事業者１</t>
    <rPh sb="0" eb="5">
      <t>サンカクジギョウシャ</t>
    </rPh>
    <phoneticPr fontId="19"/>
  </si>
  <si>
    <t>参画事業者２</t>
    <rPh sb="0" eb="5">
      <t>サンカクジギョウシャ</t>
    </rPh>
    <phoneticPr fontId="19"/>
  </si>
  <si>
    <t>参画事業者３</t>
    <rPh sb="0" eb="5">
      <t>サンカクジギョウシャ</t>
    </rPh>
    <phoneticPr fontId="19"/>
  </si>
  <si>
    <t>参画事業者４</t>
    <rPh sb="0" eb="5">
      <t>サンカクジギョウシャ</t>
    </rPh>
    <phoneticPr fontId="19"/>
  </si>
  <si>
    <t>参画事業者５</t>
    <rPh sb="0" eb="5">
      <t>サンカクジギョウシャ</t>
    </rPh>
    <phoneticPr fontId="19"/>
  </si>
  <si>
    <t>参画事業者６</t>
    <rPh sb="0" eb="5">
      <t>サンカクジギョウシャ</t>
    </rPh>
    <phoneticPr fontId="19"/>
  </si>
  <si>
    <t>参画事業者７</t>
    <rPh sb="0" eb="5">
      <t>サンカクジギョウシャ</t>
    </rPh>
    <phoneticPr fontId="19"/>
  </si>
  <si>
    <t>参画事業者８</t>
    <rPh sb="0" eb="5">
      <t>サンカクジギョウシャ</t>
    </rPh>
    <phoneticPr fontId="19"/>
  </si>
  <si>
    <t>参画事業者９</t>
    <rPh sb="0" eb="5">
      <t>サンカクジギョウシャ</t>
    </rPh>
    <phoneticPr fontId="19"/>
  </si>
  <si>
    <t>参画事業者10</t>
    <rPh sb="0" eb="5">
      <t>サンカクジギョウシャ</t>
    </rPh>
    <phoneticPr fontId="19"/>
  </si>
  <si>
    <t>参画事業者11</t>
    <rPh sb="0" eb="5">
      <t>サンカクジギョウシャ</t>
    </rPh>
    <phoneticPr fontId="19"/>
  </si>
  <si>
    <t>参画事業者12</t>
    <rPh sb="0" eb="5">
      <t>サンカクジギョウシャ</t>
    </rPh>
    <phoneticPr fontId="19"/>
  </si>
  <si>
    <t>参画事業者13</t>
    <rPh sb="0" eb="5">
      <t>サンカクジギョウシャ</t>
    </rPh>
    <phoneticPr fontId="19"/>
  </si>
  <si>
    <t>参画事業者14</t>
    <rPh sb="0" eb="5">
      <t>サンカクジギョウシャ</t>
    </rPh>
    <phoneticPr fontId="19"/>
  </si>
  <si>
    <t>参画事業者15</t>
    <rPh sb="0" eb="5">
      <t>サンカクジギョウシャ</t>
    </rPh>
    <phoneticPr fontId="19"/>
  </si>
  <si>
    <t>参画事業者16</t>
    <rPh sb="0" eb="5">
      <t>サンカクジギョウシャ</t>
    </rPh>
    <phoneticPr fontId="19"/>
  </si>
  <si>
    <t>参画事業者17</t>
    <rPh sb="0" eb="5">
      <t>サンカクジギョウシャ</t>
    </rPh>
    <phoneticPr fontId="19"/>
  </si>
  <si>
    <t>参画事業者18</t>
    <rPh sb="0" eb="5">
      <t>サンカクジギョウシャ</t>
    </rPh>
    <phoneticPr fontId="19"/>
  </si>
  <si>
    <t>参画事業者19</t>
    <rPh sb="0" eb="5">
      <t>サンカクジギョウシャ</t>
    </rPh>
    <phoneticPr fontId="19"/>
  </si>
  <si>
    <t>参画事業者20</t>
    <rPh sb="0" eb="5">
      <t>サンカクジギョウシャ</t>
    </rPh>
    <phoneticPr fontId="19"/>
  </si>
  <si>
    <t>参画事業者21</t>
    <rPh sb="0" eb="5">
      <t>サンカクジギョウシャ</t>
    </rPh>
    <phoneticPr fontId="19"/>
  </si>
  <si>
    <t>参画事業者22</t>
    <rPh sb="0" eb="5">
      <t>サンカクジギョウシャ</t>
    </rPh>
    <phoneticPr fontId="19"/>
  </si>
  <si>
    <t>参画事業者23</t>
    <rPh sb="0" eb="5">
      <t>サンカクジギョウシャ</t>
    </rPh>
    <phoneticPr fontId="19"/>
  </si>
  <si>
    <t>参画事業者24</t>
    <rPh sb="0" eb="5">
      <t>サンカクジギョウシャ</t>
    </rPh>
    <phoneticPr fontId="19"/>
  </si>
  <si>
    <t>参画事業者25</t>
    <rPh sb="0" eb="5">
      <t>サンカクジギョウシャ</t>
    </rPh>
    <phoneticPr fontId="19"/>
  </si>
  <si>
    <t>参画事業者26</t>
    <rPh sb="0" eb="5">
      <t>サンカクジギョウシャ</t>
    </rPh>
    <phoneticPr fontId="19"/>
  </si>
  <si>
    <t>参画事業者27</t>
    <rPh sb="0" eb="5">
      <t>サンカクジギョウシャ</t>
    </rPh>
    <phoneticPr fontId="19"/>
  </si>
  <si>
    <t>参画事業者28</t>
    <rPh sb="0" eb="5">
      <t>サンカクジギョウシャ</t>
    </rPh>
    <phoneticPr fontId="19"/>
  </si>
  <si>
    <t>参画事業者29</t>
    <rPh sb="0" eb="5">
      <t>サンカクジギョウシャ</t>
    </rPh>
    <phoneticPr fontId="19"/>
  </si>
  <si>
    <t>参画事業者30</t>
    <rPh sb="0" eb="5">
      <t>サンカクジギョウシャ</t>
    </rPh>
    <phoneticPr fontId="19"/>
  </si>
  <si>
    <t>参画事業者31</t>
    <rPh sb="0" eb="5">
      <t>サンカクジギョウシャ</t>
    </rPh>
    <phoneticPr fontId="19"/>
  </si>
  <si>
    <t>参画事業者32</t>
    <rPh sb="0" eb="5">
      <t>サンカクジギョウシャ</t>
    </rPh>
    <phoneticPr fontId="19"/>
  </si>
  <si>
    <t>参画事業者33</t>
    <rPh sb="0" eb="5">
      <t>サンカクジギョウシャ</t>
    </rPh>
    <phoneticPr fontId="19"/>
  </si>
  <si>
    <t>参画事業者34</t>
    <rPh sb="0" eb="5">
      <t>サンカクジギョウシャ</t>
    </rPh>
    <phoneticPr fontId="19"/>
  </si>
  <si>
    <t>参画事業者35</t>
    <rPh sb="0" eb="5">
      <t>サンカクジギョウシャ</t>
    </rPh>
    <phoneticPr fontId="19"/>
  </si>
  <si>
    <t>参画事業者36</t>
    <rPh sb="0" eb="5">
      <t>サンカクジギョウシャ</t>
    </rPh>
    <phoneticPr fontId="19"/>
  </si>
  <si>
    <t>参画事業者37</t>
    <rPh sb="0" eb="5">
      <t>サンカクジギョウシャ</t>
    </rPh>
    <phoneticPr fontId="19"/>
  </si>
  <si>
    <t>参画事業者38</t>
    <rPh sb="0" eb="5">
      <t>サンカクジギョウシャ</t>
    </rPh>
    <phoneticPr fontId="19"/>
  </si>
  <si>
    <t>参画事業者39</t>
    <rPh sb="0" eb="5">
      <t>サンカクジギョウシャ</t>
    </rPh>
    <phoneticPr fontId="19"/>
  </si>
  <si>
    <t>参画事業者40</t>
    <rPh sb="0" eb="5">
      <t>サンカクジギョウシャ</t>
    </rPh>
    <phoneticPr fontId="19"/>
  </si>
  <si>
    <t>参画事業者41</t>
    <rPh sb="0" eb="5">
      <t>サンカクジギョウシャ</t>
    </rPh>
    <phoneticPr fontId="19"/>
  </si>
  <si>
    <t>参画事業者42</t>
    <rPh sb="0" eb="5">
      <t>サンカクジギョウシャ</t>
    </rPh>
    <phoneticPr fontId="19"/>
  </si>
  <si>
    <t>参画事業者43</t>
    <rPh sb="0" eb="5">
      <t>サンカクジギョウシャ</t>
    </rPh>
    <phoneticPr fontId="19"/>
  </si>
  <si>
    <t>参画事業者44</t>
    <rPh sb="0" eb="5">
      <t>サンカクジギョウシャ</t>
    </rPh>
    <phoneticPr fontId="19"/>
  </si>
  <si>
    <t>参画事業者45</t>
    <rPh sb="0" eb="5">
      <t>サンカクジギョウシャ</t>
    </rPh>
    <phoneticPr fontId="19"/>
  </si>
  <si>
    <t>参画事業者46</t>
    <rPh sb="0" eb="5">
      <t>サンカクジギョウシャ</t>
    </rPh>
    <phoneticPr fontId="19"/>
  </si>
  <si>
    <t>参画事業者47</t>
    <rPh sb="0" eb="5">
      <t>サンカクジギョウシャ</t>
    </rPh>
    <phoneticPr fontId="19"/>
  </si>
  <si>
    <t>参画事業者48</t>
    <rPh sb="0" eb="5">
      <t>サンカクジギョウシャ</t>
    </rPh>
    <phoneticPr fontId="19"/>
  </si>
  <si>
    <t>参画事業者49</t>
    <rPh sb="0" eb="5">
      <t>サンカクジギョウシャ</t>
    </rPh>
    <phoneticPr fontId="19"/>
  </si>
  <si>
    <t>参画事業者50</t>
    <rPh sb="0" eb="5">
      <t>サンカクジギョウシャ</t>
    </rPh>
    <phoneticPr fontId="19"/>
  </si>
  <si>
    <t>酒類業構造転換支援事業費補助金　事業化状況報告書　集計表</t>
  </si>
  <si>
    <t>　※　事業者個別入力欄の水色のセルのみ入力してください。その他のセルは自動計算されます。</t>
    <rPh sb="3" eb="6">
      <t>ジギョウシャ</t>
    </rPh>
    <rPh sb="6" eb="8">
      <t>コベツ</t>
    </rPh>
    <rPh sb="8" eb="10">
      <t>ニュウリョク</t>
    </rPh>
    <rPh sb="10" eb="11">
      <t>ラン</t>
    </rPh>
    <rPh sb="12" eb="13">
      <t>ミズ</t>
    </rPh>
    <rPh sb="13" eb="14">
      <t>イロ</t>
    </rPh>
    <rPh sb="19" eb="21">
      <t>ニュウリョク</t>
    </rPh>
    <rPh sb="30" eb="31">
      <t>タ</t>
    </rPh>
    <rPh sb="35" eb="37">
      <t>ジドウ</t>
    </rPh>
    <rPh sb="37" eb="39">
      <t>ケイサン</t>
    </rPh>
    <phoneticPr fontId="19"/>
  </si>
  <si>
    <t>補助事業者名</t>
    <rPh sb="0" eb="2">
      <t>ホジョ</t>
    </rPh>
    <rPh sb="2" eb="5">
      <t>ジギョウシャ</t>
    </rPh>
    <rPh sb="5" eb="6">
      <t>メイ</t>
    </rPh>
    <phoneticPr fontId="19"/>
  </si>
  <si>
    <t>補助事業実施年度（令和○○年度）</t>
    <rPh sb="0" eb="2">
      <t>ホジョ</t>
    </rPh>
    <rPh sb="2" eb="4">
      <t>ジギョウ</t>
    </rPh>
    <rPh sb="4" eb="6">
      <t>ジッシ</t>
    </rPh>
    <rPh sb="6" eb="8">
      <t>ネンド</t>
    </rPh>
    <rPh sb="9" eb="11">
      <t>レイワ</t>
    </rPh>
    <rPh sb="13" eb="15">
      <t>ネンド</t>
    </rPh>
    <phoneticPr fontId="19"/>
  </si>
  <si>
    <t>計画名</t>
    <rPh sb="0" eb="3">
      <t>ケイカクメイ</t>
    </rPh>
    <phoneticPr fontId="19"/>
  </si>
  <si>
    <t>補助金確定額</t>
    <phoneticPr fontId="19"/>
  </si>
  <si>
    <t>報告内容の自動算定</t>
    <rPh sb="0" eb="2">
      <t>ホウコク</t>
    </rPh>
    <rPh sb="2" eb="4">
      <t>ナイヨウ</t>
    </rPh>
    <rPh sb="5" eb="7">
      <t>ジドウ</t>
    </rPh>
    <rPh sb="7" eb="9">
      <t>サンテイ</t>
    </rPh>
    <phoneticPr fontId="19"/>
  </si>
  <si>
    <t>各年度の内容</t>
    <rPh sb="0" eb="3">
      <t>カクネンド</t>
    </rPh>
    <rPh sb="4" eb="6">
      <t>ナイヨウ</t>
    </rPh>
    <phoneticPr fontId="19"/>
  </si>
  <si>
    <t>事業を実施した
年度</t>
    <rPh sb="0" eb="2">
      <t>ジギョウ</t>
    </rPh>
    <rPh sb="3" eb="5">
      <t>ジッシ</t>
    </rPh>
    <rPh sb="8" eb="10">
      <t>ネンド</t>
    </rPh>
    <phoneticPr fontId="19"/>
  </si>
  <si>
    <t>（A）</t>
    <phoneticPr fontId="19"/>
  </si>
  <si>
    <t>補助金確定額</t>
    <rPh sb="0" eb="3">
      <t>ホジョキン</t>
    </rPh>
    <rPh sb="3" eb="6">
      <t>カクテイガク</t>
    </rPh>
    <phoneticPr fontId="19"/>
  </si>
  <si>
    <t>補助事業に要した経費</t>
    <rPh sb="0" eb="2">
      <t>ホジョ</t>
    </rPh>
    <rPh sb="2" eb="4">
      <t>ジギョウ</t>
    </rPh>
    <rPh sb="5" eb="6">
      <t>ヨウ</t>
    </rPh>
    <rPh sb="8" eb="10">
      <t>ケイヒ</t>
    </rPh>
    <phoneticPr fontId="19"/>
  </si>
  <si>
    <t>（B）</t>
    <phoneticPr fontId="19"/>
  </si>
  <si>
    <t>補助事業に係る収入額</t>
    <rPh sb="0" eb="4">
      <t>ホジョジギョウ</t>
    </rPh>
    <rPh sb="5" eb="6">
      <t>カカ</t>
    </rPh>
    <rPh sb="7" eb="9">
      <t>シュウニュウ</t>
    </rPh>
    <rPh sb="9" eb="10">
      <t>ガク</t>
    </rPh>
    <phoneticPr fontId="19"/>
  </si>
  <si>
    <t>①</t>
    <phoneticPr fontId="19"/>
  </si>
  <si>
    <t>補助事業に係る収入額を得るために要した経費</t>
    <rPh sb="0" eb="4">
      <t>ホジョジギョウ</t>
    </rPh>
    <rPh sb="5" eb="6">
      <t>カカ</t>
    </rPh>
    <rPh sb="7" eb="10">
      <t>シュウニュウガク</t>
    </rPh>
    <rPh sb="11" eb="12">
      <t>エ</t>
    </rPh>
    <rPh sb="16" eb="17">
      <t>ヨウ</t>
    </rPh>
    <rPh sb="19" eb="21">
      <t>ケイヒ</t>
    </rPh>
    <phoneticPr fontId="19"/>
  </si>
  <si>
    <t>（C）</t>
    <phoneticPr fontId="19"/>
  </si>
  <si>
    <t>補助事業に係る収益額　（B)-①</t>
    <rPh sb="0" eb="4">
      <t>ホジョジギョウ</t>
    </rPh>
    <rPh sb="5" eb="6">
      <t>カカ</t>
    </rPh>
    <rPh sb="7" eb="9">
      <t>シュウエキ</t>
    </rPh>
    <rPh sb="9" eb="10">
      <t>ガク</t>
    </rPh>
    <phoneticPr fontId="19"/>
  </si>
  <si>
    <t>補助事業に係る収益額（累積）</t>
    <rPh sb="0" eb="4">
      <t>ホジョジギョウ</t>
    </rPh>
    <rPh sb="5" eb="6">
      <t>カカ</t>
    </rPh>
    <rPh sb="7" eb="9">
      <t>シュウエキ</t>
    </rPh>
    <rPh sb="9" eb="10">
      <t>ガク</t>
    </rPh>
    <rPh sb="11" eb="13">
      <t>ルイセキ</t>
    </rPh>
    <phoneticPr fontId="19"/>
  </si>
  <si>
    <t>（D）</t>
    <phoneticPr fontId="19"/>
  </si>
  <si>
    <t>控除額</t>
    <rPh sb="0" eb="3">
      <t>コウジョガク</t>
    </rPh>
    <phoneticPr fontId="19"/>
  </si>
  <si>
    <t>＝（Ｃ）-（Ｄ）</t>
    <phoneticPr fontId="19"/>
  </si>
  <si>
    <t>基準納付額の発生判定</t>
    <rPh sb="0" eb="2">
      <t>キジュン</t>
    </rPh>
    <rPh sb="2" eb="4">
      <t>ノウフ</t>
    </rPh>
    <rPh sb="4" eb="5">
      <t>ガク</t>
    </rPh>
    <rPh sb="6" eb="8">
      <t>ハッセイ</t>
    </rPh>
    <rPh sb="8" eb="10">
      <t>ハンテイ</t>
    </rPh>
    <phoneticPr fontId="19"/>
  </si>
  <si>
    <t>補助事業に係る追加的経費</t>
    <rPh sb="0" eb="4">
      <t>ホジョジギョウ</t>
    </rPh>
    <rPh sb="5" eb="6">
      <t>カカ</t>
    </rPh>
    <rPh sb="7" eb="9">
      <t>ツイカ</t>
    </rPh>
    <rPh sb="9" eb="10">
      <t>テキ</t>
    </rPh>
    <rPh sb="10" eb="12">
      <t>ケイヒ</t>
    </rPh>
    <phoneticPr fontId="19"/>
  </si>
  <si>
    <t>（E）</t>
    <phoneticPr fontId="19"/>
  </si>
  <si>
    <t>本年度までの補助事業に係る支出額</t>
    <rPh sb="0" eb="3">
      <t>ホンネンド</t>
    </rPh>
    <rPh sb="6" eb="8">
      <t>ホジョ</t>
    </rPh>
    <rPh sb="8" eb="10">
      <t>ジギョウ</t>
    </rPh>
    <rPh sb="11" eb="12">
      <t>カカ</t>
    </rPh>
    <rPh sb="13" eb="16">
      <t>シシュツガク</t>
    </rPh>
    <phoneticPr fontId="19"/>
  </si>
  <si>
    <t>（F）</t>
    <phoneticPr fontId="19"/>
  </si>
  <si>
    <t>基準納付額＝（Ｃ-Ｄ）×Ａ／Ｅ
※小数点以下切り捨て処理</t>
    <rPh sb="0" eb="2">
      <t>キジュン</t>
    </rPh>
    <rPh sb="2" eb="4">
      <t>ノウフ</t>
    </rPh>
    <rPh sb="4" eb="5">
      <t>ガク</t>
    </rPh>
    <rPh sb="17" eb="20">
      <t>ショウスウテン</t>
    </rPh>
    <rPh sb="20" eb="22">
      <t>イカ</t>
    </rPh>
    <rPh sb="22" eb="23">
      <t>キ</t>
    </rPh>
    <rPh sb="24" eb="25">
      <t>ス</t>
    </rPh>
    <rPh sb="26" eb="28">
      <t>ショリ</t>
    </rPh>
    <phoneticPr fontId="19"/>
  </si>
  <si>
    <t>昨年度納付額</t>
    <rPh sb="0" eb="3">
      <t>サクネンド</t>
    </rPh>
    <rPh sb="3" eb="5">
      <t>ノウフ</t>
    </rPh>
    <rPh sb="5" eb="6">
      <t>ガク</t>
    </rPh>
    <phoneticPr fontId="19"/>
  </si>
  <si>
    <t>（G）</t>
    <phoneticPr fontId="19"/>
  </si>
  <si>
    <t>累積納付額</t>
    <rPh sb="0" eb="2">
      <t>ルイセキ</t>
    </rPh>
    <rPh sb="2" eb="5">
      <t>ノウフガク</t>
    </rPh>
    <phoneticPr fontId="19"/>
  </si>
  <si>
    <t>(A)-(G)</t>
    <phoneticPr fontId="19"/>
  </si>
  <si>
    <t>納付の要否判定</t>
    <rPh sb="0" eb="2">
      <t>ノウフ</t>
    </rPh>
    <rPh sb="3" eb="5">
      <t>ヨウヒ</t>
    </rPh>
    <rPh sb="5" eb="7">
      <t>ハンテイ</t>
    </rPh>
    <phoneticPr fontId="19"/>
  </si>
  <si>
    <t>（H）</t>
    <phoneticPr fontId="19"/>
  </si>
  <si>
    <t>本年度納付額</t>
    <rPh sb="0" eb="3">
      <t>ホンネンド</t>
    </rPh>
    <rPh sb="3" eb="6">
      <t>ノウフガク</t>
    </rPh>
    <phoneticPr fontId="19"/>
  </si>
  <si>
    <t xml:space="preserve">事業者個別入力欄 </t>
    <rPh sb="0" eb="3">
      <t>ジギョウシャ</t>
    </rPh>
    <rPh sb="3" eb="5">
      <t>コベツ</t>
    </rPh>
    <rPh sb="5" eb="7">
      <t>ニュウリョク</t>
    </rPh>
    <rPh sb="7" eb="8">
      <t>ラン</t>
    </rPh>
    <phoneticPr fontId="19"/>
  </si>
  <si>
    <t>基本項目入力シートに戻る</t>
    <phoneticPr fontId="19"/>
  </si>
  <si>
    <t>　※　水色のセルに該当する金額を１円単位で記載してください。なお、「円」の記載は不要です。</t>
    <phoneticPr fontId="19"/>
  </si>
  <si>
    <t>　　　 水色のセルに該当する金額が0円の場合は、必ず0を入力してください。</t>
    <rPh sb="18" eb="19">
      <t>エン</t>
    </rPh>
    <rPh sb="20" eb="22">
      <t>バアイ</t>
    </rPh>
    <rPh sb="24" eb="25">
      <t>カナラ</t>
    </rPh>
    <rPh sb="28" eb="30">
      <t>ニュウリョク</t>
    </rPh>
    <phoneticPr fontId="19"/>
  </si>
  <si>
    <t>　【補助事業者】</t>
    <rPh sb="2" eb="7">
      <t>ホジョジギョウシャ</t>
    </rPh>
    <phoneticPr fontId="19"/>
  </si>
  <si>
    <t>事業者名</t>
    <rPh sb="0" eb="3">
      <t>ジギョウシャ</t>
    </rPh>
    <rPh sb="3" eb="4">
      <t>メイ</t>
    </rPh>
    <phoneticPr fontId="19"/>
  </si>
  <si>
    <t>小計</t>
    <rPh sb="0" eb="2">
      <t>ショウケイ</t>
    </rPh>
    <phoneticPr fontId="19"/>
  </si>
  <si>
    <t>補助事業に係る収入額</t>
    <rPh sb="0" eb="4">
      <t>ホジョジギョウ</t>
    </rPh>
    <rPh sb="5" eb="6">
      <t>カカ</t>
    </rPh>
    <rPh sb="7" eb="10">
      <t>シュウニュウガク</t>
    </rPh>
    <phoneticPr fontId="19"/>
  </si>
  <si>
    <t>補助事業に係る追加的経費（累積）</t>
    <rPh sb="0" eb="4">
      <t>ホジョジギョウ</t>
    </rPh>
    <rPh sb="5" eb="6">
      <t>カカ</t>
    </rPh>
    <rPh sb="7" eb="9">
      <t>ツイカ</t>
    </rPh>
    <rPh sb="9" eb="10">
      <t>テキ</t>
    </rPh>
    <rPh sb="10" eb="12">
      <t>ケイヒ</t>
    </rPh>
    <rPh sb="13" eb="15">
      <t>ルイセキ</t>
    </rPh>
    <phoneticPr fontId="19"/>
  </si>
  <si>
    <t>　【参画事業者】</t>
    <rPh sb="2" eb="7">
      <t>サンカクジギョウシャ</t>
    </rPh>
    <phoneticPr fontId="19"/>
  </si>
  <si>
    <t>補助事業に係る収入額</t>
    <phoneticPr fontId="19"/>
  </si>
  <si>
    <t>補助事業に係る収入額</t>
  </si>
  <si>
    <t>補助事業に係る収入額を得るために要した経費</t>
    <rPh sb="11" eb="12">
      <t>エ</t>
    </rPh>
    <rPh sb="16" eb="17">
      <t>ヨウ</t>
    </rPh>
    <rPh sb="19" eb="21">
      <t>ケイヒ</t>
    </rPh>
    <phoneticPr fontId="19"/>
  </si>
  <si>
    <t>様式第１３</t>
    <phoneticPr fontId="19"/>
  </si>
  <si>
    <t>令和　年　月　日</t>
    <rPh sb="0" eb="2">
      <t>レイワ</t>
    </rPh>
    <rPh sb="3" eb="4">
      <t>ネン</t>
    </rPh>
    <rPh sb="5" eb="6">
      <t>ゲツ</t>
    </rPh>
    <rPh sb="7" eb="8">
      <t>ニチ</t>
    </rPh>
    <phoneticPr fontId="19"/>
  </si>
  <si>
    <t>国税庁長官　殿</t>
    <phoneticPr fontId="19"/>
  </si>
  <si>
    <t>補助事業者</t>
    <phoneticPr fontId="19"/>
  </si>
  <si>
    <t>住所</t>
    <phoneticPr fontId="19"/>
  </si>
  <si>
    <t>氏名</t>
    <phoneticPr fontId="19"/>
  </si>
  <si>
    <t>（法人番号：</t>
    <phoneticPr fontId="19"/>
  </si>
  <si>
    <t>)</t>
    <phoneticPr fontId="19"/>
  </si>
  <si>
    <t>○○補助金に係る事業化状況報告書</t>
    <rPh sb="2" eb="5">
      <t>ホジョキン</t>
    </rPh>
    <rPh sb="6" eb="7">
      <t>カカ</t>
    </rPh>
    <rPh sb="8" eb="13">
      <t>ジギョウカジョウキョウ</t>
    </rPh>
    <rPh sb="13" eb="16">
      <t>ホウコクショ</t>
    </rPh>
    <phoneticPr fontId="19"/>
  </si>
  <si>
    <t>様式第１３の別紙１</t>
    <phoneticPr fontId="19"/>
  </si>
  <si>
    <t>補助事業の実施結果の事業化等の有無</t>
    <phoneticPr fontId="19"/>
  </si>
  <si>
    <t>１　補助事業の実施結果の事業化</t>
  </si>
  <si>
    <t>２　産業財産権等の譲渡又は実施権の設定</t>
    <phoneticPr fontId="19"/>
  </si>
  <si>
    <t>３　その他の補助事業の実施結果の他への供与</t>
    <phoneticPr fontId="19"/>
  </si>
  <si>
    <t>補助事業終了後５年間で達成する事業KPIの達成状況</t>
    <rPh sb="4" eb="7">
      <t>シュウリョウゴ</t>
    </rPh>
    <rPh sb="8" eb="10">
      <t>ネンカン</t>
    </rPh>
    <rPh sb="11" eb="13">
      <t>タッセイ</t>
    </rPh>
    <rPh sb="15" eb="17">
      <t>ジギョウ</t>
    </rPh>
    <rPh sb="21" eb="25">
      <t>タッセイジョウキョウ</t>
    </rPh>
    <phoneticPr fontId="19"/>
  </si>
  <si>
    <t>補助事業名</t>
    <phoneticPr fontId="19"/>
  </si>
  <si>
    <t>補助金確定額（Ａ）</t>
    <phoneticPr fontId="19"/>
  </si>
  <si>
    <t>補助事業に係る本年度収入額（Ｂ）</t>
    <phoneticPr fontId="19"/>
  </si>
  <si>
    <t>補助事業に係る本年度収益額（Ｃ）</t>
    <phoneticPr fontId="19"/>
  </si>
  <si>
    <t>控除額（Ｄ）</t>
    <phoneticPr fontId="19"/>
  </si>
  <si>
    <t>本年度までの補助事業に係る支出額（Ｅ）</t>
    <phoneticPr fontId="19"/>
  </si>
  <si>
    <t>基準納付額（Ｆ）</t>
    <phoneticPr fontId="19"/>
  </si>
  <si>
    <t>前年度までの補助事業に係る国への累積納付額（Ｇ）</t>
    <phoneticPr fontId="19"/>
  </si>
  <si>
    <t>本年度納付額（Ｈ）</t>
    <phoneticPr fontId="19"/>
  </si>
  <si>
    <t>※代表申請者及び参画事業者の売上総利益（売上高－売上原価）</t>
    <phoneticPr fontId="19"/>
  </si>
  <si>
    <t>（参画事業者が存在しない場合は、代表申請者欄のみ記載）</t>
    <phoneticPr fontId="19"/>
  </si>
  <si>
    <t>※本項目については、補助金の効果を測定するためのものであり、本事業と関係なく記載を求めております。なお、参画事業者が存在する場合は、参画事業者の情報も記載してください。</t>
    <phoneticPr fontId="19"/>
  </si>
  <si>
    <t>確定額（様式第１３の別紙１（Ａ））</t>
    <phoneticPr fontId="19"/>
  </si>
  <si>
    <t>円</t>
    <rPh sb="0" eb="1">
      <t>エン</t>
    </rPh>
    <phoneticPr fontId="19"/>
  </si>
  <si>
    <t>補助事業に要した経費　</t>
    <phoneticPr fontId="19"/>
  </si>
  <si>
    <t>前年度までの収益累積額　</t>
    <phoneticPr fontId="19"/>
  </si>
  <si>
    <t>（前年度事業化状況報告書から転記）</t>
    <phoneticPr fontId="19"/>
  </si>
  <si>
    <t>補助事業に係る本年度収入額（様式第１３の別紙１（Ｂ））</t>
    <phoneticPr fontId="19"/>
  </si>
  <si>
    <t>合計</t>
    <phoneticPr fontId="19"/>
  </si>
  <si>
    <t>上記のうち、参画事業者計</t>
    <rPh sb="0" eb="2">
      <t>ジョウキ</t>
    </rPh>
    <rPh sb="6" eb="11">
      <t>サンカクジギョウシャ</t>
    </rPh>
    <rPh sb="11" eb="12">
      <t>ケイ</t>
    </rPh>
    <phoneticPr fontId="19"/>
  </si>
  <si>
    <t>補助事業に係る本年度収入額を得るために要した経費（①）</t>
    <phoneticPr fontId="19"/>
  </si>
  <si>
    <t>本事業に係る本年度収益額（様式第１３の別紙１（Ｃ））</t>
    <phoneticPr fontId="19"/>
  </si>
  <si>
    <t>＝(様式第１３(Ｂ))－①</t>
    <phoneticPr fontId="19"/>
  </si>
  <si>
    <t>本年度までの補助事業に係る支出額（様式第１３の別紙１（Ｅ））</t>
    <phoneticPr fontId="19"/>
  </si>
  <si>
    <t>（記載注意事項）</t>
  </si>
  <si>
    <t>１　「補助金確定額：（Ａ）」とは、補助金確定額をいいます。</t>
  </si>
  <si>
    <t>２　「補助事業に係る本年度収入額：（Ｂ）」とは、補助事業の実施結果の事業化、産業財産権
  等の譲渡　又は実施権の設定及びその他当該補助事業の実施結果の他への供与による総収入額
　をいいます。</t>
    <phoneticPr fontId="19"/>
  </si>
  <si>
    <t>３　「補助事業に係る本年度収益額：（Ｃ）」とは、「補助事業に係る本年度収入額：（Ｂ）」
　から収入を得るために要した額を差し引いた額の合計額をいいます。　なお、収益がマイナス
　となる場合は、マイナスの値を記載してください。また、（Ｃ）の値が０以下の場合には、
　（Ｄ）、（Ｅ）、（Ｆ）、（Ｈ）の項目については記載しないでください。</t>
    <phoneticPr fontId="19"/>
  </si>
  <si>
    <t>　</t>
    <phoneticPr fontId="19"/>
  </si>
  <si>
    <t>４　「控除額：（Ｄ）」とは、補助事業に要した経費のうち、自己負担によって支出した額（補
　助事業に要した経費－補助金確定額）をいいます。
　　なお、補助事業終了後、翌々年度以降の控除額の算出については、自己負担によって支出し
　た額から補助事業年度終了より前年度までの補助事業に係る収益の累積額を差し引いた額（自
　己負担額－前年度までの収益累積額）をいいます。ただし、控除額は自己負担によって支出し
　た額の範囲内とし、前年度までの補助事業に係る収益の累積額が自己負担によって支出した額
　と同額以上となった場合には、本年度の控除額は０とします。</t>
    <phoneticPr fontId="19"/>
  </si>
  <si>
    <t>　　</t>
    <phoneticPr fontId="19"/>
  </si>
  <si>
    <t>５　「本年度までの補助事業に係る支出額：（Ｅ）」とは、補助事業に要した経費及び補助事業
　年度終了以降に追加的に要した補助事業に係る経費の合計額をいいます。</t>
    <phoneticPr fontId="19"/>
  </si>
  <si>
    <t>６　「基準納付額：（Ｆ）」とは、「補助事業に係る本年度収益額：（Ｃ）」から「控除額：
　（Ｄ）」を差し引いた額に、「補助金確定額：（Ａ）」を乗じ、「本年度までの補助事業に係
　る支出額：（Ｅ）」で除した額をいいます。
　　（Ｆ＝（Ｃ－Ｄ）Ａ／Ｅ）</t>
    <phoneticPr fontId="19"/>
  </si>
  <si>
    <t>７　「前年度までの補助事業に係る国への累積納付額：（Ｇ）」とは、前年度までの収益に伴う
　納付金及び財産処分に伴う納付金の合計額をいいます。</t>
    <phoneticPr fontId="19"/>
  </si>
  <si>
    <t>８　「本年度納付金：（Ｈ）」とは、「基準納付額：（Ｆ）」と「累積納付額：（Ｇ）」の合計
　額が「補助金確定額：（Ａ）」を超えない場合には、基準納付額が本年度納付額となります。
　　また、「基準納付額：（Ｆ）」と「累積納付額：（Ｇ）」の合計額が「補助金確定額：
　（Ａ）」を超える場合には、「補助金確定額：（Ａ）」から「累積納付額：（Ｇ）」を差し引
　いた残額が本年度納付額となります。
　　（Ａ＞Ｆ＋ＧならばＨ＝Ｆ、Ａ≦Ｆ＋ＧならばＨ＝Ａ－Ｇ）</t>
    <phoneticPr fontId="19"/>
  </si>
  <si>
    <t>　（注）補助事業に係る収益額等の算定に必要な資料を添付してください。</t>
  </si>
  <si>
    <t>補助事業の実施結果の事業化の有無</t>
    <phoneticPr fontId="19"/>
  </si>
  <si>
    <t>産業財産権の譲渡又は実施権の設定の有無</t>
    <rPh sb="0" eb="5">
      <t>サンギョウザイサンケン</t>
    </rPh>
    <rPh sb="6" eb="8">
      <t>ジョウト</t>
    </rPh>
    <rPh sb="8" eb="9">
      <t>マタ</t>
    </rPh>
    <rPh sb="10" eb="13">
      <t>ジッシケン</t>
    </rPh>
    <rPh sb="14" eb="16">
      <t>セッテイ</t>
    </rPh>
    <rPh sb="17" eb="19">
      <t>ウム</t>
    </rPh>
    <phoneticPr fontId="19"/>
  </si>
  <si>
    <t>その他の補助事業の実施結果の他への供与の有無</t>
    <rPh sb="2" eb="3">
      <t>タ</t>
    </rPh>
    <rPh sb="4" eb="8">
      <t>ホジョジギョウ</t>
    </rPh>
    <rPh sb="9" eb="13">
      <t>ジッシケッカ</t>
    </rPh>
    <rPh sb="14" eb="15">
      <t>ホカ</t>
    </rPh>
    <rPh sb="17" eb="19">
      <t>キョウヨ</t>
    </rPh>
    <rPh sb="20" eb="22">
      <t>ウム</t>
    </rPh>
    <phoneticPr fontId="19"/>
  </si>
  <si>
    <t>補助事業に係る本年度収入額（B）</t>
    <rPh sb="0" eb="4">
      <t>ホジョジギョウ</t>
    </rPh>
    <rPh sb="5" eb="6">
      <t>カカ</t>
    </rPh>
    <rPh sb="7" eb="10">
      <t>ホンネンド</t>
    </rPh>
    <rPh sb="10" eb="13">
      <t>シュウニュウガク</t>
    </rPh>
    <phoneticPr fontId="19"/>
  </si>
  <si>
    <t>補助事業に係る本年度収益額（C）</t>
    <rPh sb="0" eb="4">
      <t>ホジョジギョウ</t>
    </rPh>
    <rPh sb="5" eb="6">
      <t>カカ</t>
    </rPh>
    <rPh sb="7" eb="10">
      <t>ホンネンド</t>
    </rPh>
    <rPh sb="10" eb="12">
      <t>シュウエキ</t>
    </rPh>
    <rPh sb="12" eb="13">
      <t>ガク</t>
    </rPh>
    <phoneticPr fontId="19"/>
  </si>
  <si>
    <t>控除額（D）</t>
    <rPh sb="0" eb="3">
      <t>コウジョガク</t>
    </rPh>
    <phoneticPr fontId="19"/>
  </si>
  <si>
    <t>本年度までの補助事業に係る支出額（E）</t>
    <rPh sb="0" eb="3">
      <t>ホンネンド</t>
    </rPh>
    <rPh sb="6" eb="10">
      <t>ホジョジギョウ</t>
    </rPh>
    <rPh sb="11" eb="12">
      <t>カカ</t>
    </rPh>
    <rPh sb="13" eb="16">
      <t>シシュツガク</t>
    </rPh>
    <phoneticPr fontId="19"/>
  </si>
  <si>
    <t>基準納付額（F）</t>
    <rPh sb="0" eb="2">
      <t>キジュン</t>
    </rPh>
    <rPh sb="2" eb="5">
      <t>ノウフガク</t>
    </rPh>
    <phoneticPr fontId="19"/>
  </si>
  <si>
    <t>前年度までの補助事業に係る国への累積納付額（G）</t>
    <rPh sb="0" eb="3">
      <t>ゼンネンド</t>
    </rPh>
    <rPh sb="6" eb="10">
      <t>ホジョジギョウ</t>
    </rPh>
    <rPh sb="11" eb="12">
      <t>カカ</t>
    </rPh>
    <rPh sb="13" eb="14">
      <t>クニ</t>
    </rPh>
    <rPh sb="16" eb="18">
      <t>ルイセキ</t>
    </rPh>
    <rPh sb="18" eb="21">
      <t>ノウフガク</t>
    </rPh>
    <phoneticPr fontId="19"/>
  </si>
  <si>
    <t>本年度納付額（H）</t>
    <phoneticPr fontId="19"/>
  </si>
  <si>
    <t>代表申請者の売上総利益（事業開始時点）</t>
    <rPh sb="12" eb="16">
      <t>ジギョウカイシ</t>
    </rPh>
    <rPh sb="16" eb="18">
      <t>ジテン</t>
    </rPh>
    <phoneticPr fontId="19"/>
  </si>
  <si>
    <t>代表申請者の売上総利益（１年目）</t>
    <rPh sb="13" eb="15">
      <t>ネンメ</t>
    </rPh>
    <phoneticPr fontId="19"/>
  </si>
  <si>
    <t>代表申請者の売上総利益（２年目）</t>
    <phoneticPr fontId="19"/>
  </si>
  <si>
    <t>代表申請者の売上総利益（３年目）</t>
    <phoneticPr fontId="19"/>
  </si>
  <si>
    <t>代表申請者の売上総利益（４年目）</t>
    <phoneticPr fontId="19"/>
  </si>
  <si>
    <t>代表申請者の売上総利益（５年目）</t>
    <phoneticPr fontId="19"/>
  </si>
  <si>
    <t>事業化後の収入</t>
    <rPh sb="0" eb="4">
      <t>ジギョウカゴ</t>
    </rPh>
    <rPh sb="5" eb="7">
      <t>シュウニュウ</t>
    </rPh>
    <phoneticPr fontId="19"/>
  </si>
  <si>
    <t>補助事業に係る収入</t>
    <rPh sb="0" eb="4">
      <t>ホジョジギョウ</t>
    </rPh>
    <rPh sb="5" eb="6">
      <t>カカ</t>
    </rPh>
    <rPh sb="7" eb="9">
      <t>シュウニュウ</t>
    </rPh>
    <phoneticPr fontId="19"/>
  </si>
  <si>
    <t>参画事業者の売上総利益（事業開始時点）</t>
    <rPh sb="0" eb="5">
      <t>サンカクジギョウシャ</t>
    </rPh>
    <rPh sb="6" eb="8">
      <t>ウリアゲ</t>
    </rPh>
    <rPh sb="8" eb="11">
      <t>ソウリエキ</t>
    </rPh>
    <rPh sb="12" eb="14">
      <t>ジギョウ</t>
    </rPh>
    <rPh sb="14" eb="18">
      <t>カイシジテン</t>
    </rPh>
    <phoneticPr fontId="19"/>
  </si>
  <si>
    <t>参画事業者の売上総利益（１年目）</t>
    <rPh sb="13" eb="15">
      <t>ネンメ</t>
    </rPh>
    <phoneticPr fontId="19"/>
  </si>
  <si>
    <t>参画事業者の売上総利益（２年目）</t>
    <rPh sb="13" eb="15">
      <t>ネンメ</t>
    </rPh>
    <phoneticPr fontId="19"/>
  </si>
  <si>
    <t>参画事業者の売上総利益（３年目）</t>
    <rPh sb="13" eb="15">
      <t>ネンメ</t>
    </rPh>
    <phoneticPr fontId="19"/>
  </si>
  <si>
    <t>参画事業者の売上総利益（４年目）</t>
    <rPh sb="13" eb="15">
      <t>ネンメ</t>
    </rPh>
    <phoneticPr fontId="19"/>
  </si>
  <si>
    <t>参画事業者の売上総利益（５年目）</t>
    <rPh sb="0" eb="2">
      <t>サンカク</t>
    </rPh>
    <rPh sb="2" eb="5">
      <t>ジギョウシャ</t>
    </rPh>
    <rPh sb="6" eb="8">
      <t>ウリアゲ</t>
    </rPh>
    <rPh sb="8" eb="11">
      <t>ソウリエキ</t>
    </rPh>
    <rPh sb="13" eb="15">
      <t>ネンメ</t>
    </rPh>
    <phoneticPr fontId="19"/>
  </si>
  <si>
    <t>参画事業者の事業化後の収入</t>
    <rPh sb="6" eb="10">
      <t>ジギョウカゴ</t>
    </rPh>
    <rPh sb="11" eb="13">
      <t>シュウニュウ</t>
    </rPh>
    <phoneticPr fontId="19"/>
  </si>
  <si>
    <t>参画事業者の補助事業に係る収入</t>
    <rPh sb="6" eb="10">
      <t>ホジョジギョウ</t>
    </rPh>
    <rPh sb="11" eb="12">
      <t>カカ</t>
    </rPh>
    <rPh sb="13" eb="15">
      <t>シュウニュウ</t>
    </rPh>
    <phoneticPr fontId="19"/>
  </si>
  <si>
    <t>内）補助事業でターゲット国・地域への輸出金額</t>
    <rPh sb="0" eb="1">
      <t>ウチ</t>
    </rPh>
    <rPh sb="2" eb="4">
      <t>ホジョ</t>
    </rPh>
    <rPh sb="4" eb="6">
      <t>ジギョウ</t>
    </rPh>
    <rPh sb="12" eb="13">
      <t>コク</t>
    </rPh>
    <rPh sb="14" eb="16">
      <t>チイキ</t>
    </rPh>
    <rPh sb="18" eb="20">
      <t>ユシュツ</t>
    </rPh>
    <rPh sb="20" eb="22">
      <t>キンガク</t>
    </rPh>
    <phoneticPr fontId="19"/>
  </si>
  <si>
    <t>参画事業者の輸出金額</t>
    <rPh sb="0" eb="5">
      <t>サンカクジギョウシャ</t>
    </rPh>
    <rPh sb="6" eb="8">
      <t>ユシュツ</t>
    </rPh>
    <rPh sb="8" eb="10">
      <t>キンガク</t>
    </rPh>
    <phoneticPr fontId="19"/>
  </si>
  <si>
    <t>設定した
中長期ＫＰＩ</t>
    <rPh sb="0" eb="2">
      <t>セッテイ</t>
    </rPh>
    <rPh sb="5" eb="8">
      <t>チュウチョウキ</t>
    </rPh>
    <phoneticPr fontId="19"/>
  </si>
  <si>
    <t>目標値(%)</t>
    <rPh sb="0" eb="3">
      <t>モクヒョウチ</t>
    </rPh>
    <phoneticPr fontId="19"/>
  </si>
  <si>
    <t>結果（％）</t>
    <rPh sb="0" eb="2">
      <t>ケッカ</t>
    </rPh>
    <phoneticPr fontId="19"/>
  </si>
  <si>
    <t>補助事業に係る本年度収入額＞補助金額</t>
    <phoneticPr fontId="19"/>
  </si>
  <si>
    <t>補助事業に係る本年度収入額（前年度も０の者）</t>
    <rPh sb="14" eb="17">
      <t>ゼンネンド</t>
    </rPh>
    <rPh sb="20" eb="21">
      <t>シャ</t>
    </rPh>
    <phoneticPr fontId="19"/>
  </si>
  <si>
    <t>収入額前年度比率</t>
    <rPh sb="0" eb="2">
      <t>シュウニュウ</t>
    </rPh>
    <rPh sb="2" eb="3">
      <t>ガク</t>
    </rPh>
    <rPh sb="3" eb="6">
      <t>ゼンネンド</t>
    </rPh>
    <rPh sb="7" eb="8">
      <t>リツ</t>
    </rPh>
    <phoneticPr fontId="19"/>
  </si>
  <si>
    <t>収益額前年度比率</t>
    <rPh sb="0" eb="2">
      <t>シュウエキ</t>
    </rPh>
    <rPh sb="2" eb="3">
      <t>ガク</t>
    </rPh>
    <rPh sb="3" eb="6">
      <t>ゼンネンド</t>
    </rPh>
    <rPh sb="7" eb="8">
      <t>リツ</t>
    </rPh>
    <phoneticPr fontId="19"/>
  </si>
  <si>
    <t xml:space="preserve">代表申請者の売上総利益率（事業開始前と1年目の比較）
</t>
    <rPh sb="11" eb="12">
      <t>リツ</t>
    </rPh>
    <rPh sb="13" eb="15">
      <t>ジギョウ</t>
    </rPh>
    <rPh sb="15" eb="17">
      <t>カイシ</t>
    </rPh>
    <rPh sb="17" eb="18">
      <t>マエ</t>
    </rPh>
    <rPh sb="20" eb="22">
      <t>ネンメ</t>
    </rPh>
    <rPh sb="23" eb="25">
      <t>ヒカク</t>
    </rPh>
    <phoneticPr fontId="19"/>
  </si>
  <si>
    <t xml:space="preserve">年率平均増加率（事業開始前と２年目の比較）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</si>
  <si>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年率平均増加率（事業開始前と３年目の比較）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</si>
  <si>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年率平均増加率（事業開始前と４年目の比較）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</si>
  <si>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年率平均増加率（事業開始前と５年目の比較）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</si>
  <si>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事業化後の収入前年度比率</t>
    <rPh sb="0" eb="2">
      <t>ジギョウ</t>
    </rPh>
    <rPh sb="2" eb="3">
      <t>カ</t>
    </rPh>
    <rPh sb="3" eb="4">
      <t>ゴ</t>
    </rPh>
    <rPh sb="5" eb="7">
      <t>シュウニュウ</t>
    </rPh>
    <rPh sb="7" eb="11">
      <t>ゼンネンドヒ</t>
    </rPh>
    <rPh sb="11" eb="12">
      <t>リツ</t>
    </rPh>
    <phoneticPr fontId="19"/>
  </si>
  <si>
    <t>報告１回目分</t>
    <rPh sb="0" eb="2">
      <t>ホウコク</t>
    </rPh>
    <rPh sb="3" eb="5">
      <t>カイメ</t>
    </rPh>
    <rPh sb="5" eb="6">
      <t>ブン</t>
    </rPh>
    <phoneticPr fontId="19"/>
  </si>
  <si>
    <t>報告２回目分</t>
    <rPh sb="0" eb="2">
      <t>ホウコク</t>
    </rPh>
    <rPh sb="3" eb="5">
      <t>カイメ</t>
    </rPh>
    <rPh sb="5" eb="6">
      <t>ブン</t>
    </rPh>
    <phoneticPr fontId="19"/>
  </si>
  <si>
    <t>報告３回目分</t>
    <rPh sb="0" eb="2">
      <t>ホウコク</t>
    </rPh>
    <rPh sb="3" eb="5">
      <t>カイメ</t>
    </rPh>
    <rPh sb="5" eb="6">
      <t>ブン</t>
    </rPh>
    <phoneticPr fontId="19"/>
  </si>
  <si>
    <t>報告４回目分</t>
    <rPh sb="0" eb="2">
      <t>ホウコク</t>
    </rPh>
    <rPh sb="3" eb="5">
      <t>カイメ</t>
    </rPh>
    <rPh sb="5" eb="6">
      <t>ブン</t>
    </rPh>
    <phoneticPr fontId="19"/>
  </si>
  <si>
    <t>報告５回目分</t>
    <rPh sb="0" eb="2">
      <t>ホウコク</t>
    </rPh>
    <rPh sb="3" eb="5">
      <t>カイメ</t>
    </rPh>
    <rPh sb="5" eb="6">
      <t>ブン</t>
    </rPh>
    <phoneticPr fontId="19"/>
  </si>
  <si>
    <t>様式第１３の別紙２</t>
    <phoneticPr fontId="19"/>
  </si>
  <si>
    <t>上記（４）①に入力した金額について、内容を簡記してください。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</si>
</sst>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 "/>
  </numFmts>
  <fonts count="50">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sz val="11"/>
      <color rgb="FFFF0000"/>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1"/>
      <color theme="0"/>
      <name val="ＭＳ Ｐゴシック"/>
      <family val="3"/>
      <charset val="128"/>
      <scheme val="minor"/>
    </font>
    <font>
      <sz val="10"/>
      <color rgb="FFFF0000"/>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sz val="12"/>
      <color theme="0"/>
      <name val="ＭＳ Ｐゴシック"/>
      <family val="3"/>
      <charset val="128"/>
      <scheme val="minor"/>
    </font>
    <font>
      <sz val="9.5"/>
      <color rgb="FFFF0000"/>
      <name val="ＭＳ Ｐゴシック"/>
      <family val="3"/>
      <charset val="128"/>
      <scheme val="minor"/>
    </font>
    <font>
      <sz val="9.6"/>
      <color rgb="FFFF0000"/>
      <name val="ＭＳ Ｐゴシック"/>
      <family val="3"/>
      <charset val="128"/>
      <scheme val="minor"/>
    </font>
    <font>
      <sz val="12"/>
      <color theme="1"/>
      <name val="ＭＳ 明朝"/>
      <family val="1"/>
      <charset val="128"/>
    </font>
    <font>
      <b/>
      <sz val="9"/>
      <color indexed="81"/>
      <name val="MS P 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scheme val="minor"/>
    </font>
    <font>
      <sz val="12"/>
      <color theme="1"/>
      <name val="BIZ UDゴシック"/>
      <family val="3"/>
      <charset val="128"/>
    </font>
    <font>
      <sz val="9"/>
      <color theme="1"/>
      <name val="Century"/>
      <family val="1"/>
    </font>
    <font>
      <sz val="14"/>
      <color rgb="FFFF0000"/>
      <name val="ＭＳ Ｐゴシック"/>
      <family val="3"/>
      <charset val="128"/>
      <scheme val="minor"/>
    </font>
    <font>
      <sz val="9.5"/>
      <color theme="1"/>
      <name val="ＭＳ Ｐゴシック"/>
      <family val="3"/>
      <charset val="128"/>
      <scheme val="minor"/>
    </font>
    <font>
      <sz val="14"/>
      <color rgb="FFFF0000"/>
      <name val="ＭＳ Ｐゴシック"/>
      <family val="2"/>
      <charset val="128"/>
      <scheme val="minor"/>
    </font>
    <font>
      <sz val="11"/>
      <color theme="1"/>
      <name val="ＭＳ 明朝"/>
      <family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thin">
        <color indexed="64"/>
      </left>
      <right style="thin">
        <color indexed="64"/>
      </right>
      <top style="thin">
        <color indexed="64"/>
      </top>
      <bottom/>
      <diagonal/>
    </border>
  </borders>
  <cellStyleXfs count="47">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8" fillId="0" borderId="0" applyNumberFormat="0" applyFill="0" applyBorder="0" applyAlignment="0" applyProtection="0">
      <alignment vertical="center"/>
    </xf>
    <xf numFmtId="0" fontId="43" fillId="0" borderId="0"/>
    <xf numFmtId="38" fontId="43" fillId="0" borderId="0" applyFont="0" applyFill="0" applyBorder="0" applyAlignment="0" applyProtection="0">
      <alignment vertical="center"/>
    </xf>
    <xf numFmtId="9" fontId="1" fillId="0" borderId="0" applyFont="0" applyFill="0" applyBorder="0" applyAlignment="0" applyProtection="0">
      <alignment vertical="center"/>
    </xf>
  </cellStyleXfs>
  <cellXfs count="301">
    <xf numFmtId="0" fontId="0" fillId="0" borderId="0" xfId="0">
      <alignment vertical="center"/>
    </xf>
    <xf numFmtId="0" fontId="20" fillId="0" borderId="0" xfId="0" applyFont="1">
      <alignment vertical="center"/>
    </xf>
    <xf numFmtId="0" fontId="20" fillId="0" borderId="0" xfId="0" applyFont="1" applyAlignment="1">
      <alignment vertical="top" wrapText="1"/>
    </xf>
    <xf numFmtId="0" fontId="0" fillId="0" borderId="0" xfId="0"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0" fillId="0" borderId="10" xfId="0" applyBorder="1">
      <alignment vertical="center"/>
    </xf>
    <xf numFmtId="38" fontId="0" fillId="0" borderId="0" xfId="1" applyFont="1" applyFill="1" applyBorder="1" applyAlignment="1" applyProtection="1">
      <alignment horizontal="right" vertical="center"/>
    </xf>
    <xf numFmtId="0" fontId="22" fillId="0" borderId="0" xfId="0" applyFont="1" applyAlignment="1">
      <alignment horizontal="left" vertical="center"/>
    </xf>
    <xf numFmtId="0" fontId="0" fillId="0" borderId="0" xfId="0" applyAlignment="1">
      <alignment horizontal="right" vertical="center"/>
    </xf>
    <xf numFmtId="0" fontId="0" fillId="0" borderId="15" xfId="0" applyBorder="1" applyAlignment="1">
      <alignment horizontal="center" vertical="center" shrinkToFi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38" fontId="0" fillId="0" borderId="16" xfId="1" applyFont="1" applyFill="1" applyBorder="1" applyAlignment="1" applyProtection="1">
      <alignment horizontal="right" vertical="center"/>
    </xf>
    <xf numFmtId="38" fontId="0" fillId="0" borderId="19"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38" fontId="0" fillId="34" borderId="16" xfId="1" applyFont="1" applyFill="1" applyBorder="1" applyAlignment="1" applyProtection="1">
      <alignment horizontal="center" vertical="center"/>
    </xf>
    <xf numFmtId="38" fontId="0" fillId="0" borderId="17" xfId="1" applyFont="1" applyBorder="1" applyProtection="1">
      <alignment vertical="center"/>
    </xf>
    <xf numFmtId="38" fontId="0" fillId="0" borderId="10" xfId="1" applyFont="1" applyBorder="1" applyProtection="1">
      <alignment vertical="center"/>
    </xf>
    <xf numFmtId="38" fontId="0" fillId="34" borderId="16" xfId="1" applyFont="1" applyFill="1" applyBorder="1" applyAlignment="1" applyProtection="1">
      <alignment horizontal="right" vertical="center"/>
    </xf>
    <xf numFmtId="38" fontId="0" fillId="0" borderId="10" xfId="1" applyFont="1" applyFill="1" applyBorder="1" applyProtection="1">
      <alignment vertical="center"/>
    </xf>
    <xf numFmtId="38" fontId="0" fillId="0" borderId="17" xfId="1" applyFont="1" applyBorder="1" applyAlignment="1" applyProtection="1">
      <alignment horizontal="center" vertical="center"/>
    </xf>
    <xf numFmtId="38" fontId="0" fillId="0" borderId="10" xfId="1" applyFont="1" applyBorder="1" applyAlignment="1" applyProtection="1">
      <alignment horizontal="center" vertical="center"/>
    </xf>
    <xf numFmtId="38" fontId="0" fillId="0" borderId="17" xfId="1" applyFont="1" applyFill="1" applyBorder="1" applyAlignment="1" applyProtection="1">
      <alignment horizontal="right" vertical="center"/>
    </xf>
    <xf numFmtId="38" fontId="0" fillId="34" borderId="19" xfId="1" applyFont="1" applyFill="1" applyBorder="1" applyAlignment="1" applyProtection="1">
      <alignment horizontal="right" vertical="center"/>
    </xf>
    <xf numFmtId="38" fontId="0" fillId="0" borderId="17" xfId="1" applyFont="1" applyFill="1" applyBorder="1" applyAlignment="1" applyProtection="1">
      <alignment horizontal="center" vertical="center"/>
    </xf>
    <xf numFmtId="38" fontId="0" fillId="0" borderId="10" xfId="1" applyFont="1" applyFill="1" applyBorder="1" applyAlignment="1" applyProtection="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4" fillId="0" borderId="15" xfId="0" applyFont="1" applyBorder="1" applyAlignment="1">
      <alignment horizontal="center" vertical="center" shrinkToFit="1"/>
    </xf>
    <xf numFmtId="38" fontId="0" fillId="0" borderId="17" xfId="0" applyNumberFormat="1" applyBorder="1">
      <alignment vertical="center"/>
    </xf>
    <xf numFmtId="38" fontId="0" fillId="0" borderId="11" xfId="0" applyNumberFormat="1" applyBorder="1">
      <alignment vertical="center"/>
    </xf>
    <xf numFmtId="0" fontId="25" fillId="0" borderId="0" xfId="0" applyFont="1">
      <alignment vertical="center"/>
    </xf>
    <xf numFmtId="0" fontId="20" fillId="0" borderId="0" xfId="0" applyFont="1" applyAlignment="1" applyProtection="1">
      <alignment vertical="justify"/>
      <protection locked="0"/>
    </xf>
    <xf numFmtId="0" fontId="24" fillId="0" borderId="20" xfId="0" applyFont="1" applyBorder="1" applyAlignment="1">
      <alignment horizontal="center" vertical="center" shrinkToFit="1"/>
    </xf>
    <xf numFmtId="38" fontId="0" fillId="0" borderId="22" xfId="1" applyFont="1" applyFill="1" applyBorder="1" applyProtection="1">
      <alignment vertical="center"/>
    </xf>
    <xf numFmtId="38" fontId="25" fillId="0" borderId="23" xfId="1" applyFont="1" applyFill="1" applyBorder="1" applyProtection="1">
      <alignment vertical="center"/>
    </xf>
    <xf numFmtId="38" fontId="25" fillId="0" borderId="24" xfId="1" applyFont="1" applyFill="1" applyBorder="1" applyProtection="1">
      <alignment vertical="center"/>
    </xf>
    <xf numFmtId="38" fontId="0" fillId="0" borderId="23" xfId="1" applyFont="1" applyFill="1" applyBorder="1" applyProtection="1">
      <alignment vertical="center"/>
    </xf>
    <xf numFmtId="38" fontId="25" fillId="0" borderId="17" xfId="1" applyFont="1" applyFill="1" applyBorder="1" applyProtection="1">
      <alignment vertical="center"/>
      <protection locked="0"/>
    </xf>
    <xf numFmtId="0" fontId="23" fillId="0" borderId="0" xfId="0" applyFont="1">
      <alignment vertical="center"/>
    </xf>
    <xf numFmtId="38" fontId="23" fillId="0" borderId="0" xfId="1" applyFont="1" applyAlignment="1">
      <alignment horizontal="left" vertical="center"/>
    </xf>
    <xf numFmtId="0" fontId="20" fillId="0" borderId="0" xfId="0" applyFont="1" applyAlignment="1">
      <alignment vertical="center" wrapText="1"/>
    </xf>
    <xf numFmtId="0" fontId="20" fillId="0" borderId="0" xfId="0" applyFont="1" applyAlignment="1">
      <alignment horizontal="distributed" vertical="center"/>
    </xf>
    <xf numFmtId="0" fontId="20" fillId="0" borderId="0" xfId="0" applyFont="1" applyAlignment="1">
      <alignment horizontal="justify" vertical="center" wrapText="1"/>
    </xf>
    <xf numFmtId="0" fontId="20" fillId="0" borderId="0" xfId="0" applyFont="1" applyAlignment="1">
      <alignment horizontal="justify" vertical="center"/>
    </xf>
    <xf numFmtId="38" fontId="0" fillId="0" borderId="10" xfId="1" applyFont="1" applyBorder="1">
      <alignment vertical="center"/>
    </xf>
    <xf numFmtId="0" fontId="33" fillId="0" borderId="0" xfId="0" applyFont="1" applyAlignment="1">
      <alignment horizontal="left" vertical="center"/>
    </xf>
    <xf numFmtId="0" fontId="27" fillId="0" borderId="0" xfId="0" applyFont="1" applyAlignment="1">
      <alignment horizontal="left" vertical="center"/>
    </xf>
    <xf numFmtId="0" fontId="0" fillId="0" borderId="10" xfId="0" applyBorder="1" applyAlignment="1">
      <alignment horizontal="center" vertical="center"/>
    </xf>
    <xf numFmtId="0" fontId="23" fillId="0" borderId="0" xfId="0" applyFont="1" applyProtection="1">
      <alignment vertical="center"/>
      <protection locked="0"/>
    </xf>
    <xf numFmtId="0" fontId="35" fillId="0" borderId="0" xfId="0" applyFont="1" applyProtection="1">
      <alignment vertical="center"/>
      <protection locked="0"/>
    </xf>
    <xf numFmtId="0" fontId="31" fillId="0" borderId="0" xfId="0" applyFont="1" applyProtection="1">
      <alignment vertical="center"/>
      <protection locked="0"/>
    </xf>
    <xf numFmtId="0" fontId="33" fillId="0" borderId="0" xfId="0" applyFont="1" applyProtection="1">
      <alignment vertical="center"/>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3" fillId="0" borderId="29" xfId="0" applyFont="1" applyBorder="1" applyAlignment="1" applyProtection="1">
      <alignment horizontal="center" vertical="center"/>
      <protection locked="0"/>
    </xf>
    <xf numFmtId="0" fontId="23" fillId="33" borderId="29" xfId="0" applyFont="1" applyFill="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32" fillId="0" borderId="0" xfId="0" applyFont="1" applyProtection="1">
      <alignment vertical="center"/>
      <protection locked="0"/>
    </xf>
    <xf numFmtId="0" fontId="23" fillId="0" borderId="3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33" borderId="10" xfId="0" applyFont="1" applyFill="1" applyBorder="1" applyAlignment="1" applyProtection="1">
      <alignment horizontal="center" vertical="center"/>
      <protection locked="0"/>
    </xf>
    <xf numFmtId="0" fontId="33" fillId="0" borderId="0" xfId="0" applyFont="1" applyAlignment="1" applyProtection="1">
      <alignment vertical="top"/>
      <protection locked="0"/>
    </xf>
    <xf numFmtId="0" fontId="23" fillId="0" borderId="36"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176" fontId="23" fillId="0" borderId="29" xfId="0" applyNumberFormat="1" applyFont="1" applyBorder="1" applyAlignment="1" applyProtection="1">
      <alignment horizontal="center" vertical="center"/>
      <protection locked="0"/>
    </xf>
    <xf numFmtId="0" fontId="23" fillId="0" borderId="11" xfId="0" applyFont="1" applyBorder="1" applyProtection="1">
      <alignment vertical="center"/>
      <protection locked="0"/>
    </xf>
    <xf numFmtId="0" fontId="23" fillId="33" borderId="31" xfId="0" applyFont="1" applyFill="1" applyBorder="1" applyAlignment="1" applyProtection="1">
      <alignment horizontal="center" vertical="center"/>
      <protection locked="0"/>
    </xf>
    <xf numFmtId="0" fontId="23" fillId="0" borderId="37" xfId="0" applyFont="1" applyBorder="1" applyProtection="1">
      <alignment vertical="center"/>
      <protection locked="0"/>
    </xf>
    <xf numFmtId="0" fontId="23" fillId="0" borderId="12" xfId="0" applyFont="1" applyBorder="1" applyProtection="1">
      <alignment vertical="center"/>
      <protection locked="0"/>
    </xf>
    <xf numFmtId="176" fontId="23" fillId="0" borderId="31" xfId="0" applyNumberFormat="1" applyFont="1" applyBorder="1" applyAlignment="1" applyProtection="1">
      <alignment horizontal="center" vertical="center"/>
      <protection locked="0"/>
    </xf>
    <xf numFmtId="38" fontId="23" fillId="0" borderId="0" xfId="1" applyFont="1" applyAlignment="1" applyProtection="1">
      <alignment vertical="center"/>
      <protection locked="0"/>
    </xf>
    <xf numFmtId="0" fontId="23" fillId="0" borderId="38" xfId="0" applyFont="1" applyBorder="1" applyProtection="1">
      <alignment vertical="center"/>
      <protection locked="0"/>
    </xf>
    <xf numFmtId="0" fontId="29" fillId="0" borderId="0" xfId="0" applyFont="1" applyAlignment="1" applyProtection="1">
      <alignment horizontal="center" vertical="center"/>
      <protection locked="0"/>
    </xf>
    <xf numFmtId="0" fontId="23" fillId="0" borderId="31" xfId="0" applyFont="1" applyBorder="1" applyProtection="1">
      <alignment vertical="center"/>
      <protection locked="0"/>
    </xf>
    <xf numFmtId="0" fontId="23" fillId="0" borderId="29" xfId="0" applyFont="1" applyBorder="1" applyProtection="1">
      <alignment vertical="center"/>
      <protection locked="0"/>
    </xf>
    <xf numFmtId="0" fontId="23" fillId="0" borderId="17" xfId="0" applyFont="1" applyBorder="1" applyProtection="1">
      <alignment vertical="center"/>
      <protection locked="0"/>
    </xf>
    <xf numFmtId="38" fontId="23" fillId="0" borderId="0" xfId="1" applyFont="1" applyAlignment="1" applyProtection="1">
      <alignment horizontal="left" vertical="center"/>
      <protection locked="0"/>
    </xf>
    <xf numFmtId="0" fontId="23" fillId="0" borderId="0" xfId="0" applyFont="1" applyAlignment="1" applyProtection="1">
      <alignment vertical="center" wrapText="1"/>
      <protection locked="0"/>
    </xf>
    <xf numFmtId="0" fontId="34" fillId="0" borderId="0" xfId="43" applyFont="1" applyProtection="1">
      <alignment vertical="center"/>
      <protection locked="0"/>
    </xf>
    <xf numFmtId="0" fontId="38" fillId="0" borderId="0" xfId="0" applyFont="1" applyProtection="1">
      <alignment vertical="center"/>
      <protection locked="0"/>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36" xfId="0" applyFont="1" applyBorder="1">
      <alignment vertical="center"/>
    </xf>
    <xf numFmtId="0" fontId="32" fillId="0" borderId="11" xfId="0" applyFont="1" applyBorder="1">
      <alignment vertical="center"/>
    </xf>
    <xf numFmtId="0" fontId="32" fillId="0" borderId="38" xfId="0" applyFont="1" applyBorder="1">
      <alignment vertical="center"/>
    </xf>
    <xf numFmtId="0" fontId="21" fillId="0" borderId="0" xfId="0" applyFont="1" applyProtection="1">
      <alignment vertical="center"/>
      <protection locked="0"/>
    </xf>
    <xf numFmtId="0" fontId="2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pplyAlignment="1" applyProtection="1">
      <alignment horizontal="left" vertical="center"/>
      <protection locked="0"/>
    </xf>
    <xf numFmtId="0" fontId="28" fillId="0" borderId="0" xfId="43" applyAlignment="1" applyProtection="1">
      <alignment horizontal="left" vertical="center"/>
      <protection locked="0"/>
    </xf>
    <xf numFmtId="0" fontId="0" fillId="0" borderId="13" xfId="0" applyBorder="1" applyAlignment="1">
      <alignment horizontal="center" vertical="center"/>
    </xf>
    <xf numFmtId="38" fontId="0" fillId="34" borderId="39" xfId="1" applyFont="1" applyFill="1" applyBorder="1" applyAlignment="1" applyProtection="1">
      <alignment horizontal="right" vertical="center"/>
    </xf>
    <xf numFmtId="38" fontId="0" fillId="0" borderId="40" xfId="1" applyFont="1" applyFill="1" applyBorder="1" applyAlignment="1" applyProtection="1">
      <alignment horizontal="right" vertical="center"/>
    </xf>
    <xf numFmtId="38" fontId="0" fillId="0" borderId="41" xfId="1" applyFont="1" applyFill="1" applyBorder="1" applyAlignment="1" applyProtection="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shrinkToFit="1"/>
    </xf>
    <xf numFmtId="0" fontId="0" fillId="0" borderId="47" xfId="0" applyBorder="1" applyAlignment="1">
      <alignment horizontal="center" vertical="center" wrapText="1"/>
    </xf>
    <xf numFmtId="38" fontId="0" fillId="0" borderId="47" xfId="1" applyFont="1" applyFill="1" applyBorder="1" applyAlignment="1" applyProtection="1">
      <alignment horizontal="right" vertical="center"/>
    </xf>
    <xf numFmtId="38" fontId="0" fillId="0" borderId="47" xfId="1" applyFont="1" applyBorder="1" applyProtection="1">
      <alignment vertical="center"/>
    </xf>
    <xf numFmtId="38" fontId="0" fillId="0" borderId="47" xfId="1" applyFont="1" applyFill="1" applyBorder="1" applyProtection="1">
      <alignment vertical="center"/>
    </xf>
    <xf numFmtId="0" fontId="0" fillId="0" borderId="32" xfId="0" quotePrefix="1" applyBorder="1" applyAlignment="1">
      <alignment horizontal="center" vertical="center" shrinkToFit="1"/>
    </xf>
    <xf numFmtId="0" fontId="0" fillId="35" borderId="32" xfId="0" applyFill="1" applyBorder="1" applyAlignment="1">
      <alignment horizontal="center" vertical="center" shrinkToFit="1"/>
    </xf>
    <xf numFmtId="38" fontId="0" fillId="0" borderId="47" xfId="1" applyFont="1" applyBorder="1" applyAlignment="1" applyProtection="1">
      <alignment horizontal="center" vertical="center"/>
    </xf>
    <xf numFmtId="0" fontId="0" fillId="0" borderId="32" xfId="0" applyBorder="1" applyAlignment="1">
      <alignment horizontal="center" vertical="center" wrapText="1"/>
    </xf>
    <xf numFmtId="38" fontId="0" fillId="0" borderId="47" xfId="1" applyFont="1" applyFill="1" applyBorder="1" applyAlignment="1" applyProtection="1">
      <alignment horizontal="center" vertical="center"/>
    </xf>
    <xf numFmtId="0" fontId="0" fillId="0" borderId="48" xfId="0" applyBorder="1" applyAlignment="1">
      <alignment horizontal="center" vertical="center" shrinkToFit="1"/>
    </xf>
    <xf numFmtId="38" fontId="0" fillId="0" borderId="49" xfId="1" applyFont="1" applyFill="1" applyBorder="1" applyAlignment="1" applyProtection="1">
      <alignment horizontal="right" vertical="center"/>
    </xf>
    <xf numFmtId="0" fontId="18" fillId="0" borderId="0" xfId="0" applyFont="1">
      <alignment vertical="center"/>
    </xf>
    <xf numFmtId="0" fontId="39" fillId="0" borderId="0" xfId="0" applyFont="1">
      <alignment vertical="center"/>
    </xf>
    <xf numFmtId="38" fontId="20" fillId="0" borderId="0" xfId="1" applyFont="1" applyAlignment="1">
      <alignment vertical="center"/>
    </xf>
    <xf numFmtId="38" fontId="20" fillId="0" borderId="0" xfId="1"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right" vertical="center"/>
    </xf>
    <xf numFmtId="38" fontId="20" fillId="0" borderId="0" xfId="1" applyFont="1" applyBorder="1" applyAlignment="1">
      <alignment horizontal="center" vertical="center"/>
    </xf>
    <xf numFmtId="49" fontId="20" fillId="0" borderId="0" xfId="0" applyNumberFormat="1" applyFont="1">
      <alignment vertical="center"/>
    </xf>
    <xf numFmtId="38" fontId="41" fillId="36" borderId="51" xfId="1" applyFont="1" applyFill="1" applyBorder="1" applyAlignment="1">
      <alignment horizontal="center" vertical="center" wrapText="1"/>
    </xf>
    <xf numFmtId="0" fontId="41" fillId="36" borderId="51" xfId="0" applyFont="1" applyFill="1" applyBorder="1" applyAlignment="1">
      <alignment horizontal="center" vertical="center" wrapText="1"/>
    </xf>
    <xf numFmtId="38" fontId="41" fillId="33" borderId="51" xfId="1" applyFont="1" applyFill="1" applyBorder="1" applyAlignment="1">
      <alignment horizontal="center" vertical="center" wrapText="1"/>
    </xf>
    <xf numFmtId="0" fontId="41" fillId="33" borderId="51" xfId="0" applyFont="1" applyFill="1" applyBorder="1" applyAlignment="1">
      <alignment horizontal="center" vertical="center" wrapText="1"/>
    </xf>
    <xf numFmtId="0" fontId="29" fillId="0" borderId="0" xfId="0" applyFont="1" applyAlignment="1" applyProtection="1">
      <alignment horizontal="left" vertical="center"/>
      <protection locked="0"/>
    </xf>
    <xf numFmtId="0" fontId="23" fillId="0" borderId="10" xfId="0" applyFont="1" applyBorder="1" applyAlignment="1">
      <alignment horizontal="center" vertical="center"/>
    </xf>
    <xf numFmtId="38" fontId="42" fillId="38" borderId="0" xfId="0" applyNumberFormat="1" applyFont="1" applyFill="1">
      <alignment vertical="center"/>
    </xf>
    <xf numFmtId="38" fontId="42" fillId="38" borderId="0" xfId="0" applyNumberFormat="1" applyFont="1" applyFill="1" applyAlignment="1">
      <alignment horizontal="center" vertical="center"/>
    </xf>
    <xf numFmtId="49" fontId="23" fillId="0" borderId="10" xfId="0" applyNumberFormat="1" applyFont="1" applyBorder="1" applyAlignment="1" applyProtection="1">
      <alignment horizontal="center" vertical="center"/>
      <protection locked="0"/>
    </xf>
    <xf numFmtId="9" fontId="42" fillId="0" borderId="0" xfId="1" applyNumberFormat="1" applyFont="1">
      <alignment vertical="center"/>
    </xf>
    <xf numFmtId="9" fontId="42" fillId="0" borderId="0" xfId="46" applyFont="1">
      <alignment vertical="center"/>
    </xf>
    <xf numFmtId="9" fontId="42" fillId="0" borderId="0" xfId="0" applyNumberFormat="1" applyFont="1">
      <alignment vertical="center"/>
    </xf>
    <xf numFmtId="38" fontId="25" fillId="0" borderId="10" xfId="1" applyFont="1" applyFill="1" applyBorder="1" applyProtection="1">
      <alignment vertical="center"/>
      <protection locked="0"/>
    </xf>
    <xf numFmtId="38" fontId="25" fillId="0" borderId="18" xfId="1" applyFont="1" applyFill="1" applyBorder="1" applyProtection="1">
      <alignment vertical="center"/>
      <protection locked="0"/>
    </xf>
    <xf numFmtId="0" fontId="25" fillId="39" borderId="16" xfId="0" applyFont="1" applyFill="1" applyBorder="1" applyAlignment="1">
      <alignment horizontal="center" vertical="center"/>
    </xf>
    <xf numFmtId="0" fontId="25" fillId="39" borderId="21" xfId="0" applyFont="1" applyFill="1" applyBorder="1" applyAlignment="1">
      <alignment horizontal="center" vertical="center"/>
    </xf>
    <xf numFmtId="0" fontId="23" fillId="33" borderId="10" xfId="0" applyFont="1" applyFill="1" applyBorder="1" applyAlignment="1">
      <alignment horizontal="center" vertical="center"/>
    </xf>
    <xf numFmtId="38" fontId="31" fillId="0" borderId="0" xfId="1" applyFont="1">
      <alignment vertical="center"/>
    </xf>
    <xf numFmtId="38" fontId="29" fillId="0" borderId="0" xfId="1" applyFont="1">
      <alignment vertical="center"/>
    </xf>
    <xf numFmtId="38" fontId="36" fillId="0" borderId="0" xfId="1" applyFont="1">
      <alignment vertical="center"/>
    </xf>
    <xf numFmtId="38" fontId="23" fillId="0" borderId="0" xfId="1" applyFont="1">
      <alignment vertical="center"/>
    </xf>
    <xf numFmtId="38" fontId="33" fillId="0" borderId="0" xfId="1" applyFont="1">
      <alignment vertical="center"/>
    </xf>
    <xf numFmtId="38" fontId="23" fillId="0" borderId="17" xfId="1" applyFont="1" applyFill="1" applyBorder="1" applyAlignment="1">
      <alignment horizontal="center" vertical="center"/>
    </xf>
    <xf numFmtId="38" fontId="23" fillId="0" borderId="13" xfId="1" applyFont="1" applyFill="1" applyBorder="1" applyAlignment="1">
      <alignment horizontal="center" vertical="center" wrapText="1"/>
    </xf>
    <xf numFmtId="38" fontId="23" fillId="0" borderId="10" xfId="1" applyFont="1" applyFill="1" applyBorder="1" applyAlignment="1">
      <alignment horizontal="center" vertical="center" wrapText="1"/>
    </xf>
    <xf numFmtId="38" fontId="0" fillId="0" borderId="0" xfId="1" applyFont="1" applyAlignment="1">
      <alignment horizontal="center" vertical="center"/>
    </xf>
    <xf numFmtId="38" fontId="0" fillId="0" borderId="10" xfId="1" applyFont="1" applyBorder="1" applyAlignment="1">
      <alignment horizontal="center" vertical="center"/>
    </xf>
    <xf numFmtId="38" fontId="0" fillId="0" borderId="0" xfId="1" applyFont="1">
      <alignment vertical="center"/>
    </xf>
    <xf numFmtId="3" fontId="23" fillId="33" borderId="29" xfId="0" applyNumberFormat="1" applyFont="1" applyFill="1" applyBorder="1" applyAlignment="1" applyProtection="1">
      <alignment horizontal="center" vertical="center"/>
      <protection locked="0"/>
    </xf>
    <xf numFmtId="3" fontId="23" fillId="0" borderId="29" xfId="0" applyNumberFormat="1" applyFont="1" applyBorder="1" applyAlignment="1">
      <alignment horizontal="center" vertical="center"/>
    </xf>
    <xf numFmtId="9" fontId="42" fillId="38" borderId="0" xfId="46" applyFont="1" applyFill="1" applyBorder="1" applyAlignment="1">
      <alignment horizontal="right" vertical="center"/>
    </xf>
    <xf numFmtId="9" fontId="42" fillId="38" borderId="0" xfId="46" applyFont="1" applyFill="1" applyAlignment="1">
      <alignment horizontal="right" vertical="center"/>
    </xf>
    <xf numFmtId="38" fontId="23" fillId="0" borderId="52" xfId="1" applyFont="1" applyFill="1" applyBorder="1" applyAlignment="1">
      <alignment horizontal="center" vertical="center" wrapText="1"/>
    </xf>
    <xf numFmtId="0" fontId="33" fillId="0" borderId="0" xfId="0" applyFont="1" applyAlignment="1" applyProtection="1">
      <alignment vertical="center" wrapText="1"/>
      <protection locked="0"/>
    </xf>
    <xf numFmtId="38" fontId="23" fillId="0" borderId="0" xfId="1" applyFont="1" applyFill="1" applyBorder="1" applyAlignment="1">
      <alignment vertical="center"/>
    </xf>
    <xf numFmtId="0" fontId="33" fillId="0" borderId="0" xfId="0" applyFont="1" applyAlignment="1" applyProtection="1">
      <alignment horizontal="left" vertical="center" wrapText="1"/>
      <protection locked="0"/>
    </xf>
    <xf numFmtId="0" fontId="44" fillId="0" borderId="0" xfId="0" applyFont="1">
      <alignment vertical="center"/>
    </xf>
    <xf numFmtId="0" fontId="45" fillId="0" borderId="0" xfId="0" applyFont="1">
      <alignment vertical="center"/>
    </xf>
    <xf numFmtId="0" fontId="46" fillId="0" borderId="0" xfId="0" applyFont="1" applyProtection="1">
      <alignment vertical="center"/>
      <protection locked="0"/>
    </xf>
    <xf numFmtId="0" fontId="37" fillId="0" borderId="0" xfId="0" applyFont="1" applyProtection="1">
      <alignment vertical="center"/>
      <protection locked="0"/>
    </xf>
    <xf numFmtId="0" fontId="47" fillId="0" borderId="0" xfId="0" applyFont="1" applyProtection="1">
      <alignment vertical="center"/>
      <protection locked="0"/>
    </xf>
    <xf numFmtId="0" fontId="0" fillId="0" borderId="0" xfId="0" applyAlignment="1">
      <alignment horizontal="center" vertical="center" shrinkToFit="1"/>
    </xf>
    <xf numFmtId="38" fontId="0" fillId="0" borderId="10" xfId="1" applyFont="1" applyBorder="1" applyAlignment="1">
      <alignment vertical="center" shrinkToFit="1"/>
    </xf>
    <xf numFmtId="0" fontId="48" fillId="0" borderId="0" xfId="0" applyFont="1" applyProtection="1">
      <alignment vertical="center"/>
      <protection locked="0"/>
    </xf>
    <xf numFmtId="0" fontId="42" fillId="0" borderId="10" xfId="0" applyFont="1" applyBorder="1" applyAlignment="1">
      <alignment horizontal="center" vertical="center"/>
    </xf>
    <xf numFmtId="38" fontId="42" fillId="0" borderId="10" xfId="1" applyFont="1" applyBorder="1">
      <alignment vertical="center"/>
    </xf>
    <xf numFmtId="38" fontId="42" fillId="34" borderId="10" xfId="1" applyFont="1" applyFill="1" applyBorder="1">
      <alignment vertical="center"/>
    </xf>
    <xf numFmtId="178" fontId="42" fillId="0" borderId="10" xfId="1" applyNumberFormat="1" applyFont="1" applyFill="1" applyBorder="1" applyAlignment="1">
      <alignment vertical="center"/>
    </xf>
    <xf numFmtId="177" fontId="42" fillId="34" borderId="10" xfId="0" applyNumberFormat="1" applyFont="1" applyFill="1" applyBorder="1">
      <alignment vertical="center"/>
    </xf>
    <xf numFmtId="177" fontId="0" fillId="34" borderId="10" xfId="46" applyNumberFormat="1" applyFont="1" applyFill="1" applyBorder="1">
      <alignment vertical="center"/>
    </xf>
    <xf numFmtId="178" fontId="42" fillId="34" borderId="10" xfId="0" applyNumberFormat="1" applyFont="1" applyFill="1" applyBorder="1">
      <alignment vertical="center"/>
    </xf>
    <xf numFmtId="38" fontId="42" fillId="0" borderId="10" xfId="1" applyFont="1" applyBorder="1" applyAlignment="1">
      <alignment horizontal="right" vertical="center"/>
    </xf>
    <xf numFmtId="38" fontId="42" fillId="34" borderId="10" xfId="1" applyFont="1" applyFill="1" applyBorder="1" applyAlignment="1">
      <alignment horizontal="right" vertical="center"/>
    </xf>
    <xf numFmtId="38" fontId="0" fillId="0" borderId="10" xfId="0" applyNumberFormat="1" applyBorder="1">
      <alignment vertical="center"/>
    </xf>
    <xf numFmtId="38" fontId="42" fillId="0" borderId="10" xfId="1" applyFont="1" applyFill="1" applyBorder="1">
      <alignment vertical="center"/>
    </xf>
    <xf numFmtId="177" fontId="42" fillId="0" borderId="10" xfId="0" applyNumberFormat="1" applyFont="1" applyBorder="1">
      <alignment vertical="center"/>
    </xf>
    <xf numFmtId="177" fontId="0" fillId="0" borderId="10" xfId="46" applyNumberFormat="1" applyFont="1" applyBorder="1">
      <alignment vertical="center"/>
    </xf>
    <xf numFmtId="0" fontId="41" fillId="0" borderId="10" xfId="0" applyFont="1" applyBorder="1" applyAlignment="1">
      <alignment horizontal="center" vertical="center" wrapText="1"/>
    </xf>
    <xf numFmtId="38" fontId="41" fillId="0" borderId="10" xfId="1" applyFont="1" applyFill="1" applyBorder="1" applyAlignment="1">
      <alignment horizontal="center" vertical="center" wrapText="1"/>
    </xf>
    <xf numFmtId="38" fontId="41" fillId="37" borderId="10" xfId="1" applyFont="1" applyFill="1" applyBorder="1" applyAlignment="1">
      <alignment horizontal="center" vertical="center" wrapText="1"/>
    </xf>
    <xf numFmtId="38" fontId="41" fillId="33" borderId="10" xfId="1" applyFont="1" applyFill="1" applyBorder="1" applyAlignment="1">
      <alignment horizontal="center" vertical="center" wrapText="1"/>
    </xf>
    <xf numFmtId="3" fontId="17" fillId="0" borderId="10" xfId="0" applyNumberFormat="1" applyFont="1" applyBorder="1" applyAlignment="1">
      <alignment horizontal="center" vertical="center"/>
    </xf>
    <xf numFmtId="0" fontId="0" fillId="33" borderId="10" xfId="0" applyFill="1" applyBorder="1" applyAlignment="1">
      <alignment horizontal="center" vertical="center" wrapText="1"/>
    </xf>
    <xf numFmtId="0" fontId="0" fillId="33" borderId="10" xfId="0" applyFill="1" applyBorder="1" applyAlignment="1">
      <alignment horizontal="center" vertical="center"/>
    </xf>
    <xf numFmtId="38" fontId="42" fillId="0" borderId="10" xfId="1" applyFont="1" applyFill="1" applyBorder="1" applyAlignment="1">
      <alignment vertical="center"/>
    </xf>
    <xf numFmtId="3" fontId="23" fillId="0" borderId="10" xfId="0" applyNumberFormat="1" applyFont="1" applyBorder="1" applyAlignment="1" applyProtection="1">
      <alignment horizontal="center" vertical="center"/>
      <protection locked="0"/>
    </xf>
    <xf numFmtId="0" fontId="23" fillId="40" borderId="31" xfId="0" applyFont="1" applyFill="1" applyBorder="1" applyAlignment="1">
      <alignment horizontal="center" vertical="center"/>
    </xf>
    <xf numFmtId="0" fontId="23" fillId="40" borderId="29" xfId="0" applyFont="1" applyFill="1" applyBorder="1" applyAlignment="1">
      <alignment horizontal="center" vertical="center"/>
    </xf>
    <xf numFmtId="0" fontId="23" fillId="40" borderId="17" xfId="0" applyFont="1" applyFill="1" applyBorder="1" applyAlignment="1">
      <alignment horizontal="center" vertical="center"/>
    </xf>
    <xf numFmtId="38" fontId="23" fillId="33" borderId="31" xfId="1" applyFont="1" applyFill="1" applyBorder="1" applyAlignment="1">
      <alignment vertical="center"/>
    </xf>
    <xf numFmtId="38" fontId="23" fillId="33" borderId="17" xfId="1" applyFont="1" applyFill="1" applyBorder="1" applyAlignment="1">
      <alignment vertical="center"/>
    </xf>
    <xf numFmtId="0" fontId="23" fillId="33" borderId="10" xfId="0" applyFont="1" applyFill="1" applyBorder="1" applyAlignment="1">
      <alignment horizontal="center" vertical="center"/>
    </xf>
    <xf numFmtId="0" fontId="23" fillId="0" borderId="50" xfId="0" applyFont="1" applyBorder="1" applyAlignment="1">
      <alignment horizontal="center" vertical="center"/>
    </xf>
    <xf numFmtId="0" fontId="23" fillId="0" borderId="31" xfId="0" applyFont="1" applyBorder="1" applyAlignment="1">
      <alignment horizontal="center" vertical="center"/>
    </xf>
    <xf numFmtId="0" fontId="23" fillId="0" borderId="29" xfId="0" applyFont="1" applyBorder="1" applyAlignment="1">
      <alignment horizontal="center" vertical="center"/>
    </xf>
    <xf numFmtId="0" fontId="23" fillId="0" borderId="17" xfId="0" applyFont="1" applyBorder="1" applyAlignment="1">
      <alignment horizontal="center" vertical="center"/>
    </xf>
    <xf numFmtId="0" fontId="23" fillId="0" borderId="10" xfId="0" applyFont="1" applyBorder="1" applyAlignment="1">
      <alignment horizontal="center" vertical="center"/>
    </xf>
    <xf numFmtId="0" fontId="23" fillId="33" borderId="31" xfId="0" applyFont="1" applyFill="1" applyBorder="1" applyAlignment="1">
      <alignment horizontal="center" vertical="center"/>
    </xf>
    <xf numFmtId="0" fontId="23" fillId="33" borderId="29" xfId="0" applyFont="1" applyFill="1" applyBorder="1" applyAlignment="1">
      <alignment horizontal="center" vertical="center"/>
    </xf>
    <xf numFmtId="0" fontId="23" fillId="33" borderId="17" xfId="0" applyFont="1" applyFill="1" applyBorder="1" applyAlignment="1">
      <alignment horizontal="center" vertical="center"/>
    </xf>
    <xf numFmtId="38" fontId="23" fillId="0" borderId="31" xfId="1" applyFont="1" applyFill="1" applyBorder="1" applyAlignment="1" applyProtection="1">
      <alignment horizontal="center" vertical="center"/>
      <protection locked="0"/>
    </xf>
    <xf numFmtId="38" fontId="23" fillId="0" borderId="29" xfId="1" applyFont="1" applyFill="1" applyBorder="1" applyAlignment="1" applyProtection="1">
      <alignment horizontal="center" vertical="center"/>
      <protection locked="0"/>
    </xf>
    <xf numFmtId="38" fontId="23" fillId="0" borderId="17" xfId="1" applyFont="1" applyFill="1" applyBorder="1" applyAlignment="1" applyProtection="1">
      <alignment horizontal="center" vertical="center"/>
      <protection locked="0"/>
    </xf>
    <xf numFmtId="0" fontId="23" fillId="0" borderId="10"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protection locked="0"/>
    </xf>
    <xf numFmtId="0" fontId="29" fillId="33" borderId="31" xfId="0" applyFont="1" applyFill="1" applyBorder="1" applyAlignment="1" applyProtection="1">
      <alignment horizontal="left" vertical="top"/>
      <protection locked="0"/>
    </xf>
    <xf numFmtId="0" fontId="29" fillId="33" borderId="29" xfId="0" applyFont="1" applyFill="1" applyBorder="1" applyAlignment="1" applyProtection="1">
      <alignment horizontal="left" vertical="top"/>
      <protection locked="0"/>
    </xf>
    <xf numFmtId="0" fontId="29" fillId="33" borderId="17" xfId="0" applyFont="1" applyFill="1" applyBorder="1" applyAlignment="1" applyProtection="1">
      <alignment horizontal="left" vertical="top"/>
      <protection locked="0"/>
    </xf>
    <xf numFmtId="0" fontId="23" fillId="0" borderId="17" xfId="0" applyFont="1" applyBorder="1" applyAlignment="1" applyProtection="1">
      <alignment horizontal="center" vertical="center" wrapText="1"/>
      <protection locked="0"/>
    </xf>
    <xf numFmtId="38" fontId="23" fillId="0" borderId="10" xfId="1" applyFont="1" applyFill="1" applyBorder="1" applyAlignment="1" applyProtection="1">
      <alignment vertical="center"/>
      <protection locked="0"/>
    </xf>
    <xf numFmtId="38" fontId="23" fillId="0" borderId="0" xfId="1" applyFont="1" applyBorder="1" applyAlignment="1" applyProtection="1">
      <alignment horizontal="right" vertical="center" shrinkToFit="1"/>
    </xf>
    <xf numFmtId="0" fontId="23" fillId="0" borderId="31" xfId="0" applyFont="1" applyBorder="1" applyAlignment="1" applyProtection="1">
      <alignment horizontal="distributed" vertical="center"/>
      <protection locked="0"/>
    </xf>
    <xf numFmtId="0" fontId="23" fillId="0" borderId="29" xfId="0" applyFont="1" applyBorder="1" applyAlignment="1" applyProtection="1">
      <alignment horizontal="distributed" vertical="center"/>
      <protection locked="0"/>
    </xf>
    <xf numFmtId="0" fontId="23" fillId="0" borderId="17" xfId="0" applyFont="1" applyBorder="1" applyAlignment="1" applyProtection="1">
      <alignment horizontal="distributed" vertical="center"/>
      <protection locked="0"/>
    </xf>
    <xf numFmtId="0" fontId="23" fillId="0" borderId="31" xfId="0" applyFont="1" applyBorder="1" applyAlignment="1" applyProtection="1">
      <alignment horizontal="distributed" vertical="center" wrapText="1"/>
      <protection locked="0"/>
    </xf>
    <xf numFmtId="0" fontId="23" fillId="0" borderId="29" xfId="0" applyFont="1" applyBorder="1" applyAlignment="1" applyProtection="1">
      <alignment horizontal="distributed" vertical="center" wrapText="1"/>
      <protection locked="0"/>
    </xf>
    <xf numFmtId="0" fontId="23" fillId="0" borderId="17" xfId="0" applyFont="1" applyBorder="1" applyAlignment="1" applyProtection="1">
      <alignment horizontal="distributed" vertical="center" wrapText="1"/>
      <protection locked="0"/>
    </xf>
    <xf numFmtId="0" fontId="23" fillId="0" borderId="31"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10" xfId="0" applyFont="1" applyBorder="1" applyAlignment="1" applyProtection="1">
      <alignment horizontal="center" vertical="center" shrinkToFit="1"/>
      <protection locked="0"/>
    </xf>
    <xf numFmtId="38" fontId="23" fillId="33" borderId="10" xfId="1" applyFont="1" applyFill="1" applyBorder="1" applyAlignment="1" applyProtection="1">
      <alignment horizontal="right" vertical="center"/>
      <protection locked="0"/>
    </xf>
    <xf numFmtId="0" fontId="37" fillId="0" borderId="11" xfId="0" applyFont="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38" fontId="23" fillId="0" borderId="31" xfId="1" applyFont="1" applyFill="1" applyBorder="1" applyAlignment="1" applyProtection="1">
      <alignment horizontal="right" vertical="center"/>
      <protection locked="0"/>
    </xf>
    <xf numFmtId="38" fontId="23" fillId="0" borderId="29" xfId="1" applyFont="1" applyFill="1" applyBorder="1" applyAlignment="1" applyProtection="1">
      <alignment horizontal="right" vertical="center"/>
      <protection locked="0"/>
    </xf>
    <xf numFmtId="38" fontId="23" fillId="0" borderId="17" xfId="1" applyFont="1" applyFill="1" applyBorder="1" applyAlignment="1" applyProtection="1">
      <alignment horizontal="right" vertical="center"/>
      <protection locked="0"/>
    </xf>
    <xf numFmtId="38" fontId="23" fillId="0" borderId="10" xfId="1" applyFont="1" applyBorder="1" applyAlignment="1" applyProtection="1">
      <alignment horizontal="right" vertical="center" shrinkToFit="1"/>
    </xf>
    <xf numFmtId="38" fontId="23" fillId="0" borderId="10" xfId="1" applyFont="1" applyFill="1" applyBorder="1" applyAlignment="1" applyProtection="1">
      <alignment horizontal="right" vertical="center"/>
      <protection locked="0"/>
    </xf>
    <xf numFmtId="0" fontId="23" fillId="33" borderId="34" xfId="0" applyFont="1" applyFill="1" applyBorder="1" applyAlignment="1" applyProtection="1">
      <alignment horizontal="left" vertical="center" wrapText="1"/>
      <protection locked="0"/>
    </xf>
    <xf numFmtId="0" fontId="23" fillId="33" borderId="33" xfId="0" applyFont="1" applyFill="1" applyBorder="1" applyAlignment="1" applyProtection="1">
      <alignment horizontal="left" vertical="center" wrapText="1"/>
      <protection locked="0"/>
    </xf>
    <xf numFmtId="0" fontId="23" fillId="33" borderId="35" xfId="0" applyFont="1" applyFill="1" applyBorder="1" applyAlignment="1" applyProtection="1">
      <alignment horizontal="left" vertical="center" wrapText="1"/>
      <protection locked="0"/>
    </xf>
    <xf numFmtId="0" fontId="23" fillId="0" borderId="0" xfId="0" applyFont="1" applyAlignment="1" applyProtection="1">
      <alignment horizontal="center" vertical="center" shrinkToFit="1"/>
      <protection locked="0"/>
    </xf>
    <xf numFmtId="38" fontId="23" fillId="0" borderId="10" xfId="1" applyFont="1" applyBorder="1" applyAlignment="1" applyProtection="1">
      <alignment horizontal="right" vertical="center"/>
      <protection locked="0"/>
    </xf>
    <xf numFmtId="38" fontId="23" fillId="0" borderId="10" xfId="1" applyFont="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23" fillId="0" borderId="10" xfId="0" applyFont="1" applyBorder="1" applyAlignment="1" applyProtection="1">
      <alignment horizontal="distributed" vertical="center"/>
      <protection locked="0"/>
    </xf>
    <xf numFmtId="0" fontId="23" fillId="33" borderId="31" xfId="0" applyFont="1" applyFill="1" applyBorder="1" applyAlignment="1" applyProtection="1">
      <alignment horizontal="left" vertical="center" shrinkToFit="1"/>
      <protection locked="0"/>
    </xf>
    <xf numFmtId="0" fontId="23" fillId="33" borderId="29" xfId="0" applyFont="1" applyFill="1" applyBorder="1" applyAlignment="1" applyProtection="1">
      <alignment horizontal="left" vertical="center" shrinkToFit="1"/>
      <protection locked="0"/>
    </xf>
    <xf numFmtId="0" fontId="23" fillId="33" borderId="17" xfId="0" applyFont="1" applyFill="1" applyBorder="1" applyAlignment="1" applyProtection="1">
      <alignment horizontal="left" vertical="center" shrinkToFit="1"/>
      <protection locked="0"/>
    </xf>
    <xf numFmtId="0" fontId="23" fillId="33" borderId="30" xfId="0" applyFont="1" applyFill="1" applyBorder="1" applyAlignment="1" applyProtection="1">
      <alignment horizontal="left" vertical="center" shrinkToFit="1"/>
      <protection locked="0"/>
    </xf>
    <xf numFmtId="0" fontId="23" fillId="33" borderId="28" xfId="0" applyFont="1" applyFill="1" applyBorder="1" applyAlignment="1" applyProtection="1">
      <alignment horizontal="left" vertical="center" shrinkToFit="1"/>
      <protection locked="0"/>
    </xf>
    <xf numFmtId="0" fontId="23" fillId="33" borderId="32" xfId="0" applyFont="1" applyFill="1" applyBorder="1" applyAlignment="1" applyProtection="1">
      <alignment horizontal="left" vertical="center" shrinkToFit="1"/>
      <protection locked="0"/>
    </xf>
    <xf numFmtId="177" fontId="23" fillId="33" borderId="30" xfId="0" applyNumberFormat="1" applyFont="1" applyFill="1" applyBorder="1" applyAlignment="1" applyProtection="1">
      <alignment horizontal="left" vertical="center"/>
      <protection locked="0"/>
    </xf>
    <xf numFmtId="177" fontId="23" fillId="33" borderId="28" xfId="0" applyNumberFormat="1" applyFont="1" applyFill="1" applyBorder="1" applyAlignment="1" applyProtection="1">
      <alignment horizontal="left" vertical="center"/>
      <protection locked="0"/>
    </xf>
    <xf numFmtId="177" fontId="23" fillId="33" borderId="32" xfId="0" applyNumberFormat="1" applyFont="1" applyFill="1" applyBorder="1" applyAlignment="1" applyProtection="1">
      <alignment horizontal="left" vertical="center"/>
      <protection locked="0"/>
    </xf>
    <xf numFmtId="0" fontId="23" fillId="0" borderId="12" xfId="0" applyFont="1" applyBorder="1" applyAlignment="1" applyProtection="1">
      <alignment horizontal="center" vertical="center"/>
      <protection locked="0"/>
    </xf>
    <xf numFmtId="0" fontId="23" fillId="0" borderId="31" xfId="0" applyFont="1" applyBorder="1" applyAlignment="1" applyProtection="1">
      <alignment horizontal="center" vertical="center" wrapText="1"/>
      <protection locked="0"/>
    </xf>
    <xf numFmtId="0" fontId="23" fillId="0" borderId="12" xfId="0" applyFont="1" applyBorder="1" applyAlignment="1" applyProtection="1">
      <alignment horizontal="right" vertical="center"/>
      <protection locked="0"/>
    </xf>
    <xf numFmtId="0" fontId="30" fillId="0" borderId="0" xfId="0" applyFont="1" applyAlignment="1" applyProtection="1">
      <alignment horizontal="right" vertical="center"/>
      <protection locked="0"/>
    </xf>
    <xf numFmtId="0" fontId="23" fillId="0" borderId="0" xfId="0" applyFont="1" applyAlignment="1" applyProtection="1">
      <alignment horizontal="left" vertical="top" wrapText="1"/>
      <protection locked="0"/>
    </xf>
    <xf numFmtId="0" fontId="34" fillId="0" borderId="0" xfId="43" applyFont="1" applyAlignment="1" applyProtection="1">
      <alignment horizontal="left" vertical="center"/>
      <protection locked="0"/>
    </xf>
    <xf numFmtId="38" fontId="29" fillId="0" borderId="31" xfId="1" applyFont="1" applyFill="1" applyBorder="1" applyAlignment="1">
      <alignment horizontal="center" vertical="center"/>
    </xf>
    <xf numFmtId="38" fontId="29" fillId="0" borderId="29" xfId="1" applyFont="1" applyFill="1" applyBorder="1" applyAlignment="1">
      <alignment horizontal="center" vertical="center"/>
    </xf>
    <xf numFmtId="38" fontId="29" fillId="0" borderId="17" xfId="1" applyFont="1" applyFill="1" applyBorder="1" applyAlignment="1">
      <alignment horizontal="center" vertical="center"/>
    </xf>
    <xf numFmtId="38" fontId="23" fillId="0" borderId="36" xfId="1" applyFont="1" applyFill="1" applyBorder="1" applyAlignment="1">
      <alignment horizontal="center" vertical="center"/>
    </xf>
    <xf numFmtId="38" fontId="23" fillId="0" borderId="13" xfId="1" applyFont="1" applyFill="1" applyBorder="1" applyAlignment="1">
      <alignment horizontal="center" vertical="center"/>
    </xf>
    <xf numFmtId="38" fontId="0" fillId="0" borderId="10" xfId="1" applyFont="1" applyFill="1" applyBorder="1" applyAlignment="1">
      <alignment horizontal="center" vertical="center"/>
    </xf>
    <xf numFmtId="38" fontId="31" fillId="0" borderId="10" xfId="1" applyFont="1" applyFill="1" applyBorder="1" applyAlignment="1">
      <alignment horizontal="center" vertical="center"/>
    </xf>
    <xf numFmtId="38" fontId="29" fillId="0" borderId="10" xfId="1" applyFont="1" applyFill="1" applyBorder="1" applyAlignment="1">
      <alignment horizontal="center" vertical="center"/>
    </xf>
    <xf numFmtId="38" fontId="23" fillId="0" borderId="52" xfId="1" applyFont="1" applyFill="1" applyBorder="1" applyAlignment="1">
      <alignment horizontal="center"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28" fillId="0" borderId="0" xfId="43" applyAlignment="1" applyProtection="1">
      <alignment horizontal="left" vertical="center"/>
      <protection locked="0"/>
    </xf>
    <xf numFmtId="0" fontId="21" fillId="0" borderId="0" xfId="0" applyFont="1" applyAlignment="1">
      <alignment horizontal="center" vertical="center"/>
    </xf>
    <xf numFmtId="0" fontId="0" fillId="0" borderId="10" xfId="0" applyBorder="1" applyAlignment="1">
      <alignment horizontal="left" vertical="center"/>
    </xf>
    <xf numFmtId="0" fontId="0" fillId="0" borderId="10" xfId="0" applyBorder="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right" vertical="center"/>
      <protection locked="0"/>
    </xf>
    <xf numFmtId="0" fontId="20" fillId="0" borderId="0" xfId="0" applyFont="1" applyAlignment="1" applyProtection="1">
      <alignment horizontal="left" vertical="center" shrinkToFit="1"/>
      <protection locked="0"/>
    </xf>
    <xf numFmtId="0" fontId="49" fillId="0" borderId="0" xfId="0" applyFont="1" applyAlignment="1" applyProtection="1">
      <alignment vertical="center" shrinkToFit="1"/>
      <protection locked="0"/>
    </xf>
    <xf numFmtId="177" fontId="49" fillId="0" borderId="0" xfId="0" applyNumberFormat="1" applyFont="1" applyAlignment="1" applyProtection="1">
      <alignment horizontal="center" vertical="center"/>
      <protection locked="0"/>
    </xf>
    <xf numFmtId="0" fontId="20" fillId="0" borderId="0" xfId="0" applyFont="1" applyAlignment="1" applyProtection="1">
      <alignment horizontal="left" vertical="justify" wrapText="1"/>
      <protection locked="0"/>
    </xf>
    <xf numFmtId="0" fontId="20" fillId="0" borderId="0" xfId="0" applyFont="1" applyAlignment="1" applyProtection="1">
      <alignment horizontal="center" vertical="center"/>
      <protection locked="0"/>
    </xf>
    <xf numFmtId="0" fontId="20" fillId="0" borderId="10" xfId="0" applyFont="1" applyBorder="1" applyAlignment="1">
      <alignment horizontal="center" vertical="center"/>
    </xf>
    <xf numFmtId="38" fontId="20" fillId="0" borderId="10" xfId="1" applyFont="1" applyFill="1" applyBorder="1" applyAlignment="1">
      <alignment horizontal="center" vertical="center"/>
    </xf>
    <xf numFmtId="0" fontId="20" fillId="0" borderId="50" xfId="0" applyFont="1" applyBorder="1" applyAlignment="1">
      <alignment horizontal="center" vertical="center"/>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38" fontId="20" fillId="0" borderId="10" xfId="1" applyFont="1" applyBorder="1" applyAlignment="1">
      <alignment horizontal="right" vertical="center" indent="1"/>
    </xf>
    <xf numFmtId="38" fontId="20" fillId="0" borderId="10" xfId="1" applyFont="1" applyFill="1" applyBorder="1" applyAlignment="1" applyProtection="1">
      <alignment horizontal="right" vertical="center" indent="1" shrinkToFit="1"/>
      <protection locked="0"/>
    </xf>
    <xf numFmtId="38" fontId="20" fillId="0" borderId="0" xfId="1" applyFont="1" applyFill="1" applyBorder="1" applyAlignment="1" applyProtection="1">
      <alignment horizontal="right" vertical="center" indent="1" shrinkToFit="1"/>
      <protection locked="0"/>
    </xf>
    <xf numFmtId="0" fontId="20" fillId="0" borderId="10"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3" fontId="20" fillId="0" borderId="0" xfId="0" applyNumberFormat="1" applyFont="1" applyAlignment="1">
      <alignment horizontal="right" vertical="center"/>
    </xf>
    <xf numFmtId="0" fontId="20" fillId="0" borderId="0" xfId="0" applyFont="1" applyAlignment="1">
      <alignment horizontal="right" vertical="center"/>
    </xf>
    <xf numFmtId="38" fontId="20" fillId="0" borderId="0" xfId="1" applyFont="1" applyAlignment="1">
      <alignment horizontal="right" vertical="center"/>
    </xf>
    <xf numFmtId="38" fontId="20" fillId="0" borderId="0" xfId="1" applyFont="1" applyAlignment="1">
      <alignment vertical="center"/>
    </xf>
    <xf numFmtId="38" fontId="20" fillId="0" borderId="0" xfId="1" applyFont="1" applyFill="1" applyAlignment="1">
      <alignment horizontal="right" vertical="center"/>
    </xf>
    <xf numFmtId="0" fontId="20" fillId="0" borderId="0" xfId="0" applyFont="1" applyAlignment="1">
      <alignment horizontal="justify" vertical="center" wrapText="1"/>
    </xf>
    <xf numFmtId="0" fontId="20" fillId="0" borderId="0" xfId="0" applyFont="1" applyAlignment="1">
      <alignment horizontal="left" vertical="center"/>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46" builtinId="5"/>
    <cellStyle name="ハイパーリンク" xfId="43"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5" xr:uid="{5D7C72F7-3B55-4CCC-A741-52A7F6BC241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4" xr:uid="{49989966-F2B0-4600-BFD6-55D02410BB50}"/>
    <cellStyle name="良い" xfId="7" builtinId="26" customBuiltin="1"/>
  </cellStyles>
  <dxfs count="294">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E2EFDA"/>
      <color rgb="FFF3F59F"/>
      <color rgb="FFB9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AF117"/>
  <sheetViews>
    <sheetView showGridLines="0" tabSelected="1" view="pageBreakPreview" zoomScale="85" zoomScaleNormal="100" zoomScaleSheetLayoutView="85" workbookViewId="0">
      <selection activeCell="D9" sqref="D9:J9"/>
    </sheetView>
  </sheetViews>
  <sheetFormatPr defaultColWidth="8.81640625" defaultRowHeight="13"/>
  <cols>
    <col min="1" max="1" width="3.1796875" style="53" customWidth="1"/>
    <col min="2" max="16" width="5.54296875" style="53" customWidth="1"/>
    <col min="17" max="17" width="3.1796875" style="53" customWidth="1"/>
    <col min="18" max="18" width="2" style="53" customWidth="1"/>
    <col min="19" max="20" width="5.54296875" style="53" customWidth="1"/>
    <col min="21" max="21" width="6.1796875" style="53" customWidth="1"/>
    <col min="22" max="22" width="3.1796875" style="53" customWidth="1"/>
    <col min="23" max="36" width="5.54296875" style="53" customWidth="1"/>
    <col min="37" max="16384" width="8.81640625" style="53"/>
  </cols>
  <sheetData>
    <row r="2" spans="1:32" ht="19">
      <c r="B2" s="54" t="s">
        <v>0</v>
      </c>
      <c r="C2" s="55"/>
      <c r="D2" s="55"/>
      <c r="E2" s="55"/>
      <c r="F2" s="55"/>
      <c r="G2" s="55"/>
      <c r="H2" s="55"/>
      <c r="I2" s="55"/>
      <c r="J2" s="55"/>
    </row>
    <row r="3" spans="1:32">
      <c r="B3" s="56" t="s">
        <v>1</v>
      </c>
      <c r="C3" s="57"/>
      <c r="D3" s="57"/>
      <c r="E3" s="57"/>
      <c r="F3" s="57"/>
      <c r="G3" s="57"/>
      <c r="H3" s="57"/>
      <c r="I3" s="57"/>
      <c r="J3" s="57"/>
    </row>
    <row r="4" spans="1:32" ht="20.5" customHeight="1">
      <c r="A4" s="164" t="s">
        <v>2</v>
      </c>
      <c r="B4" s="57"/>
      <c r="C4" s="57"/>
      <c r="E4" s="57"/>
      <c r="F4" s="57"/>
      <c r="G4" s="57"/>
      <c r="H4" s="57"/>
      <c r="I4" s="57"/>
      <c r="J4" s="57"/>
    </row>
    <row r="5" spans="1:32" ht="6" customHeight="1">
      <c r="B5" s="58"/>
      <c r="C5" s="58"/>
      <c r="D5" s="58"/>
      <c r="E5" s="58"/>
      <c r="F5" s="58"/>
      <c r="G5" s="58"/>
      <c r="H5" s="58"/>
      <c r="I5" s="58"/>
      <c r="J5" s="58"/>
    </row>
    <row r="6" spans="1:32" ht="30" customHeight="1">
      <c r="B6" s="219" t="s">
        <v>3</v>
      </c>
      <c r="C6" s="221"/>
      <c r="D6" s="59" t="s">
        <v>4</v>
      </c>
      <c r="E6" s="156"/>
      <c r="F6" s="59" t="s">
        <v>5</v>
      </c>
      <c r="G6" s="156"/>
      <c r="H6" s="59" t="s">
        <v>6</v>
      </c>
      <c r="I6" s="156"/>
      <c r="J6" s="61" t="s">
        <v>7</v>
      </c>
      <c r="K6" s="86" t="str">
        <f>IF(E6&lt;=9,DBCS(E6),ASC(E6))</f>
        <v/>
      </c>
      <c r="L6" s="86" t="str">
        <f>IF(G6&lt;=9,DBCS(G6),ASC(G6))</f>
        <v/>
      </c>
      <c r="M6" s="86" t="str">
        <f>IF(I6&lt;=9,DBCS(I6),ASC(I6))</f>
        <v/>
      </c>
      <c r="V6" s="62"/>
    </row>
    <row r="7" spans="1:32" ht="30" customHeight="1">
      <c r="B7" s="244" t="s">
        <v>8</v>
      </c>
      <c r="C7" s="244"/>
      <c r="D7" s="63" t="s">
        <v>4</v>
      </c>
      <c r="E7" s="157">
        <f>IF(G6&gt;3,E6,E6-1)</f>
        <v>-1</v>
      </c>
      <c r="F7" s="61" t="s">
        <v>9</v>
      </c>
      <c r="G7" s="87" t="str">
        <f>IF(E7&lt;=9,DBCS(E7),ASC(E7))</f>
        <v>－１</v>
      </c>
      <c r="H7" s="87">
        <f>E7-1</f>
        <v>-2</v>
      </c>
      <c r="I7" s="87" t="str">
        <f>IF(H7&lt;=9,DBCS(H7),ASC(H7))</f>
        <v>－２</v>
      </c>
      <c r="V7" s="62"/>
      <c r="AC7" s="64"/>
      <c r="AD7" s="64"/>
      <c r="AE7" s="65"/>
      <c r="AF7" s="65"/>
    </row>
    <row r="8" spans="1:32" ht="10" customHeight="1"/>
    <row r="9" spans="1:32" ht="30" customHeight="1">
      <c r="B9" s="219" t="s">
        <v>10</v>
      </c>
      <c r="C9" s="221"/>
      <c r="D9" s="245"/>
      <c r="E9" s="246"/>
      <c r="F9" s="246"/>
      <c r="G9" s="246"/>
      <c r="H9" s="246"/>
      <c r="I9" s="246"/>
      <c r="J9" s="247"/>
    </row>
    <row r="10" spans="1:32" ht="10" customHeight="1"/>
    <row r="11" spans="1:32" ht="30" customHeight="1">
      <c r="B11" s="219" t="s">
        <v>11</v>
      </c>
      <c r="C11" s="220"/>
      <c r="D11" s="221"/>
      <c r="E11" s="193">
        <v>6</v>
      </c>
      <c r="F11" s="86" t="str">
        <f>IF(E11&lt;=9,DBCS(E11),ASC(E11))</f>
        <v>６</v>
      </c>
      <c r="G11" s="88">
        <f>E11+1</f>
        <v>7</v>
      </c>
      <c r="H11" s="86" t="str">
        <f>IF(G11&lt;=9,DBCS(G11),ASC(G11))</f>
        <v>７</v>
      </c>
      <c r="I11" s="62"/>
    </row>
    <row r="12" spans="1:32" ht="26.5" customHeight="1">
      <c r="A12" s="62"/>
      <c r="B12" s="67" t="s">
        <v>12</v>
      </c>
      <c r="C12" s="62"/>
      <c r="D12" s="62"/>
      <c r="E12" s="62"/>
      <c r="F12" s="62"/>
      <c r="G12" s="62"/>
      <c r="H12" s="62"/>
      <c r="I12" s="62"/>
    </row>
    <row r="13" spans="1:32" ht="30" customHeight="1">
      <c r="B13" s="219" t="s">
        <v>13</v>
      </c>
      <c r="C13" s="220"/>
      <c r="D13" s="221"/>
      <c r="E13" s="248"/>
      <c r="F13" s="249"/>
      <c r="G13" s="249"/>
      <c r="H13" s="249"/>
      <c r="I13" s="249"/>
      <c r="J13" s="249"/>
      <c r="K13" s="249"/>
      <c r="L13" s="249"/>
      <c r="M13" s="249"/>
      <c r="N13" s="250"/>
    </row>
    <row r="14" spans="1:32" ht="30" customHeight="1">
      <c r="B14" s="219" t="s">
        <v>14</v>
      </c>
      <c r="C14" s="220"/>
      <c r="D14" s="221"/>
      <c r="E14" s="248"/>
      <c r="F14" s="249"/>
      <c r="G14" s="249"/>
      <c r="H14" s="249"/>
      <c r="I14" s="249"/>
      <c r="J14" s="249"/>
      <c r="K14" s="249"/>
      <c r="L14" s="249"/>
      <c r="M14" s="249"/>
      <c r="N14" s="250"/>
    </row>
    <row r="15" spans="1:32" ht="30" customHeight="1">
      <c r="B15" s="219" t="s">
        <v>15</v>
      </c>
      <c r="C15" s="220"/>
      <c r="D15" s="221"/>
      <c r="E15" s="248"/>
      <c r="F15" s="249"/>
      <c r="G15" s="249"/>
      <c r="H15" s="249"/>
      <c r="I15" s="249"/>
      <c r="J15" s="249"/>
      <c r="K15" s="249"/>
      <c r="L15" s="249"/>
      <c r="M15" s="249"/>
      <c r="N15" s="250"/>
    </row>
    <row r="16" spans="1:32" ht="30" customHeight="1">
      <c r="B16" s="219" t="s">
        <v>16</v>
      </c>
      <c r="C16" s="220"/>
      <c r="D16" s="221"/>
      <c r="E16" s="251"/>
      <c r="F16" s="252"/>
      <c r="G16" s="252"/>
      <c r="H16" s="252"/>
      <c r="I16" s="252"/>
      <c r="J16" s="252"/>
      <c r="K16" s="252"/>
      <c r="L16" s="252"/>
      <c r="M16" s="252"/>
      <c r="N16" s="253"/>
    </row>
    <row r="17" spans="1:21" ht="30" customHeight="1">
      <c r="B17" s="219" t="s">
        <v>17</v>
      </c>
      <c r="C17" s="220"/>
      <c r="D17" s="221"/>
      <c r="E17" s="237"/>
      <c r="F17" s="238"/>
      <c r="G17" s="238"/>
      <c r="H17" s="238"/>
      <c r="I17" s="238"/>
      <c r="J17" s="238"/>
      <c r="K17" s="238"/>
      <c r="L17" s="238"/>
      <c r="M17" s="238"/>
      <c r="N17" s="239"/>
    </row>
    <row r="18" spans="1:21" ht="30" customHeight="1">
      <c r="B18" s="222" t="s">
        <v>18</v>
      </c>
      <c r="C18" s="223"/>
      <c r="D18" s="224"/>
      <c r="E18" s="60"/>
      <c r="F18" s="68"/>
      <c r="G18" s="69"/>
      <c r="H18" s="69"/>
      <c r="I18" s="69"/>
      <c r="J18" s="69"/>
      <c r="K18" s="69"/>
      <c r="L18" s="69"/>
      <c r="M18" s="69"/>
      <c r="N18" s="69"/>
    </row>
    <row r="19" spans="1:21" ht="26.15" customHeight="1">
      <c r="B19" s="243" t="s">
        <v>19</v>
      </c>
      <c r="C19" s="243"/>
      <c r="D19" s="243"/>
      <c r="E19" s="243"/>
      <c r="F19" s="243"/>
      <c r="G19" s="243"/>
      <c r="H19" s="243"/>
      <c r="I19" s="243"/>
      <c r="J19" s="243"/>
      <c r="K19" s="243"/>
      <c r="L19" s="243"/>
      <c r="M19" s="243"/>
      <c r="N19" s="243"/>
      <c r="O19" s="161"/>
      <c r="P19" s="161"/>
      <c r="Q19" s="161"/>
      <c r="R19" s="161"/>
      <c r="S19" s="161"/>
      <c r="T19" s="161"/>
      <c r="U19" s="161"/>
    </row>
    <row r="20" spans="1:21" ht="20.5" customHeight="1">
      <c r="A20" s="164" t="s">
        <v>20</v>
      </c>
      <c r="B20" s="163"/>
      <c r="C20" s="163"/>
      <c r="D20" s="163"/>
      <c r="E20" s="163"/>
      <c r="F20" s="163"/>
      <c r="G20" s="163"/>
      <c r="H20" s="163"/>
      <c r="J20" s="163"/>
      <c r="K20" s="163"/>
      <c r="L20" s="163"/>
      <c r="M20" s="163"/>
      <c r="N20" s="163"/>
      <c r="O20" s="163"/>
      <c r="P20" s="163"/>
      <c r="Q20" s="161"/>
      <c r="R20" s="161"/>
      <c r="S20" s="161"/>
      <c r="T20" s="161"/>
      <c r="U20" s="161"/>
    </row>
    <row r="21" spans="1:21" ht="10" customHeight="1"/>
    <row r="22" spans="1:21" ht="30" customHeight="1">
      <c r="B22" s="219" t="s">
        <v>21</v>
      </c>
      <c r="C22" s="220"/>
      <c r="D22" s="221"/>
    </row>
    <row r="23" spans="1:21" ht="30" customHeight="1">
      <c r="B23" s="219" t="s">
        <v>22</v>
      </c>
      <c r="C23" s="220"/>
      <c r="D23" s="221"/>
      <c r="E23" s="70" t="s">
        <v>4</v>
      </c>
      <c r="F23" s="156"/>
      <c r="G23" s="59" t="s">
        <v>5</v>
      </c>
      <c r="H23" s="60"/>
      <c r="I23" s="59" t="s">
        <v>6</v>
      </c>
      <c r="J23" s="60"/>
      <c r="K23" s="61" t="s">
        <v>7</v>
      </c>
      <c r="L23" s="86" t="str">
        <f>IF(F23&lt;=9,DBCS(F23),ASC(F23))</f>
        <v/>
      </c>
      <c r="M23" s="86" t="str">
        <f>IF(H23&lt;=9,DBCS(H23),ASC(H23))</f>
        <v/>
      </c>
      <c r="N23" s="86" t="str">
        <f>IF(J23&lt;=9,DBCS(J23),ASC(J23))</f>
        <v/>
      </c>
    </row>
    <row r="24" spans="1:21" ht="30" customHeight="1">
      <c r="B24" s="219" t="s">
        <v>23</v>
      </c>
      <c r="C24" s="220"/>
      <c r="D24" s="221"/>
      <c r="E24" s="59" t="s">
        <v>24</v>
      </c>
      <c r="F24" s="156"/>
      <c r="G24" s="59" t="s">
        <v>25</v>
      </c>
      <c r="H24" s="156"/>
      <c r="I24" s="89" t="str">
        <f>IF(F24&lt;=9,DBCS(F24),ASC(F24))</f>
        <v/>
      </c>
      <c r="J24" s="90" t="str">
        <f>IF(H24&lt;=9,DBCS(H24),ASC(H24))</f>
        <v/>
      </c>
      <c r="K24" s="71"/>
    </row>
    <row r="25" spans="1:21" ht="10" customHeight="1"/>
    <row r="26" spans="1:21" ht="30" customHeight="1">
      <c r="B26" s="219" t="s">
        <v>26</v>
      </c>
      <c r="C26" s="220"/>
      <c r="D26" s="221"/>
    </row>
    <row r="27" spans="1:21" ht="30" customHeight="1">
      <c r="B27" s="219" t="s">
        <v>27</v>
      </c>
      <c r="C27" s="220"/>
      <c r="D27" s="221"/>
      <c r="E27" s="72"/>
      <c r="F27" s="73"/>
      <c r="G27" s="74"/>
      <c r="H27" s="74"/>
      <c r="I27" s="74"/>
      <c r="J27" s="74"/>
      <c r="K27" s="74"/>
    </row>
    <row r="28" spans="1:21" ht="30" customHeight="1">
      <c r="B28" s="219" t="s">
        <v>22</v>
      </c>
      <c r="C28" s="220"/>
      <c r="D28" s="221"/>
      <c r="E28" s="75" t="s">
        <v>4</v>
      </c>
      <c r="F28" s="59"/>
      <c r="G28" s="59" t="s">
        <v>5</v>
      </c>
      <c r="H28" s="59"/>
      <c r="I28" s="59" t="s">
        <v>6</v>
      </c>
      <c r="J28" s="59"/>
      <c r="K28" s="61" t="s">
        <v>7</v>
      </c>
      <c r="L28" s="91" t="str">
        <f>IF(F28&lt;=9,DBCS(F28),ASC(F28))</f>
        <v/>
      </c>
      <c r="M28" s="86" t="str">
        <f>IF(H28&lt;=9,DBCS(H28),ASC(H28))</f>
        <v/>
      </c>
      <c r="N28" s="86" t="str">
        <f>IF(J28&lt;=9,DBCS(J28),ASC(J28))</f>
        <v/>
      </c>
    </row>
    <row r="29" spans="1:21" ht="30" customHeight="1">
      <c r="B29" s="219" t="s">
        <v>23</v>
      </c>
      <c r="C29" s="220"/>
      <c r="D29" s="221"/>
      <c r="E29" s="63" t="s">
        <v>24</v>
      </c>
      <c r="F29" s="59"/>
      <c r="G29" s="59" t="s">
        <v>25</v>
      </c>
      <c r="H29" s="59"/>
      <c r="I29" s="89" t="str">
        <f>IF(F29&lt;=9,DBCS(F29),ASC(F29))</f>
        <v/>
      </c>
      <c r="J29" s="90" t="str">
        <f>IF(H29&lt;=9,DBCS(H29),ASC(H29))</f>
        <v/>
      </c>
      <c r="K29" s="71"/>
    </row>
    <row r="30" spans="1:21" ht="10" customHeight="1"/>
    <row r="31" spans="1:21" ht="30" customHeight="1">
      <c r="B31" s="219" t="s">
        <v>28</v>
      </c>
      <c r="C31" s="220"/>
      <c r="D31" s="220"/>
      <c r="E31" s="221"/>
      <c r="F31" s="229"/>
      <c r="G31" s="229"/>
      <c r="N31" s="76"/>
      <c r="O31" s="76"/>
    </row>
    <row r="32" spans="1:21">
      <c r="B32" s="56" t="s">
        <v>29</v>
      </c>
      <c r="C32" s="56"/>
      <c r="D32" s="56"/>
      <c r="E32" s="56"/>
      <c r="F32" s="56"/>
      <c r="G32" s="56"/>
      <c r="H32" s="56"/>
      <c r="I32" s="56"/>
      <c r="J32" s="56"/>
      <c r="K32" s="76"/>
      <c r="L32" s="76"/>
      <c r="M32" s="76"/>
      <c r="N32" s="76"/>
      <c r="O32" s="76"/>
    </row>
    <row r="33" spans="1:31" ht="15" customHeight="1">
      <c r="B33" s="56"/>
      <c r="C33" s="56"/>
      <c r="D33" s="56"/>
      <c r="E33" s="56"/>
      <c r="F33" s="56"/>
      <c r="G33" s="56"/>
      <c r="H33" s="56"/>
      <c r="I33" s="56"/>
      <c r="J33" s="56"/>
      <c r="K33" s="76"/>
      <c r="L33" s="76"/>
      <c r="M33" s="76"/>
      <c r="N33" s="76"/>
      <c r="O33" s="76"/>
    </row>
    <row r="34" spans="1:31" ht="30" customHeight="1">
      <c r="B34" s="219" t="s">
        <v>30</v>
      </c>
      <c r="C34" s="220"/>
      <c r="D34" s="220"/>
      <c r="E34" s="221"/>
      <c r="F34" s="229"/>
      <c r="G34" s="229"/>
      <c r="H34" s="77"/>
      <c r="M34" s="76"/>
      <c r="N34" s="76"/>
      <c r="O34" s="76"/>
    </row>
    <row r="35" spans="1:31">
      <c r="B35" s="56" t="s">
        <v>31</v>
      </c>
      <c r="C35" s="56"/>
      <c r="D35" s="56"/>
      <c r="E35" s="56"/>
      <c r="F35" s="56"/>
      <c r="G35" s="56"/>
      <c r="H35" s="56"/>
      <c r="I35" s="56"/>
      <c r="J35" s="56"/>
      <c r="K35" s="76"/>
      <c r="L35" s="76"/>
      <c r="M35" s="76"/>
      <c r="N35" s="76"/>
      <c r="O35" s="76"/>
    </row>
    <row r="36" spans="1:31" ht="10" customHeight="1">
      <c r="B36" s="56"/>
      <c r="C36" s="56"/>
      <c r="D36" s="56"/>
      <c r="E36" s="56"/>
      <c r="F36" s="56"/>
      <c r="G36" s="56"/>
      <c r="H36" s="56"/>
      <c r="I36" s="56"/>
      <c r="J36" s="56"/>
      <c r="K36" s="76"/>
      <c r="L36" s="76"/>
      <c r="M36" s="76"/>
      <c r="N36" s="76"/>
      <c r="O36" s="76"/>
    </row>
    <row r="37" spans="1:31" ht="13" customHeight="1">
      <c r="X37" s="76"/>
      <c r="Y37" s="76"/>
      <c r="Z37" s="76"/>
      <c r="AA37" s="76"/>
      <c r="AB37" s="76"/>
      <c r="AC37" s="76"/>
      <c r="AD37" s="76"/>
      <c r="AE37" s="76"/>
    </row>
    <row r="38" spans="1:31" ht="20.5" customHeight="1">
      <c r="A38" s="164" t="s">
        <v>32</v>
      </c>
      <c r="X38" s="76"/>
      <c r="Y38" s="76"/>
      <c r="Z38" s="76"/>
      <c r="AA38" s="76"/>
      <c r="AB38" s="76"/>
      <c r="AC38" s="76"/>
      <c r="AD38" s="76"/>
      <c r="AE38" s="76"/>
    </row>
    <row r="39" spans="1:31" ht="30" customHeight="1">
      <c r="B39" s="58"/>
      <c r="C39" s="58"/>
      <c r="D39" s="58"/>
      <c r="E39" s="58"/>
      <c r="F39" s="58"/>
      <c r="G39" s="58"/>
      <c r="H39" s="58"/>
      <c r="I39" s="58"/>
      <c r="J39" s="78"/>
      <c r="K39" s="212" t="s">
        <v>33</v>
      </c>
      <c r="L39" s="212"/>
      <c r="M39" s="212"/>
      <c r="N39" s="212"/>
      <c r="O39" s="212"/>
      <c r="P39" s="212"/>
      <c r="X39" s="76"/>
      <c r="Y39" s="76"/>
      <c r="Z39" s="76"/>
      <c r="AA39" s="76"/>
      <c r="AB39" s="76"/>
      <c r="AC39" s="76"/>
      <c r="AD39" s="76"/>
      <c r="AE39" s="76"/>
    </row>
    <row r="40" spans="1:31" ht="30" customHeight="1">
      <c r="B40" s="79" t="s">
        <v>34</v>
      </c>
      <c r="C40" s="80"/>
      <c r="D40" s="80"/>
      <c r="E40" s="80"/>
      <c r="F40" s="80"/>
      <c r="G40" s="80"/>
      <c r="H40" s="80"/>
      <c r="I40" s="81"/>
      <c r="J40" s="66"/>
      <c r="K40" s="228"/>
      <c r="L40" s="228"/>
      <c r="M40" s="228"/>
      <c r="N40" s="228"/>
      <c r="O40" s="228"/>
      <c r="P40" s="228"/>
      <c r="S40" s="166" t="str">
        <f>IF(K40="","選択理由記載欄が空欄です","")</f>
        <v>選択理由記載欄が空欄です</v>
      </c>
      <c r="T40" s="166"/>
      <c r="U40" s="166"/>
      <c r="V40" s="166"/>
      <c r="W40" s="166"/>
      <c r="AB40" s="82"/>
      <c r="AC40" s="82"/>
      <c r="AD40" s="82"/>
      <c r="AE40" s="82"/>
    </row>
    <row r="41" spans="1:31" ht="30" customHeight="1">
      <c r="B41" s="79" t="s">
        <v>35</v>
      </c>
      <c r="C41" s="80"/>
      <c r="D41" s="80"/>
      <c r="E41" s="80"/>
      <c r="F41" s="80"/>
      <c r="G41" s="80"/>
      <c r="H41" s="80"/>
      <c r="I41" s="81"/>
      <c r="J41" s="66"/>
      <c r="K41" s="228"/>
      <c r="L41" s="228"/>
      <c r="M41" s="228"/>
      <c r="N41" s="228"/>
      <c r="O41" s="228"/>
      <c r="P41" s="228"/>
      <c r="AB41" s="82"/>
      <c r="AC41" s="82"/>
      <c r="AD41" s="82"/>
      <c r="AE41" s="82"/>
    </row>
    <row r="42" spans="1:31" ht="30" customHeight="1">
      <c r="B42" s="79" t="s">
        <v>36</v>
      </c>
      <c r="C42" s="80"/>
      <c r="D42" s="80"/>
      <c r="E42" s="80"/>
      <c r="F42" s="80"/>
      <c r="G42" s="80"/>
      <c r="H42" s="80"/>
      <c r="I42" s="81"/>
      <c r="J42" s="66"/>
      <c r="K42" s="228"/>
      <c r="L42" s="228"/>
      <c r="M42" s="228"/>
      <c r="N42" s="228"/>
      <c r="O42" s="228"/>
      <c r="P42" s="228"/>
      <c r="AB42" s="82"/>
      <c r="AC42" s="82"/>
      <c r="AD42" s="82"/>
      <c r="AE42" s="82"/>
    </row>
    <row r="43" spans="1:31" ht="26.5" customHeight="1">
      <c r="Y43" s="82"/>
      <c r="Z43" s="82"/>
      <c r="AA43" s="82"/>
      <c r="AB43" s="82"/>
      <c r="AC43" s="82"/>
      <c r="AD43" s="82"/>
      <c r="AE43" s="82"/>
    </row>
    <row r="44" spans="1:31" ht="20.5" customHeight="1">
      <c r="A44" s="164" t="s">
        <v>37</v>
      </c>
      <c r="Y44" s="82"/>
      <c r="Z44" s="82"/>
      <c r="AA44" s="82"/>
      <c r="AB44" s="82"/>
      <c r="AC44" s="82"/>
      <c r="AD44" s="82"/>
      <c r="AE44" s="82"/>
    </row>
    <row r="45" spans="1:31" ht="14">
      <c r="B45" s="58" t="s">
        <v>38</v>
      </c>
    </row>
    <row r="46" spans="1:31">
      <c r="O46" s="254" t="s">
        <v>39</v>
      </c>
      <c r="P46" s="254"/>
    </row>
    <row r="47" spans="1:31" ht="53.5" customHeight="1">
      <c r="B47" s="225"/>
      <c r="C47" s="226"/>
      <c r="D47" s="227"/>
      <c r="E47" s="211" t="s">
        <v>40</v>
      </c>
      <c r="F47" s="211"/>
      <c r="G47" s="211"/>
      <c r="H47" s="211"/>
      <c r="I47" s="211" t="s">
        <v>41</v>
      </c>
      <c r="J47" s="211"/>
      <c r="K47" s="211"/>
      <c r="L47" s="211"/>
      <c r="M47" s="242" t="s">
        <v>42</v>
      </c>
      <c r="N47" s="242"/>
      <c r="O47" s="242"/>
      <c r="P47" s="242"/>
    </row>
    <row r="48" spans="1:31" ht="34.5" customHeight="1">
      <c r="B48" s="211" t="s">
        <v>43</v>
      </c>
      <c r="C48" s="212"/>
      <c r="D48" s="212"/>
      <c r="E48" s="232"/>
      <c r="F48" s="233"/>
      <c r="G48" s="233"/>
      <c r="H48" s="234"/>
      <c r="I48" s="232"/>
      <c r="J48" s="233"/>
      <c r="K48" s="233"/>
      <c r="L48" s="234"/>
      <c r="M48" s="241">
        <f t="shared" ref="M48:M53" si="0">E48+I48</f>
        <v>0</v>
      </c>
      <c r="N48" s="241"/>
      <c r="O48" s="241"/>
      <c r="P48" s="241"/>
      <c r="S48" s="166" t="str">
        <f>IF(OR('事業化状況報告　集計表'!F37="",'事業化状況報告　集計表'!F38=""),"「事業化状況報告　集計表」シートのF37セル等を入力してください","")</f>
        <v>「事業化状況報告　集計表」シートのF37セル等を入力してください</v>
      </c>
      <c r="T48" s="166"/>
      <c r="U48" s="166"/>
      <c r="V48" s="166"/>
      <c r="W48" s="166"/>
      <c r="X48" s="166"/>
      <c r="Y48" s="166"/>
      <c r="Z48" s="166"/>
      <c r="AA48" s="166"/>
      <c r="AB48" s="166"/>
      <c r="AC48" s="166"/>
    </row>
    <row r="49" spans="2:16" ht="34.5" customHeight="1">
      <c r="B49" s="212" t="s">
        <v>44</v>
      </c>
      <c r="C49" s="212"/>
      <c r="D49" s="212"/>
      <c r="E49" s="232"/>
      <c r="F49" s="233"/>
      <c r="G49" s="233"/>
      <c r="H49" s="234"/>
      <c r="I49" s="232"/>
      <c r="J49" s="233"/>
      <c r="K49" s="233"/>
      <c r="L49" s="234"/>
      <c r="M49" s="241">
        <f t="shared" si="0"/>
        <v>0</v>
      </c>
      <c r="N49" s="241"/>
      <c r="O49" s="241"/>
      <c r="P49" s="241"/>
    </row>
    <row r="50" spans="2:16" ht="34.5" customHeight="1">
      <c r="B50" s="212" t="s">
        <v>45</v>
      </c>
      <c r="C50" s="212"/>
      <c r="D50" s="212"/>
      <c r="E50" s="232"/>
      <c r="F50" s="233"/>
      <c r="G50" s="233"/>
      <c r="H50" s="234"/>
      <c r="I50" s="232"/>
      <c r="J50" s="233"/>
      <c r="K50" s="233"/>
      <c r="L50" s="234"/>
      <c r="M50" s="241">
        <f t="shared" si="0"/>
        <v>0</v>
      </c>
      <c r="N50" s="241"/>
      <c r="O50" s="241"/>
      <c r="P50" s="241"/>
    </row>
    <row r="51" spans="2:16" ht="34.5" customHeight="1">
      <c r="B51" s="212" t="s">
        <v>46</v>
      </c>
      <c r="C51" s="212"/>
      <c r="D51" s="212"/>
      <c r="E51" s="232"/>
      <c r="F51" s="233"/>
      <c r="G51" s="233"/>
      <c r="H51" s="234"/>
      <c r="I51" s="232"/>
      <c r="J51" s="233"/>
      <c r="K51" s="233"/>
      <c r="L51" s="234"/>
      <c r="M51" s="241">
        <f t="shared" si="0"/>
        <v>0</v>
      </c>
      <c r="N51" s="241"/>
      <c r="O51" s="241"/>
      <c r="P51" s="241"/>
    </row>
    <row r="52" spans="2:16" ht="34.5" customHeight="1">
      <c r="B52" s="212" t="s">
        <v>47</v>
      </c>
      <c r="C52" s="212"/>
      <c r="D52" s="212"/>
      <c r="E52" s="232"/>
      <c r="F52" s="233"/>
      <c r="G52" s="233"/>
      <c r="H52" s="234"/>
      <c r="I52" s="232"/>
      <c r="J52" s="233"/>
      <c r="K52" s="233"/>
      <c r="L52" s="234"/>
      <c r="M52" s="241">
        <f t="shared" si="0"/>
        <v>0</v>
      </c>
      <c r="N52" s="241"/>
      <c r="O52" s="241"/>
      <c r="P52" s="241"/>
    </row>
    <row r="53" spans="2:16" ht="34.5" customHeight="1">
      <c r="B53" s="212" t="s">
        <v>48</v>
      </c>
      <c r="C53" s="212"/>
      <c r="D53" s="212"/>
      <c r="E53" s="232"/>
      <c r="F53" s="233"/>
      <c r="G53" s="233"/>
      <c r="H53" s="234"/>
      <c r="I53" s="232"/>
      <c r="J53" s="233"/>
      <c r="K53" s="233"/>
      <c r="L53" s="234"/>
      <c r="M53" s="241">
        <f t="shared" si="0"/>
        <v>0</v>
      </c>
      <c r="N53" s="241"/>
      <c r="O53" s="241"/>
      <c r="P53" s="241"/>
    </row>
    <row r="55" spans="2:16" ht="26.5" customHeight="1">
      <c r="B55" s="58" t="s">
        <v>49</v>
      </c>
    </row>
    <row r="56" spans="2:16">
      <c r="B56" s="53" t="s">
        <v>295</v>
      </c>
    </row>
    <row r="57" spans="2:16" ht="32.15" customHeight="1">
      <c r="B57" s="211" t="s">
        <v>43</v>
      </c>
      <c r="C57" s="211"/>
      <c r="D57" s="211"/>
      <c r="E57" s="136" t="s">
        <v>50</v>
      </c>
      <c r="F57" s="217"/>
      <c r="G57" s="217"/>
      <c r="H57" s="217"/>
      <c r="I57" s="217"/>
      <c r="J57" s="217"/>
      <c r="K57" s="217"/>
      <c r="L57" s="217"/>
      <c r="M57" s="217"/>
      <c r="N57" s="217"/>
      <c r="O57" s="217"/>
      <c r="P57" s="217"/>
    </row>
    <row r="58" spans="2:16" ht="32.15" customHeight="1">
      <c r="B58" s="211"/>
      <c r="C58" s="211"/>
      <c r="D58" s="211"/>
      <c r="E58" s="136" t="s">
        <v>51</v>
      </c>
      <c r="F58" s="217"/>
      <c r="G58" s="217"/>
      <c r="H58" s="217"/>
      <c r="I58" s="217"/>
      <c r="J58" s="217"/>
      <c r="K58" s="217"/>
      <c r="L58" s="217"/>
      <c r="M58" s="217"/>
      <c r="N58" s="217"/>
      <c r="O58" s="217"/>
      <c r="P58" s="217"/>
    </row>
    <row r="59" spans="2:16" ht="32.15" customHeight="1">
      <c r="B59" s="212" t="s">
        <v>44</v>
      </c>
      <c r="C59" s="212"/>
      <c r="D59" s="212"/>
      <c r="E59" s="136" t="s">
        <v>50</v>
      </c>
      <c r="F59" s="217"/>
      <c r="G59" s="217"/>
      <c r="H59" s="217"/>
      <c r="I59" s="217"/>
      <c r="J59" s="217"/>
      <c r="K59" s="217"/>
      <c r="L59" s="217"/>
      <c r="M59" s="217"/>
      <c r="N59" s="217"/>
      <c r="O59" s="217"/>
      <c r="P59" s="217"/>
    </row>
    <row r="60" spans="2:16" ht="32.15" customHeight="1">
      <c r="B60" s="212"/>
      <c r="C60" s="212"/>
      <c r="D60" s="212"/>
      <c r="E60" s="136" t="s">
        <v>51</v>
      </c>
      <c r="F60" s="217"/>
      <c r="G60" s="217"/>
      <c r="H60" s="217"/>
      <c r="I60" s="217"/>
      <c r="J60" s="217"/>
      <c r="K60" s="217"/>
      <c r="L60" s="217"/>
      <c r="M60" s="217"/>
      <c r="N60" s="217"/>
      <c r="O60" s="217"/>
      <c r="P60" s="217"/>
    </row>
    <row r="61" spans="2:16" ht="32.15" customHeight="1">
      <c r="B61" s="212" t="s">
        <v>45</v>
      </c>
      <c r="C61" s="212"/>
      <c r="D61" s="212"/>
      <c r="E61" s="136" t="s">
        <v>50</v>
      </c>
      <c r="F61" s="217"/>
      <c r="G61" s="217"/>
      <c r="H61" s="217"/>
      <c r="I61" s="217"/>
      <c r="J61" s="217"/>
      <c r="K61" s="217"/>
      <c r="L61" s="217"/>
      <c r="M61" s="217"/>
      <c r="N61" s="217"/>
      <c r="O61" s="217"/>
      <c r="P61" s="217"/>
    </row>
    <row r="62" spans="2:16" ht="32.15" customHeight="1">
      <c r="B62" s="212"/>
      <c r="C62" s="212"/>
      <c r="D62" s="212"/>
      <c r="E62" s="136" t="s">
        <v>51</v>
      </c>
      <c r="F62" s="217"/>
      <c r="G62" s="217"/>
      <c r="H62" s="217"/>
      <c r="I62" s="217"/>
      <c r="J62" s="217"/>
      <c r="K62" s="217"/>
      <c r="L62" s="217"/>
      <c r="M62" s="217"/>
      <c r="N62" s="217"/>
      <c r="O62" s="217"/>
      <c r="P62" s="217"/>
    </row>
    <row r="63" spans="2:16" ht="32.15" customHeight="1">
      <c r="B63" s="212" t="s">
        <v>46</v>
      </c>
      <c r="C63" s="212"/>
      <c r="D63" s="212"/>
      <c r="E63" s="136" t="s">
        <v>50</v>
      </c>
      <c r="F63" s="217"/>
      <c r="G63" s="217"/>
      <c r="H63" s="217"/>
      <c r="I63" s="217"/>
      <c r="J63" s="217"/>
      <c r="K63" s="217"/>
      <c r="L63" s="217"/>
      <c r="M63" s="217"/>
      <c r="N63" s="217"/>
      <c r="O63" s="217"/>
      <c r="P63" s="217"/>
    </row>
    <row r="64" spans="2:16" ht="32.15" customHeight="1">
      <c r="B64" s="212"/>
      <c r="C64" s="212"/>
      <c r="D64" s="212"/>
      <c r="E64" s="136" t="s">
        <v>51</v>
      </c>
      <c r="F64" s="217"/>
      <c r="G64" s="217"/>
      <c r="H64" s="217"/>
      <c r="I64" s="217"/>
      <c r="J64" s="217"/>
      <c r="K64" s="217"/>
      <c r="L64" s="217"/>
      <c r="M64" s="217"/>
      <c r="N64" s="217"/>
      <c r="O64" s="217"/>
      <c r="P64" s="217"/>
    </row>
    <row r="65" spans="1:31" ht="32.15" customHeight="1">
      <c r="B65" s="212" t="s">
        <v>47</v>
      </c>
      <c r="C65" s="212"/>
      <c r="D65" s="212"/>
      <c r="E65" s="136" t="s">
        <v>50</v>
      </c>
      <c r="F65" s="217"/>
      <c r="G65" s="217"/>
      <c r="H65" s="217"/>
      <c r="I65" s="217"/>
      <c r="J65" s="217"/>
      <c r="K65" s="217"/>
      <c r="L65" s="217"/>
      <c r="M65" s="217"/>
      <c r="N65" s="217"/>
      <c r="O65" s="217"/>
      <c r="P65" s="217"/>
    </row>
    <row r="66" spans="1:31" ht="32.15" customHeight="1">
      <c r="B66" s="212"/>
      <c r="C66" s="212"/>
      <c r="D66" s="212"/>
      <c r="E66" s="136" t="s">
        <v>51</v>
      </c>
      <c r="F66" s="217"/>
      <c r="G66" s="217"/>
      <c r="H66" s="217"/>
      <c r="I66" s="217"/>
      <c r="J66" s="217"/>
      <c r="K66" s="217"/>
      <c r="L66" s="217"/>
      <c r="M66" s="217"/>
      <c r="N66" s="217"/>
      <c r="O66" s="217"/>
      <c r="P66" s="217"/>
    </row>
    <row r="67" spans="1:31" ht="32.15" customHeight="1">
      <c r="B67" s="212" t="s">
        <v>48</v>
      </c>
      <c r="C67" s="212"/>
      <c r="D67" s="212"/>
      <c r="E67" s="136" t="s">
        <v>50</v>
      </c>
      <c r="F67" s="217"/>
      <c r="G67" s="217"/>
      <c r="H67" s="217"/>
      <c r="I67" s="217"/>
      <c r="J67" s="217"/>
      <c r="K67" s="217"/>
      <c r="L67" s="217"/>
      <c r="M67" s="217"/>
      <c r="N67" s="217"/>
      <c r="O67" s="217"/>
      <c r="P67" s="217"/>
    </row>
    <row r="68" spans="1:31" ht="32.15" customHeight="1">
      <c r="B68" s="212"/>
      <c r="C68" s="212"/>
      <c r="D68" s="212"/>
      <c r="E68" s="136" t="s">
        <v>51</v>
      </c>
      <c r="F68" s="217"/>
      <c r="G68" s="217"/>
      <c r="H68" s="217"/>
      <c r="I68" s="217"/>
      <c r="J68" s="217"/>
      <c r="K68" s="217"/>
      <c r="L68" s="217"/>
      <c r="M68" s="217"/>
      <c r="N68" s="217"/>
      <c r="O68" s="217"/>
      <c r="P68" s="217"/>
    </row>
    <row r="70" spans="1:31" ht="25" customHeight="1">
      <c r="B70" s="53" t="s">
        <v>52</v>
      </c>
      <c r="H70" s="58"/>
      <c r="I70" s="58"/>
      <c r="J70" s="58"/>
      <c r="Y70" s="82"/>
      <c r="Z70" s="82"/>
      <c r="AA70" s="82"/>
      <c r="AB70" s="82"/>
      <c r="AC70" s="82"/>
      <c r="AD70" s="82"/>
      <c r="AE70" s="82"/>
    </row>
    <row r="71" spans="1:31" ht="33" customHeight="1">
      <c r="B71" s="258" t="s">
        <v>53</v>
      </c>
      <c r="C71" s="258"/>
      <c r="D71" s="258"/>
      <c r="E71" s="258"/>
      <c r="F71" s="258"/>
      <c r="G71" s="258"/>
      <c r="H71" s="258"/>
      <c r="I71" s="258"/>
      <c r="J71" s="258"/>
      <c r="K71" s="258"/>
      <c r="L71" s="258"/>
      <c r="M71" s="258"/>
      <c r="N71" s="258"/>
      <c r="O71" s="258"/>
      <c r="P71" s="258"/>
      <c r="Q71" s="83"/>
      <c r="R71" s="83"/>
      <c r="S71" s="83"/>
      <c r="T71" s="83"/>
      <c r="U71" s="83"/>
      <c r="Y71" s="82"/>
      <c r="Z71" s="82"/>
      <c r="AA71" s="82"/>
      <c r="AB71" s="82"/>
      <c r="AC71" s="82"/>
      <c r="AD71" s="82"/>
      <c r="AE71" s="82"/>
    </row>
    <row r="72" spans="1:31" ht="30" customHeight="1">
      <c r="B72" s="259" t="s">
        <v>54</v>
      </c>
      <c r="C72" s="259"/>
      <c r="D72" s="259"/>
      <c r="E72" s="259"/>
      <c r="F72" s="259"/>
      <c r="G72" s="259"/>
      <c r="H72" s="259"/>
      <c r="I72" s="84"/>
      <c r="J72" s="84"/>
      <c r="Y72" s="82"/>
      <c r="Z72" s="82"/>
      <c r="AA72" s="82"/>
      <c r="AB72" s="82"/>
      <c r="AC72" s="82"/>
      <c r="AD72" s="82"/>
      <c r="AE72" s="82"/>
    </row>
    <row r="73" spans="1:31" ht="20.5" customHeight="1">
      <c r="A73" s="164" t="s">
        <v>55</v>
      </c>
      <c r="Y73" s="82"/>
      <c r="Z73" s="82"/>
      <c r="AA73" s="82"/>
      <c r="AB73" s="82"/>
      <c r="AC73" s="82"/>
      <c r="AD73" s="82"/>
      <c r="AE73" s="82"/>
    </row>
    <row r="74" spans="1:31" ht="13" customHeight="1">
      <c r="A74" s="165" t="s">
        <v>56</v>
      </c>
      <c r="B74" s="58" t="s">
        <v>57</v>
      </c>
      <c r="C74" s="58"/>
      <c r="D74" s="58"/>
      <c r="E74" s="58"/>
      <c r="F74" s="58"/>
      <c r="G74" s="58"/>
      <c r="H74" s="58"/>
      <c r="I74" s="58"/>
      <c r="J74" s="58"/>
    </row>
    <row r="75" spans="1:31" ht="12.65" customHeight="1">
      <c r="A75" s="165" t="s">
        <v>56</v>
      </c>
      <c r="B75" s="58"/>
      <c r="C75" s="58"/>
      <c r="D75" s="58"/>
      <c r="E75" s="58"/>
      <c r="F75" s="58"/>
      <c r="G75" s="58"/>
      <c r="H75" s="58"/>
      <c r="I75" s="257" t="s">
        <v>58</v>
      </c>
      <c r="J75" s="257"/>
    </row>
    <row r="76" spans="1:31" ht="9" customHeight="1">
      <c r="I76" s="256"/>
      <c r="J76" s="256"/>
      <c r="K76" s="257"/>
      <c r="L76" s="257"/>
      <c r="O76" s="257"/>
      <c r="P76" s="257"/>
    </row>
    <row r="77" spans="1:31" ht="30" customHeight="1">
      <c r="B77" s="225"/>
      <c r="C77" s="226"/>
      <c r="D77" s="227"/>
      <c r="E77" s="228" t="s">
        <v>59</v>
      </c>
      <c r="F77" s="228"/>
      <c r="G77" s="228"/>
      <c r="H77" s="228" t="s">
        <v>60</v>
      </c>
      <c r="I77" s="228"/>
      <c r="J77" s="228"/>
      <c r="K77" s="240"/>
      <c r="L77" s="240"/>
      <c r="M77" s="240"/>
      <c r="N77" s="240"/>
      <c r="O77" s="240"/>
      <c r="P77" s="240"/>
    </row>
    <row r="78" spans="1:31" ht="30" customHeight="1">
      <c r="A78" s="62">
        <f>E11+2</f>
        <v>8</v>
      </c>
      <c r="B78" s="212" t="s">
        <v>61</v>
      </c>
      <c r="C78" s="212"/>
      <c r="D78" s="212"/>
      <c r="E78" s="236"/>
      <c r="F78" s="236"/>
      <c r="G78" s="236"/>
      <c r="H78" s="235" t="str">
        <f>IF($E$18="有",SUM(参画事業者に関する情報!X$9:X$58),"")</f>
        <v/>
      </c>
      <c r="I78" s="235"/>
      <c r="J78" s="235"/>
      <c r="K78" s="218"/>
      <c r="L78" s="218"/>
      <c r="M78" s="218"/>
      <c r="N78" s="218"/>
      <c r="O78" s="218"/>
      <c r="P78" s="218"/>
      <c r="S78" s="57"/>
      <c r="T78" s="57"/>
      <c r="U78" s="57"/>
      <c r="V78" s="57"/>
      <c r="W78" s="57"/>
      <c r="X78" s="57"/>
      <c r="Y78" s="57"/>
      <c r="Z78" s="57"/>
      <c r="AA78" s="57"/>
      <c r="AB78" s="57"/>
      <c r="AC78" s="57"/>
    </row>
    <row r="79" spans="1:31" ht="30" customHeight="1">
      <c r="A79" s="62">
        <f>E11+2</f>
        <v>8</v>
      </c>
      <c r="B79" s="212" t="s">
        <v>44</v>
      </c>
      <c r="C79" s="212"/>
      <c r="D79" s="212"/>
      <c r="E79" s="232"/>
      <c r="F79" s="233"/>
      <c r="G79" s="234"/>
      <c r="H79" s="235" t="str">
        <f>IF($E$18="有",SUM(参画事業者に関する情報!Y$9:Y$58),"")</f>
        <v/>
      </c>
      <c r="I79" s="235"/>
      <c r="J79" s="235"/>
      <c r="K79" s="218"/>
      <c r="L79" s="218"/>
      <c r="M79" s="218"/>
      <c r="N79" s="218"/>
      <c r="O79" s="218"/>
      <c r="P79" s="218"/>
    </row>
    <row r="80" spans="1:31" ht="30" customHeight="1">
      <c r="A80" s="62">
        <f>E11+3</f>
        <v>9</v>
      </c>
      <c r="B80" s="212" t="s">
        <v>45</v>
      </c>
      <c r="C80" s="212"/>
      <c r="D80" s="212"/>
      <c r="E80" s="232"/>
      <c r="F80" s="233"/>
      <c r="G80" s="234"/>
      <c r="H80" s="235" t="str">
        <f>IF($E$18="有",SUM(参画事業者に関する情報!Z$9:Z$58),"")</f>
        <v/>
      </c>
      <c r="I80" s="235"/>
      <c r="J80" s="235"/>
      <c r="K80" s="218"/>
      <c r="L80" s="218"/>
      <c r="M80" s="218"/>
      <c r="N80" s="218"/>
      <c r="O80" s="218"/>
      <c r="P80" s="218"/>
    </row>
    <row r="81" spans="1:31" ht="30" customHeight="1">
      <c r="A81" s="62">
        <f>E11+4</f>
        <v>10</v>
      </c>
      <c r="B81" s="212" t="s">
        <v>46</v>
      </c>
      <c r="C81" s="212"/>
      <c r="D81" s="212"/>
      <c r="E81" s="232"/>
      <c r="F81" s="233"/>
      <c r="G81" s="234"/>
      <c r="H81" s="235" t="str">
        <f>IF($E$18="有",SUM(参画事業者に関する情報!AA$9:AA$58),"")</f>
        <v/>
      </c>
      <c r="I81" s="235"/>
      <c r="J81" s="235"/>
      <c r="K81" s="218"/>
      <c r="L81" s="218"/>
      <c r="M81" s="218"/>
      <c r="N81" s="218"/>
      <c r="O81" s="218"/>
      <c r="P81" s="218"/>
    </row>
    <row r="82" spans="1:31" ht="30" customHeight="1">
      <c r="A82" s="62">
        <f>E11+5</f>
        <v>11</v>
      </c>
      <c r="B82" s="212" t="s">
        <v>47</v>
      </c>
      <c r="C82" s="212"/>
      <c r="D82" s="212"/>
      <c r="E82" s="232"/>
      <c r="F82" s="233"/>
      <c r="G82" s="234"/>
      <c r="H82" s="235" t="str">
        <f>IF($E$18="有",SUM(参画事業者に関する情報!AB$9:AB$58),"")</f>
        <v/>
      </c>
      <c r="I82" s="235"/>
      <c r="J82" s="235"/>
      <c r="K82" s="218"/>
      <c r="L82" s="218"/>
      <c r="M82" s="218"/>
      <c r="N82" s="218"/>
      <c r="O82" s="218"/>
      <c r="P82" s="218"/>
    </row>
    <row r="83" spans="1:31" ht="30" customHeight="1">
      <c r="A83" s="62">
        <f>E11+6</f>
        <v>12</v>
      </c>
      <c r="B83" s="212" t="s">
        <v>48</v>
      </c>
      <c r="C83" s="212"/>
      <c r="D83" s="212"/>
      <c r="E83" s="232"/>
      <c r="F83" s="233"/>
      <c r="G83" s="234"/>
      <c r="H83" s="235" t="str">
        <f>IF($E$18="有",SUM(参画事業者に関する情報!AC$9:AC$58),"")</f>
        <v/>
      </c>
      <c r="I83" s="235"/>
      <c r="J83" s="235"/>
      <c r="K83" s="218"/>
      <c r="L83" s="218"/>
      <c r="M83" s="218"/>
      <c r="N83" s="218"/>
      <c r="O83" s="218"/>
      <c r="P83" s="218"/>
    </row>
    <row r="84" spans="1:31">
      <c r="B84" s="230" t="s">
        <v>62</v>
      </c>
      <c r="C84" s="230"/>
      <c r="D84" s="230"/>
      <c r="E84" s="230"/>
      <c r="F84" s="230"/>
      <c r="G84" s="230"/>
      <c r="H84" s="230"/>
      <c r="I84" s="230"/>
      <c r="J84" s="230"/>
      <c r="K84" s="231"/>
      <c r="L84" s="231"/>
      <c r="M84" s="231"/>
      <c r="N84" s="231"/>
      <c r="O84" s="231"/>
      <c r="P84" s="231"/>
      <c r="Q84" s="83"/>
      <c r="R84" s="83"/>
      <c r="S84" s="83"/>
    </row>
    <row r="85" spans="1:31" ht="13.4" customHeight="1">
      <c r="B85" s="231" t="s">
        <v>63</v>
      </c>
      <c r="C85" s="231"/>
      <c r="D85" s="231"/>
      <c r="E85" s="231"/>
      <c r="F85" s="231"/>
      <c r="G85" s="231"/>
      <c r="H85" s="231"/>
      <c r="I85" s="231"/>
      <c r="J85" s="231"/>
      <c r="K85" s="231"/>
      <c r="L85" s="231"/>
      <c r="M85" s="231"/>
      <c r="N85" s="231"/>
      <c r="O85" s="231"/>
      <c r="P85" s="231"/>
    </row>
    <row r="86" spans="1:31">
      <c r="B86" s="85" t="s">
        <v>64</v>
      </c>
      <c r="C86" s="57"/>
      <c r="D86" s="57"/>
      <c r="E86" s="57"/>
      <c r="F86" s="57"/>
      <c r="G86" s="57"/>
      <c r="H86" s="57"/>
      <c r="I86" s="57"/>
      <c r="J86" s="57"/>
      <c r="K86" s="57"/>
      <c r="L86" s="57"/>
      <c r="M86" s="57"/>
      <c r="N86" s="57"/>
      <c r="O86" s="57"/>
      <c r="P86" s="57"/>
    </row>
    <row r="87" spans="1:31" ht="13" customHeight="1">
      <c r="B87" s="167" t="s">
        <v>65</v>
      </c>
      <c r="C87" s="57"/>
      <c r="D87" s="57"/>
      <c r="E87" s="57"/>
      <c r="F87" s="57"/>
      <c r="G87" s="57"/>
      <c r="H87" s="57"/>
      <c r="I87" s="57"/>
      <c r="J87" s="57"/>
      <c r="K87" s="57"/>
      <c r="L87" s="57"/>
      <c r="X87" s="76"/>
      <c r="Y87" s="76"/>
      <c r="Z87" s="76"/>
      <c r="AA87" s="76"/>
      <c r="AB87" s="76"/>
      <c r="AC87" s="76"/>
      <c r="AD87" s="76"/>
      <c r="AE87" s="76"/>
    </row>
    <row r="88" spans="1:31" ht="13" customHeight="1">
      <c r="B88" s="168"/>
      <c r="X88" s="76"/>
      <c r="Y88" s="76"/>
      <c r="Z88" s="76"/>
      <c r="AA88" s="76"/>
      <c r="AB88" s="76"/>
      <c r="AC88" s="76"/>
      <c r="AD88" s="76"/>
      <c r="AE88" s="76"/>
    </row>
    <row r="89" spans="1:31" ht="20.5" customHeight="1">
      <c r="A89" s="164" t="s">
        <v>66</v>
      </c>
      <c r="X89" s="76"/>
      <c r="Y89" s="76"/>
      <c r="Z89" s="76"/>
      <c r="AA89" s="76"/>
      <c r="AB89" s="76"/>
      <c r="AC89" s="76"/>
      <c r="AD89" s="76"/>
      <c r="AE89" s="76"/>
    </row>
    <row r="90" spans="1:31" ht="20.5" customHeight="1">
      <c r="A90" s="164"/>
      <c r="B90" s="53" t="s">
        <v>67</v>
      </c>
      <c r="X90" s="76"/>
      <c r="Y90" s="76"/>
      <c r="Z90" s="76"/>
      <c r="AA90" s="76"/>
      <c r="AB90" s="76"/>
      <c r="AC90" s="76"/>
      <c r="AD90" s="76"/>
      <c r="AE90" s="76"/>
    </row>
    <row r="91" spans="1:31" ht="23.5" customHeight="1">
      <c r="B91" s="43"/>
      <c r="C91" s="201" t="s">
        <v>68</v>
      </c>
      <c r="D91" s="202"/>
      <c r="E91" s="202"/>
      <c r="F91" s="202"/>
      <c r="G91" s="202"/>
      <c r="H91" s="202"/>
      <c r="I91" s="202"/>
      <c r="J91" s="203"/>
      <c r="K91" s="201" t="s">
        <v>69</v>
      </c>
      <c r="L91" s="203"/>
      <c r="M91" s="133" t="s">
        <v>70</v>
      </c>
      <c r="N91" s="204" t="s">
        <v>71</v>
      </c>
      <c r="O91" s="204"/>
      <c r="X91" s="76"/>
      <c r="Y91" s="76"/>
      <c r="Z91" s="76"/>
      <c r="AA91" s="76"/>
      <c r="AB91" s="76"/>
      <c r="AC91" s="76"/>
      <c r="AD91" s="76"/>
      <c r="AE91" s="76"/>
    </row>
    <row r="92" spans="1:31" ht="30" customHeight="1">
      <c r="B92" s="4" t="s">
        <v>72</v>
      </c>
      <c r="C92" s="205"/>
      <c r="D92" s="206"/>
      <c r="E92" s="206"/>
      <c r="F92" s="206"/>
      <c r="G92" s="206"/>
      <c r="H92" s="206"/>
      <c r="I92" s="206"/>
      <c r="J92" s="207"/>
      <c r="K92" s="197"/>
      <c r="L92" s="198"/>
      <c r="M92" s="144"/>
      <c r="N92" s="200"/>
      <c r="O92" s="200"/>
      <c r="X92" s="76"/>
      <c r="Y92" s="76"/>
      <c r="Z92" s="76"/>
      <c r="AA92" s="76"/>
      <c r="AB92" s="76"/>
      <c r="AC92" s="76"/>
      <c r="AD92" s="76"/>
      <c r="AE92" s="76"/>
    </row>
    <row r="93" spans="1:31" ht="30" customHeight="1">
      <c r="B93" s="4" t="s">
        <v>74</v>
      </c>
      <c r="C93" s="194" t="str">
        <f>IF(C92="","",C92)</f>
        <v/>
      </c>
      <c r="D93" s="195"/>
      <c r="E93" s="195"/>
      <c r="F93" s="195"/>
      <c r="G93" s="195"/>
      <c r="H93" s="195"/>
      <c r="I93" s="195"/>
      <c r="J93" s="196"/>
      <c r="K93" s="197"/>
      <c r="L93" s="198"/>
      <c r="M93" s="144"/>
      <c r="N93" s="199"/>
      <c r="O93" s="199"/>
      <c r="AB93" s="82"/>
      <c r="AC93" s="82"/>
      <c r="AD93" s="82"/>
      <c r="AE93" s="82"/>
    </row>
    <row r="94" spans="1:31" ht="42" customHeight="1">
      <c r="B94" s="53" t="s">
        <v>75</v>
      </c>
      <c r="F94" s="76"/>
      <c r="G94" s="76"/>
      <c r="H94" s="76"/>
      <c r="I94" s="76"/>
      <c r="J94" s="76"/>
      <c r="K94" s="76"/>
      <c r="L94" s="76"/>
      <c r="M94" s="76"/>
      <c r="N94" s="4"/>
      <c r="O94" s="4"/>
      <c r="AB94" s="82"/>
      <c r="AC94" s="82"/>
      <c r="AD94" s="82"/>
      <c r="AE94" s="82"/>
    </row>
    <row r="95" spans="1:31" ht="30" customHeight="1">
      <c r="B95" s="43"/>
      <c r="C95" s="201" t="s">
        <v>68</v>
      </c>
      <c r="D95" s="202"/>
      <c r="E95" s="202"/>
      <c r="F95" s="202"/>
      <c r="G95" s="202"/>
      <c r="H95" s="202"/>
      <c r="I95" s="202"/>
      <c r="J95" s="203"/>
      <c r="K95" s="201" t="s">
        <v>69</v>
      </c>
      <c r="L95" s="203"/>
      <c r="M95" s="133" t="s">
        <v>70</v>
      </c>
      <c r="N95" s="204" t="s">
        <v>71</v>
      </c>
      <c r="O95" s="204"/>
      <c r="AB95" s="82"/>
      <c r="AC95" s="82"/>
      <c r="AD95" s="82"/>
      <c r="AE95" s="82"/>
    </row>
    <row r="96" spans="1:31" ht="30" customHeight="1">
      <c r="B96" s="4" t="s">
        <v>72</v>
      </c>
      <c r="C96" s="205"/>
      <c r="D96" s="206"/>
      <c r="E96" s="206"/>
      <c r="F96" s="206"/>
      <c r="G96" s="206"/>
      <c r="H96" s="206"/>
      <c r="I96" s="206"/>
      <c r="J96" s="207"/>
      <c r="K96" s="197"/>
      <c r="L96" s="198"/>
      <c r="M96" s="144"/>
      <c r="N96" s="200"/>
      <c r="O96" s="200"/>
      <c r="AB96" s="82"/>
      <c r="AC96" s="82"/>
      <c r="AD96" s="82"/>
      <c r="AE96" s="82"/>
    </row>
    <row r="97" spans="2:31" ht="30" customHeight="1">
      <c r="B97" s="4" t="s">
        <v>74</v>
      </c>
      <c r="C97" s="194" t="str">
        <f>IF(C96="","",C96)</f>
        <v/>
      </c>
      <c r="D97" s="195"/>
      <c r="E97" s="195"/>
      <c r="F97" s="195"/>
      <c r="G97" s="195"/>
      <c r="H97" s="195"/>
      <c r="I97" s="195"/>
      <c r="J97" s="196"/>
      <c r="K97" s="197"/>
      <c r="L97" s="198"/>
      <c r="M97" s="144"/>
      <c r="N97" s="199"/>
      <c r="O97" s="199"/>
      <c r="AB97" s="82"/>
      <c r="AC97" s="82"/>
      <c r="AD97" s="82"/>
      <c r="AE97" s="82"/>
    </row>
    <row r="98" spans="2:31" ht="15" customHeight="1">
      <c r="B98" s="4"/>
      <c r="C98" s="4"/>
      <c r="D98" s="4"/>
      <c r="E98" s="4"/>
      <c r="F98" s="4"/>
      <c r="G98" s="4"/>
      <c r="H98" s="4"/>
      <c r="I98" s="4"/>
      <c r="J98" s="4"/>
      <c r="K98" s="162"/>
      <c r="L98" s="162"/>
      <c r="M98" s="4"/>
      <c r="N98" s="4"/>
      <c r="O98" s="4"/>
      <c r="AB98" s="82"/>
      <c r="AC98" s="82"/>
      <c r="AD98" s="82"/>
      <c r="AE98" s="82"/>
    </row>
    <row r="99" spans="2:31" ht="30" customHeight="1">
      <c r="B99" s="43"/>
      <c r="C99" s="201" t="s">
        <v>68</v>
      </c>
      <c r="D99" s="202"/>
      <c r="E99" s="202"/>
      <c r="F99" s="202"/>
      <c r="G99" s="202"/>
      <c r="H99" s="202"/>
      <c r="I99" s="202"/>
      <c r="J99" s="203"/>
      <c r="K99" s="201" t="s">
        <v>69</v>
      </c>
      <c r="L99" s="203"/>
      <c r="M99" s="133" t="s">
        <v>70</v>
      </c>
      <c r="N99" s="204" t="s">
        <v>71</v>
      </c>
      <c r="O99" s="204"/>
      <c r="AB99" s="82"/>
      <c r="AC99" s="82"/>
      <c r="AD99" s="82"/>
      <c r="AE99" s="82"/>
    </row>
    <row r="100" spans="2:31" ht="30" customHeight="1">
      <c r="B100" s="4" t="s">
        <v>72</v>
      </c>
      <c r="C100" s="205"/>
      <c r="D100" s="206"/>
      <c r="E100" s="206"/>
      <c r="F100" s="206"/>
      <c r="G100" s="206"/>
      <c r="H100" s="206"/>
      <c r="I100" s="206"/>
      <c r="J100" s="207"/>
      <c r="K100" s="197"/>
      <c r="L100" s="198"/>
      <c r="M100" s="144"/>
      <c r="N100" s="200"/>
      <c r="O100" s="200"/>
      <c r="AB100" s="82"/>
      <c r="AC100" s="82"/>
      <c r="AD100" s="82"/>
      <c r="AE100" s="82"/>
    </row>
    <row r="101" spans="2:31" ht="30" customHeight="1">
      <c r="B101" s="4" t="s">
        <v>74</v>
      </c>
      <c r="C101" s="194" t="str">
        <f>IF(C100="","",C100)</f>
        <v/>
      </c>
      <c r="D101" s="195"/>
      <c r="E101" s="195"/>
      <c r="F101" s="195"/>
      <c r="G101" s="195"/>
      <c r="H101" s="195"/>
      <c r="I101" s="195"/>
      <c r="J101" s="196"/>
      <c r="K101" s="197"/>
      <c r="L101" s="198"/>
      <c r="M101" s="144"/>
      <c r="N101" s="199"/>
      <c r="O101" s="199"/>
      <c r="AB101" s="82"/>
      <c r="AC101" s="82"/>
      <c r="AD101" s="82"/>
      <c r="AE101" s="82"/>
    </row>
    <row r="102" spans="2:31" ht="13.5" customHeight="1">
      <c r="B102" s="4"/>
      <c r="C102" s="4"/>
      <c r="D102" s="4"/>
      <c r="E102" s="4"/>
      <c r="F102" s="4"/>
      <c r="G102" s="4"/>
      <c r="H102" s="4"/>
      <c r="I102" s="4"/>
      <c r="J102" s="4"/>
      <c r="K102" s="162"/>
      <c r="L102" s="162"/>
      <c r="M102" s="4"/>
      <c r="N102" s="4"/>
      <c r="O102" s="4"/>
      <c r="AB102" s="82"/>
      <c r="AC102" s="82"/>
      <c r="AD102" s="82"/>
      <c r="AE102" s="82"/>
    </row>
    <row r="103" spans="2:31" ht="15.65" customHeight="1">
      <c r="B103" s="58" t="s">
        <v>76</v>
      </c>
      <c r="C103" s="78"/>
      <c r="D103" s="78"/>
      <c r="E103" s="78"/>
      <c r="F103" s="78"/>
      <c r="G103" s="78"/>
      <c r="H103" s="78"/>
      <c r="I103" s="78"/>
      <c r="J103" s="78"/>
      <c r="K103" s="78"/>
      <c r="L103" s="78"/>
      <c r="M103" s="78"/>
      <c r="AB103" s="82"/>
      <c r="AC103" s="82"/>
      <c r="AD103" s="82"/>
      <c r="AE103" s="82"/>
    </row>
    <row r="104" spans="2:31" ht="14.5" customHeight="1">
      <c r="B104" s="132" t="s">
        <v>77</v>
      </c>
      <c r="C104" s="78"/>
      <c r="D104" s="78"/>
      <c r="E104" s="78"/>
      <c r="F104" s="78"/>
      <c r="G104" s="78"/>
      <c r="H104" s="78"/>
      <c r="I104" s="78"/>
      <c r="J104" s="78"/>
      <c r="K104" s="78"/>
      <c r="L104" s="78"/>
      <c r="M104" s="78"/>
      <c r="AB104" s="82"/>
      <c r="AC104" s="82"/>
      <c r="AD104" s="82"/>
      <c r="AE104" s="82"/>
    </row>
    <row r="105" spans="2:31" ht="11.15" customHeight="1">
      <c r="B105" s="132"/>
      <c r="C105" s="78"/>
      <c r="D105" s="78"/>
      <c r="E105" s="78"/>
      <c r="F105" s="78"/>
      <c r="G105" s="78"/>
      <c r="H105" s="78"/>
      <c r="I105" s="78"/>
      <c r="J105" s="78"/>
      <c r="K105" s="78"/>
      <c r="L105" s="78"/>
      <c r="M105" s="78"/>
      <c r="AB105" s="82"/>
      <c r="AC105" s="82"/>
      <c r="AD105" s="82"/>
      <c r="AE105" s="82"/>
    </row>
    <row r="106" spans="2:31" ht="14.5" customHeight="1">
      <c r="B106" s="132" t="s">
        <v>78</v>
      </c>
      <c r="C106" s="78"/>
      <c r="D106" s="78"/>
      <c r="E106" s="78"/>
      <c r="F106" s="78"/>
      <c r="G106" s="78"/>
      <c r="H106" s="78"/>
      <c r="I106" s="78"/>
      <c r="J106" s="78"/>
      <c r="K106" s="78"/>
      <c r="L106" s="78"/>
      <c r="M106" s="78"/>
      <c r="AB106" s="82"/>
      <c r="AC106" s="82"/>
      <c r="AD106" s="82"/>
      <c r="AE106" s="82"/>
    </row>
    <row r="107" spans="2:31" ht="43.5" customHeight="1">
      <c r="B107" s="213"/>
      <c r="C107" s="214"/>
      <c r="D107" s="214"/>
      <c r="E107" s="214"/>
      <c r="F107" s="214"/>
      <c r="G107" s="214"/>
      <c r="H107" s="214"/>
      <c r="I107" s="214"/>
      <c r="J107" s="214"/>
      <c r="K107" s="214"/>
      <c r="L107" s="214"/>
      <c r="M107" s="214"/>
      <c r="N107" s="214"/>
      <c r="O107" s="215"/>
      <c r="AB107" s="82"/>
      <c r="AC107" s="82"/>
      <c r="AD107" s="82"/>
      <c r="AE107" s="82"/>
    </row>
    <row r="108" spans="2:31">
      <c r="G108" s="256" t="s">
        <v>79</v>
      </c>
      <c r="H108" s="256"/>
      <c r="I108" s="256"/>
      <c r="J108" s="256"/>
      <c r="K108" s="256"/>
      <c r="L108" s="256"/>
    </row>
    <row r="109" spans="2:31">
      <c r="B109" s="212"/>
      <c r="C109" s="212"/>
      <c r="D109" s="212"/>
      <c r="E109" s="211" t="s">
        <v>80</v>
      </c>
      <c r="F109" s="211"/>
      <c r="G109" s="211"/>
      <c r="H109" s="255"/>
      <c r="I109" s="227"/>
      <c r="J109" s="212"/>
      <c r="K109" s="212"/>
      <c r="L109" s="212"/>
    </row>
    <row r="110" spans="2:31" ht="53.5" customHeight="1">
      <c r="B110" s="212"/>
      <c r="C110" s="212"/>
      <c r="D110" s="212"/>
      <c r="E110" s="211"/>
      <c r="F110" s="211"/>
      <c r="G110" s="211"/>
      <c r="H110" s="211"/>
      <c r="I110" s="216" t="s">
        <v>81</v>
      </c>
      <c r="J110" s="211"/>
      <c r="K110" s="211"/>
      <c r="L110" s="211"/>
    </row>
    <row r="111" spans="2:31" ht="34.5" customHeight="1">
      <c r="B111" s="211" t="s">
        <v>43</v>
      </c>
      <c r="C111" s="212"/>
      <c r="D111" s="212"/>
      <c r="E111" s="208"/>
      <c r="F111" s="209"/>
      <c r="G111" s="209"/>
      <c r="H111" s="210"/>
      <c r="I111" s="208"/>
      <c r="J111" s="209"/>
      <c r="K111" s="209"/>
      <c r="L111" s="210"/>
    </row>
    <row r="112" spans="2:31" ht="34.5" customHeight="1">
      <c r="B112" s="212" t="s">
        <v>44</v>
      </c>
      <c r="C112" s="212"/>
      <c r="D112" s="212"/>
      <c r="E112" s="208"/>
      <c r="F112" s="209"/>
      <c r="G112" s="209"/>
      <c r="H112" s="210"/>
      <c r="I112" s="208"/>
      <c r="J112" s="209"/>
      <c r="K112" s="209"/>
      <c r="L112" s="210"/>
    </row>
    <row r="113" spans="2:20" ht="34.5" customHeight="1">
      <c r="B113" s="212" t="s">
        <v>45</v>
      </c>
      <c r="C113" s="212"/>
      <c r="D113" s="212"/>
      <c r="E113" s="208"/>
      <c r="F113" s="209"/>
      <c r="G113" s="209"/>
      <c r="H113" s="210"/>
      <c r="I113" s="208"/>
      <c r="J113" s="209"/>
      <c r="K113" s="209"/>
      <c r="L113" s="210"/>
    </row>
    <row r="114" spans="2:20" ht="34.5" customHeight="1">
      <c r="B114" s="212" t="s">
        <v>46</v>
      </c>
      <c r="C114" s="212"/>
      <c r="D114" s="212"/>
      <c r="E114" s="208"/>
      <c r="F114" s="209"/>
      <c r="G114" s="209"/>
      <c r="H114" s="210"/>
      <c r="I114" s="208"/>
      <c r="J114" s="209"/>
      <c r="K114" s="209"/>
      <c r="L114" s="210"/>
    </row>
    <row r="115" spans="2:20" ht="34.5" customHeight="1">
      <c r="B115" s="212" t="s">
        <v>47</v>
      </c>
      <c r="C115" s="212"/>
      <c r="D115" s="212"/>
      <c r="E115" s="208"/>
      <c r="F115" s="209"/>
      <c r="G115" s="209"/>
      <c r="H115" s="210"/>
      <c r="I115" s="208"/>
      <c r="J115" s="209"/>
      <c r="K115" s="209"/>
      <c r="L115" s="210"/>
    </row>
    <row r="116" spans="2:20" ht="34.5" customHeight="1">
      <c r="B116" s="212" t="s">
        <v>48</v>
      </c>
      <c r="C116" s="212"/>
      <c r="D116" s="212"/>
      <c r="E116" s="208"/>
      <c r="F116" s="209"/>
      <c r="G116" s="209"/>
      <c r="H116" s="210"/>
      <c r="I116" s="208"/>
      <c r="J116" s="209"/>
      <c r="K116" s="209"/>
      <c r="L116" s="210"/>
    </row>
    <row r="117" spans="2:20">
      <c r="B117" s="167" t="s">
        <v>82</v>
      </c>
      <c r="C117" s="167"/>
      <c r="D117" s="167"/>
      <c r="E117" s="167"/>
      <c r="F117" s="167"/>
      <c r="G117" s="167"/>
      <c r="H117" s="167"/>
      <c r="I117" s="167"/>
      <c r="J117" s="167"/>
      <c r="K117" s="167"/>
      <c r="L117" s="167"/>
      <c r="M117" s="167"/>
      <c r="N117" s="167"/>
      <c r="O117" s="167"/>
      <c r="P117" s="167"/>
      <c r="Q117" s="167"/>
      <c r="R117" s="167"/>
      <c r="S117" s="167"/>
      <c r="T117" s="167"/>
    </row>
  </sheetData>
  <mergeCells count="173">
    <mergeCell ref="I115:L115"/>
    <mergeCell ref="I116:L116"/>
    <mergeCell ref="B109:D110"/>
    <mergeCell ref="E109:H110"/>
    <mergeCell ref="I109:L109"/>
    <mergeCell ref="G108:L108"/>
    <mergeCell ref="K39:P39"/>
    <mergeCell ref="K40:P40"/>
    <mergeCell ref="K41:P41"/>
    <mergeCell ref="K42:P42"/>
    <mergeCell ref="K77:M77"/>
    <mergeCell ref="B85:P85"/>
    <mergeCell ref="I76:J76"/>
    <mergeCell ref="I75:J75"/>
    <mergeCell ref="O76:P76"/>
    <mergeCell ref="B71:P71"/>
    <mergeCell ref="B72:H72"/>
    <mergeCell ref="H79:J79"/>
    <mergeCell ref="H80:J80"/>
    <mergeCell ref="H81:J81"/>
    <mergeCell ref="K76:L76"/>
    <mergeCell ref="E82:G82"/>
    <mergeCell ref="K82:M82"/>
    <mergeCell ref="N82:P82"/>
    <mergeCell ref="K80:M80"/>
    <mergeCell ref="N80:P80"/>
    <mergeCell ref="K81:M81"/>
    <mergeCell ref="N81:P81"/>
    <mergeCell ref="E80:G80"/>
    <mergeCell ref="E81:G81"/>
    <mergeCell ref="H78:J78"/>
    <mergeCell ref="O46:P46"/>
    <mergeCell ref="H77:J77"/>
    <mergeCell ref="I50:L50"/>
    <mergeCell ref="M50:P50"/>
    <mergeCell ref="I51:L51"/>
    <mergeCell ref="M51:P51"/>
    <mergeCell ref="E52:H52"/>
    <mergeCell ref="I52:L52"/>
    <mergeCell ref="M52:P52"/>
    <mergeCell ref="F68:P68"/>
    <mergeCell ref="B22:D22"/>
    <mergeCell ref="B23:D23"/>
    <mergeCell ref="B24:D24"/>
    <mergeCell ref="B26:D26"/>
    <mergeCell ref="B27:D27"/>
    <mergeCell ref="B28:D28"/>
    <mergeCell ref="B29:D29"/>
    <mergeCell ref="B31:E31"/>
    <mergeCell ref="F31:G31"/>
    <mergeCell ref="B19:N19"/>
    <mergeCell ref="B6:C6"/>
    <mergeCell ref="B9:C9"/>
    <mergeCell ref="B14:D14"/>
    <mergeCell ref="B15:D15"/>
    <mergeCell ref="B16:D16"/>
    <mergeCell ref="B11:D11"/>
    <mergeCell ref="B7:C7"/>
    <mergeCell ref="D9:J9"/>
    <mergeCell ref="B13:D13"/>
    <mergeCell ref="E13:N13"/>
    <mergeCell ref="E14:N14"/>
    <mergeCell ref="E15:N15"/>
    <mergeCell ref="E16:N16"/>
    <mergeCell ref="B52:D52"/>
    <mergeCell ref="B53:D53"/>
    <mergeCell ref="E47:H47"/>
    <mergeCell ref="E51:H51"/>
    <mergeCell ref="E53:H53"/>
    <mergeCell ref="B67:D68"/>
    <mergeCell ref="F57:P57"/>
    <mergeCell ref="F58:P58"/>
    <mergeCell ref="N77:P77"/>
    <mergeCell ref="B47:D47"/>
    <mergeCell ref="B48:D48"/>
    <mergeCell ref="B49:D49"/>
    <mergeCell ref="B50:D50"/>
    <mergeCell ref="I53:L53"/>
    <mergeCell ref="M53:P53"/>
    <mergeCell ref="I47:L47"/>
    <mergeCell ref="M47:P47"/>
    <mergeCell ref="E48:H48"/>
    <mergeCell ref="I48:L48"/>
    <mergeCell ref="M48:P48"/>
    <mergeCell ref="E49:H49"/>
    <mergeCell ref="I49:L49"/>
    <mergeCell ref="M49:P49"/>
    <mergeCell ref="E50:H50"/>
    <mergeCell ref="B115:D115"/>
    <mergeCell ref="E115:H115"/>
    <mergeCell ref="B116:D116"/>
    <mergeCell ref="E116:H116"/>
    <mergeCell ref="B17:D17"/>
    <mergeCell ref="B18:D18"/>
    <mergeCell ref="B77:D77"/>
    <mergeCell ref="E77:G77"/>
    <mergeCell ref="F34:G34"/>
    <mergeCell ref="B34:E34"/>
    <mergeCell ref="B84:P84"/>
    <mergeCell ref="B78:D78"/>
    <mergeCell ref="B79:D79"/>
    <mergeCell ref="B80:D80"/>
    <mergeCell ref="B81:D81"/>
    <mergeCell ref="B82:D82"/>
    <mergeCell ref="B83:D83"/>
    <mergeCell ref="E83:G83"/>
    <mergeCell ref="H82:J82"/>
    <mergeCell ref="H83:J83"/>
    <mergeCell ref="E78:G78"/>
    <mergeCell ref="E79:G79"/>
    <mergeCell ref="B51:D51"/>
    <mergeCell ref="E17:N17"/>
    <mergeCell ref="B57:D58"/>
    <mergeCell ref="B59:D60"/>
    <mergeCell ref="B61:D62"/>
    <mergeCell ref="B63:D64"/>
    <mergeCell ref="I110:L110"/>
    <mergeCell ref="I111:L111"/>
    <mergeCell ref="I112:L112"/>
    <mergeCell ref="I113:L113"/>
    <mergeCell ref="F59:P59"/>
    <mergeCell ref="F60:P60"/>
    <mergeCell ref="F61:P61"/>
    <mergeCell ref="F62:P62"/>
    <mergeCell ref="F63:P63"/>
    <mergeCell ref="F64:P64"/>
    <mergeCell ref="F65:P65"/>
    <mergeCell ref="F66:P66"/>
    <mergeCell ref="F67:P67"/>
    <mergeCell ref="B65:D66"/>
    <mergeCell ref="K83:M83"/>
    <mergeCell ref="N83:P83"/>
    <mergeCell ref="K78:M78"/>
    <mergeCell ref="N78:P78"/>
    <mergeCell ref="K79:M79"/>
    <mergeCell ref="N79:P79"/>
    <mergeCell ref="I114:L114"/>
    <mergeCell ref="C91:J91"/>
    <mergeCell ref="K91:L91"/>
    <mergeCell ref="N91:O91"/>
    <mergeCell ref="C92:J92"/>
    <mergeCell ref="K92:L92"/>
    <mergeCell ref="N92:O92"/>
    <mergeCell ref="C93:J93"/>
    <mergeCell ref="K93:L93"/>
    <mergeCell ref="N93:O93"/>
    <mergeCell ref="B111:D111"/>
    <mergeCell ref="E111:H111"/>
    <mergeCell ref="B112:D112"/>
    <mergeCell ref="E112:H112"/>
    <mergeCell ref="B113:D113"/>
    <mergeCell ref="E113:H113"/>
    <mergeCell ref="B107:O107"/>
    <mergeCell ref="B114:D114"/>
    <mergeCell ref="E114:H114"/>
    <mergeCell ref="C95:J95"/>
    <mergeCell ref="K95:L95"/>
    <mergeCell ref="N95:O95"/>
    <mergeCell ref="C96:J96"/>
    <mergeCell ref="K96:L96"/>
    <mergeCell ref="C101:J101"/>
    <mergeCell ref="K101:L101"/>
    <mergeCell ref="N101:O101"/>
    <mergeCell ref="N96:O96"/>
    <mergeCell ref="C97:J97"/>
    <mergeCell ref="K97:L97"/>
    <mergeCell ref="N97:O97"/>
    <mergeCell ref="C99:J99"/>
    <mergeCell ref="K99:L99"/>
    <mergeCell ref="N99:O99"/>
    <mergeCell ref="C100:J100"/>
    <mergeCell ref="K100:L100"/>
    <mergeCell ref="N100:O100"/>
  </mergeCells>
  <phoneticPr fontId="19"/>
  <conditionalFormatting sqref="C92 K92:K93 N93">
    <cfRule type="containsBlanks" dxfId="293" priority="43">
      <formula>LEN(TRIM(C92))=0</formula>
    </cfRule>
  </conditionalFormatting>
  <conditionalFormatting sqref="E48 I48 F57:F58 E78 E111 I111">
    <cfRule type="expression" dxfId="292" priority="63">
      <formula>$A$78=$E$7</formula>
    </cfRule>
  </conditionalFormatting>
  <conditionalFormatting sqref="E49 I49 F59:F60 E79 E112 I112">
    <cfRule type="expression" dxfId="291" priority="62">
      <formula>$A$79=$E$7</formula>
    </cfRule>
  </conditionalFormatting>
  <conditionalFormatting sqref="E50 I50 F61:F62 E80 E113 I113">
    <cfRule type="expression" dxfId="290" priority="61">
      <formula>$A$80=$E$7</formula>
    </cfRule>
  </conditionalFormatting>
  <conditionalFormatting sqref="E51 I51 F63:F64 E81 E114 I114">
    <cfRule type="expression" dxfId="289" priority="60">
      <formula>$A$81=$E$7</formula>
    </cfRule>
  </conditionalFormatting>
  <conditionalFormatting sqref="E52 I52 F65:F66 E82 E115 I115">
    <cfRule type="expression" dxfId="288" priority="59">
      <formula>$A$82=$E$7</formula>
    </cfRule>
  </conditionalFormatting>
  <conditionalFormatting sqref="E53 I53 F67:F68 E83 E116 I116">
    <cfRule type="expression" dxfId="287" priority="58">
      <formula>$A$83=$E$7</formula>
    </cfRule>
  </conditionalFormatting>
  <conditionalFormatting sqref="H78:H83">
    <cfRule type="expression" dxfId="286" priority="762">
      <formula>AND(#REF!&lt;&gt;"",$A$78=$E$7)</formula>
    </cfRule>
  </conditionalFormatting>
  <conditionalFormatting sqref="J28 F28:F29 H28:H29">
    <cfRule type="expression" dxfId="285" priority="356">
      <formula>$E$27="有"</formula>
    </cfRule>
  </conditionalFormatting>
  <conditionalFormatting sqref="K40">
    <cfRule type="expression" dxfId="284" priority="57">
      <formula>$J$40&lt;&gt;""</formula>
    </cfRule>
  </conditionalFormatting>
  <conditionalFormatting sqref="K41">
    <cfRule type="expression" dxfId="283" priority="56">
      <formula>$J$41="有"</formula>
    </cfRule>
  </conditionalFormatting>
  <conditionalFormatting sqref="K42">
    <cfRule type="expression" dxfId="282" priority="55">
      <formula>$J$42="有"</formula>
    </cfRule>
  </conditionalFormatting>
  <conditionalFormatting sqref="K78:K83 N78:N83">
    <cfRule type="expression" dxfId="281" priority="44">
      <formula>AND(#REF!&lt;&gt;"",$A$78=$E$7)</formula>
    </cfRule>
  </conditionalFormatting>
  <conditionalFormatting sqref="K96:K97 N97">
    <cfRule type="containsBlanks" dxfId="280" priority="2">
      <formula>LEN(TRIM(K96))=0</formula>
    </cfRule>
  </conditionalFormatting>
  <conditionalFormatting sqref="K100:K101 N101">
    <cfRule type="containsBlanks" dxfId="279" priority="1">
      <formula>LEN(TRIM(K100))=0</formula>
    </cfRule>
  </conditionalFormatting>
  <dataValidations count="6">
    <dataValidation type="list" allowBlank="1" showInputMessage="1" showErrorMessage="1" sqref="E27 J40:J42 E18" xr:uid="{00000000-0002-0000-0000-000001000000}">
      <formula1>"有,無"</formula1>
    </dataValidation>
    <dataValidation type="list" allowBlank="1" showInputMessage="1" showErrorMessage="1" sqref="J103:J106 N93:N94 N97:N98 N101:N102" xr:uid="{07AEF1C0-E630-4AAE-A278-0B002DBFE116}">
      <formula1>"達成,未達成"</formula1>
    </dataValidation>
    <dataValidation type="list" allowBlank="1" showInputMessage="1" showErrorMessage="1" sqref="C92:J92" xr:uid="{992E82F3-1550-47CD-98F3-395F032BECFD}">
      <formula1>"輸出金額の増加率,商品単価の増加率,観光客の増加率,観光客単価の増加率"</formula1>
    </dataValidation>
    <dataValidation type="list" allowBlank="1" showInputMessage="1" showErrorMessage="1" sqref="M103:M106" xr:uid="{2430A70D-CA94-4D8A-AA00-DAAE3D836A92}">
      <formula1>"A,B,C"</formula1>
    </dataValidation>
    <dataValidation type="list" allowBlank="1" showInputMessage="1" showErrorMessage="1" sqref="D9:J9" xr:uid="{EE66376E-A5A8-4F48-9288-5A6D91EDE0F3}">
      <formula1>"日本産酒類海外展開支援事業費補助金,酒類業振興支援事業費補助金（海外展開支援枠）"</formula1>
    </dataValidation>
    <dataValidation type="whole" allowBlank="1" showInputMessage="1" showErrorMessage="1" errorTitle="輸出金額を入力してください" sqref="E111:L116" xr:uid="{89654ED5-AA21-4F8B-BFAB-7F1AD424BA00}">
      <formula1>0</formula1>
      <formula2>9999999999999</formula2>
    </dataValidation>
  </dataValidations>
  <hyperlinks>
    <hyperlink ref="B72" location="'事業化状況報告　集計表'!C30" display="事業者別個別入力欄" xr:uid="{00000000-0004-0000-0000-000000000000}"/>
  </hyperlinks>
  <printOptions horizontalCentered="1"/>
  <pageMargins left="0.70866141732283472" right="0.70866141732283472" top="0.74803149606299213" bottom="0.74803149606299213" header="0.31496062992125984" footer="0.31496062992125984"/>
  <pageSetup paperSize="9" scale="91" orientation="portrait" r:id="rId1"/>
  <rowBreaks count="3" manualBreakCount="3">
    <brk id="36" max="16" man="1"/>
    <brk id="54" max="16" man="1"/>
    <brk id="88" max="16" man="1"/>
  </rowBreaks>
  <ignoredErrors>
    <ignoredError sqref="G11" formula="1"/>
    <ignoredError sqref="L28:N28 I29:J29 N48:P48 N49:P4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9685-F44B-42F2-BFEB-8920E81C266C}">
  <dimension ref="B2:AO58"/>
  <sheetViews>
    <sheetView showGridLines="0" view="pageBreakPreview" zoomScaleNormal="100" zoomScaleSheetLayoutView="100" workbookViewId="0">
      <pane xSplit="5" topLeftCell="F1" activePane="topRight" state="frozen"/>
      <selection pane="topRight" activeCell="AD9" sqref="AD9:AO12"/>
    </sheetView>
  </sheetViews>
  <sheetFormatPr defaultColWidth="8.81640625" defaultRowHeight="13"/>
  <cols>
    <col min="1" max="1" width="3.453125" style="155" customWidth="1"/>
    <col min="2" max="2" width="14.1796875" style="155" customWidth="1"/>
    <col min="3" max="4" width="15.54296875" style="155" customWidth="1"/>
    <col min="5" max="5" width="11.54296875" style="155" customWidth="1"/>
    <col min="6" max="7" width="14.1796875" style="155" customWidth="1"/>
    <col min="8" max="8" width="14.81640625" style="155" customWidth="1"/>
    <col min="9" max="10" width="14.1796875" style="155" customWidth="1"/>
    <col min="11" max="11" width="14.81640625" style="155" customWidth="1"/>
    <col min="12" max="13" width="14.1796875" style="155" customWidth="1"/>
    <col min="14" max="14" width="14.54296875" style="155" customWidth="1"/>
    <col min="15" max="16" width="14.1796875" style="155" customWidth="1"/>
    <col min="17" max="17" width="15.1796875" style="155" customWidth="1"/>
    <col min="18" max="19" width="14.1796875" style="155" customWidth="1"/>
    <col min="20" max="20" width="15.1796875" style="155" customWidth="1"/>
    <col min="21" max="22" width="14.1796875" style="155" customWidth="1"/>
    <col min="23" max="23" width="15.54296875" style="155" customWidth="1"/>
    <col min="24" max="29" width="15.453125" style="155" customWidth="1"/>
    <col min="30" max="30" width="17" style="155" customWidth="1"/>
    <col min="31" max="31" width="15.1796875" style="155" customWidth="1"/>
    <col min="32" max="32" width="17" style="155" customWidth="1"/>
    <col min="33" max="33" width="14.81640625" style="155" customWidth="1"/>
    <col min="34" max="34" width="17" style="155" customWidth="1"/>
    <col min="35" max="35" width="14.81640625" style="155" customWidth="1"/>
    <col min="36" max="36" width="17" style="155" customWidth="1"/>
    <col min="37" max="37" width="15.1796875" style="155" customWidth="1"/>
    <col min="38" max="38" width="17" style="155" customWidth="1"/>
    <col min="39" max="39" width="14.81640625" style="155" customWidth="1"/>
    <col min="40" max="40" width="17" style="155" customWidth="1"/>
    <col min="41" max="41" width="15.1796875" style="155" customWidth="1"/>
    <col min="42" max="16384" width="8.81640625" style="155"/>
  </cols>
  <sheetData>
    <row r="2" spans="2:41" s="148" customFormat="1" ht="25" customHeight="1">
      <c r="B2" s="145" t="s">
        <v>83</v>
      </c>
      <c r="C2" s="146"/>
      <c r="D2" s="146"/>
      <c r="E2" s="146"/>
      <c r="P2" s="44"/>
      <c r="Q2" s="44"/>
      <c r="R2" s="44"/>
      <c r="S2" s="44"/>
      <c r="T2" s="44"/>
      <c r="U2" s="44"/>
      <c r="V2" s="44"/>
      <c r="X2" s="147"/>
      <c r="Y2" s="147"/>
      <c r="Z2" s="147"/>
      <c r="AA2" s="147"/>
      <c r="AB2" s="147"/>
      <c r="AC2" s="147"/>
    </row>
    <row r="3" spans="2:41" s="148" customFormat="1" ht="14">
      <c r="B3" s="149" t="s">
        <v>84</v>
      </c>
      <c r="C3" s="146"/>
      <c r="D3" s="146"/>
      <c r="E3" s="146"/>
      <c r="P3" s="44"/>
      <c r="Q3" s="44"/>
      <c r="R3" s="44"/>
      <c r="S3" s="44"/>
      <c r="T3" s="44"/>
      <c r="U3" s="44"/>
      <c r="V3" s="44"/>
      <c r="X3" s="146"/>
      <c r="Y3" s="146"/>
      <c r="Z3" s="146"/>
      <c r="AA3" s="146"/>
      <c r="AB3" s="146"/>
    </row>
    <row r="4" spans="2:41" s="148" customFormat="1" ht="14">
      <c r="B4" s="149" t="s">
        <v>85</v>
      </c>
      <c r="C4" s="146"/>
      <c r="D4" s="146"/>
      <c r="E4" s="146"/>
      <c r="P4" s="44"/>
      <c r="Q4" s="44"/>
      <c r="R4" s="44"/>
      <c r="S4" s="44"/>
      <c r="T4" s="44"/>
      <c r="U4" s="44"/>
      <c r="V4" s="44"/>
      <c r="X4" s="146"/>
      <c r="Y4" s="146"/>
      <c r="Z4" s="146"/>
      <c r="AA4" s="146"/>
      <c r="AB4" s="146"/>
    </row>
    <row r="5" spans="2:41" s="148" customFormat="1" ht="14">
      <c r="B5" s="167" t="s">
        <v>86</v>
      </c>
      <c r="C5" s="57"/>
      <c r="D5" s="57"/>
      <c r="E5" s="57"/>
      <c r="F5" s="57"/>
      <c r="G5" s="57"/>
      <c r="H5" s="57"/>
      <c r="I5" s="57"/>
      <c r="J5" s="57"/>
      <c r="K5" s="57"/>
      <c r="L5" s="57"/>
      <c r="P5" s="44"/>
      <c r="Q5" s="44"/>
      <c r="R5" s="44"/>
      <c r="S5" s="44"/>
      <c r="T5" s="44"/>
      <c r="U5" s="44"/>
      <c r="V5" s="44"/>
      <c r="X5" s="146"/>
      <c r="Y5" s="146"/>
      <c r="Z5" s="146"/>
      <c r="AA5" s="146"/>
      <c r="AB5" s="146"/>
    </row>
    <row r="6" spans="2:41" s="148" customFormat="1" ht="16.399999999999999" customHeight="1">
      <c r="B6" s="266"/>
      <c r="C6" s="265" t="s">
        <v>13</v>
      </c>
      <c r="D6" s="265" t="s">
        <v>14</v>
      </c>
      <c r="E6" s="265" t="s">
        <v>87</v>
      </c>
      <c r="F6" s="260" t="s">
        <v>88</v>
      </c>
      <c r="G6" s="261"/>
      <c r="H6" s="261"/>
      <c r="I6" s="261"/>
      <c r="J6" s="261"/>
      <c r="K6" s="261"/>
      <c r="L6" s="261"/>
      <c r="M6" s="261"/>
      <c r="N6" s="261"/>
      <c r="O6" s="261"/>
      <c r="P6" s="261"/>
      <c r="Q6" s="261"/>
      <c r="R6" s="261"/>
      <c r="S6" s="261"/>
      <c r="T6" s="261"/>
      <c r="U6" s="261"/>
      <c r="V6" s="261"/>
      <c r="W6" s="262"/>
      <c r="X6" s="267" t="s">
        <v>89</v>
      </c>
      <c r="Y6" s="267"/>
      <c r="Z6" s="267"/>
      <c r="AA6" s="267"/>
      <c r="AB6" s="267"/>
      <c r="AC6" s="267"/>
      <c r="AD6" s="260" t="s">
        <v>90</v>
      </c>
      <c r="AE6" s="261"/>
      <c r="AF6" s="261"/>
      <c r="AG6" s="261"/>
      <c r="AH6" s="261"/>
      <c r="AI6" s="261"/>
      <c r="AJ6" s="261"/>
      <c r="AK6" s="261"/>
      <c r="AL6" s="261"/>
      <c r="AM6" s="261"/>
      <c r="AN6" s="261"/>
      <c r="AO6" s="262"/>
    </row>
    <row r="7" spans="2:41" s="148" customFormat="1" ht="16.399999999999999" customHeight="1">
      <c r="B7" s="266"/>
      <c r="C7" s="265"/>
      <c r="D7" s="265"/>
      <c r="E7" s="265"/>
      <c r="F7" s="260" t="s">
        <v>91</v>
      </c>
      <c r="G7" s="261"/>
      <c r="H7" s="262"/>
      <c r="I7" s="260" t="s">
        <v>44</v>
      </c>
      <c r="J7" s="261"/>
      <c r="K7" s="262"/>
      <c r="L7" s="260" t="s">
        <v>45</v>
      </c>
      <c r="M7" s="261"/>
      <c r="N7" s="262"/>
      <c r="O7" s="260" t="s">
        <v>46</v>
      </c>
      <c r="P7" s="261"/>
      <c r="Q7" s="262"/>
      <c r="R7" s="260" t="s">
        <v>47</v>
      </c>
      <c r="S7" s="261"/>
      <c r="T7" s="262"/>
      <c r="U7" s="260" t="s">
        <v>48</v>
      </c>
      <c r="V7" s="261"/>
      <c r="W7" s="262"/>
      <c r="X7" s="268" t="s">
        <v>61</v>
      </c>
      <c r="Y7" s="268" t="s">
        <v>44</v>
      </c>
      <c r="Z7" s="268" t="s">
        <v>45</v>
      </c>
      <c r="AA7" s="268" t="s">
        <v>46</v>
      </c>
      <c r="AB7" s="268" t="s">
        <v>47</v>
      </c>
      <c r="AC7" s="268" t="s">
        <v>48</v>
      </c>
      <c r="AD7" s="263" t="s">
        <v>91</v>
      </c>
      <c r="AE7" s="150"/>
      <c r="AF7" s="263" t="s">
        <v>44</v>
      </c>
      <c r="AG7" s="150"/>
      <c r="AH7" s="263" t="s">
        <v>45</v>
      </c>
      <c r="AI7" s="150"/>
      <c r="AJ7" s="263" t="s">
        <v>46</v>
      </c>
      <c r="AK7" s="150"/>
      <c r="AL7" s="263" t="s">
        <v>47</v>
      </c>
      <c r="AM7" s="150"/>
      <c r="AN7" s="263" t="s">
        <v>48</v>
      </c>
      <c r="AO7" s="150"/>
    </row>
    <row r="8" spans="2:41" s="153" customFormat="1" ht="56.5" customHeight="1">
      <c r="B8" s="266"/>
      <c r="C8" s="265"/>
      <c r="D8" s="265"/>
      <c r="E8" s="265"/>
      <c r="F8" s="160" t="s">
        <v>92</v>
      </c>
      <c r="G8" s="160" t="s">
        <v>41</v>
      </c>
      <c r="H8" s="152" t="s">
        <v>93</v>
      </c>
      <c r="I8" s="160" t="s">
        <v>94</v>
      </c>
      <c r="J8" s="160" t="s">
        <v>95</v>
      </c>
      <c r="K8" s="152" t="s">
        <v>96</v>
      </c>
      <c r="L8" s="160" t="s">
        <v>94</v>
      </c>
      <c r="M8" s="160" t="s">
        <v>95</v>
      </c>
      <c r="N8" s="152" t="s">
        <v>96</v>
      </c>
      <c r="O8" s="160" t="s">
        <v>94</v>
      </c>
      <c r="P8" s="160" t="s">
        <v>95</v>
      </c>
      <c r="Q8" s="152" t="s">
        <v>96</v>
      </c>
      <c r="R8" s="160" t="s">
        <v>94</v>
      </c>
      <c r="S8" s="160" t="s">
        <v>95</v>
      </c>
      <c r="T8" s="152" t="s">
        <v>96</v>
      </c>
      <c r="U8" s="160" t="s">
        <v>94</v>
      </c>
      <c r="V8" s="160" t="s">
        <v>95</v>
      </c>
      <c r="W8" s="152" t="s">
        <v>96</v>
      </c>
      <c r="X8" s="264"/>
      <c r="Y8" s="264"/>
      <c r="Z8" s="264"/>
      <c r="AA8" s="264"/>
      <c r="AB8" s="264"/>
      <c r="AC8" s="264"/>
      <c r="AD8" s="264"/>
      <c r="AE8" s="151" t="s">
        <v>97</v>
      </c>
      <c r="AF8" s="264"/>
      <c r="AG8" s="151" t="s">
        <v>97</v>
      </c>
      <c r="AH8" s="264"/>
      <c r="AI8" s="151" t="s">
        <v>97</v>
      </c>
      <c r="AJ8" s="264"/>
      <c r="AK8" s="151" t="s">
        <v>98</v>
      </c>
      <c r="AL8" s="264"/>
      <c r="AM8" s="151" t="s">
        <v>98</v>
      </c>
      <c r="AN8" s="264"/>
      <c r="AO8" s="151" t="s">
        <v>98</v>
      </c>
    </row>
    <row r="9" spans="2:41">
      <c r="B9" s="154" t="s">
        <v>99</v>
      </c>
      <c r="C9" s="170"/>
      <c r="D9" s="170"/>
      <c r="E9" s="170"/>
      <c r="F9" s="49"/>
      <c r="G9" s="49"/>
      <c r="H9" s="49">
        <f>F9+G9</f>
        <v>0</v>
      </c>
      <c r="I9" s="49"/>
      <c r="J9" s="49"/>
      <c r="K9" s="49">
        <f>I9+J9</f>
        <v>0</v>
      </c>
      <c r="L9" s="49"/>
      <c r="M9" s="49"/>
      <c r="N9" s="49">
        <f>L9+M9</f>
        <v>0</v>
      </c>
      <c r="O9" s="49"/>
      <c r="P9" s="49"/>
      <c r="Q9" s="49">
        <f>O9+P9</f>
        <v>0</v>
      </c>
      <c r="R9" s="49"/>
      <c r="S9" s="49"/>
      <c r="T9" s="49">
        <f>R9+S9</f>
        <v>0</v>
      </c>
      <c r="U9" s="49"/>
      <c r="V9" s="49"/>
      <c r="W9" s="49">
        <f>U9+V9</f>
        <v>0</v>
      </c>
      <c r="X9" s="49"/>
      <c r="Y9" s="49"/>
      <c r="Z9" s="49"/>
      <c r="AA9" s="49"/>
      <c r="AB9" s="49"/>
      <c r="AC9" s="49"/>
      <c r="AD9" s="49"/>
      <c r="AE9" s="49"/>
      <c r="AF9" s="49"/>
      <c r="AG9" s="49"/>
      <c r="AH9" s="49"/>
      <c r="AI9" s="49"/>
      <c r="AJ9" s="49"/>
      <c r="AK9" s="49"/>
      <c r="AL9" s="49"/>
      <c r="AM9" s="49"/>
      <c r="AN9" s="49"/>
      <c r="AO9" s="49"/>
    </row>
    <row r="10" spans="2:41">
      <c r="B10" s="154" t="s">
        <v>100</v>
      </c>
      <c r="C10" s="170"/>
      <c r="D10" s="170"/>
      <c r="E10" s="170"/>
      <c r="F10" s="49"/>
      <c r="G10" s="49"/>
      <c r="H10" s="49">
        <f>F10+G10</f>
        <v>0</v>
      </c>
      <c r="I10" s="49"/>
      <c r="J10" s="49"/>
      <c r="K10" s="49">
        <f>I10+J10</f>
        <v>0</v>
      </c>
      <c r="L10" s="49"/>
      <c r="M10" s="49"/>
      <c r="N10" s="49">
        <f t="shared" ref="N10:N58" si="0">L10+M10</f>
        <v>0</v>
      </c>
      <c r="O10" s="49"/>
      <c r="P10" s="49"/>
      <c r="Q10" s="49">
        <f t="shared" ref="Q10:Q58" si="1">O10+P10</f>
        <v>0</v>
      </c>
      <c r="R10" s="49"/>
      <c r="S10" s="49"/>
      <c r="T10" s="49">
        <f t="shared" ref="T10:T58" si="2">R10+S10</f>
        <v>0</v>
      </c>
      <c r="U10" s="49"/>
      <c r="V10" s="49"/>
      <c r="W10" s="49">
        <f t="shared" ref="W10:W58" si="3">U10+V10</f>
        <v>0</v>
      </c>
      <c r="X10" s="49"/>
      <c r="Y10" s="49"/>
      <c r="Z10" s="49"/>
      <c r="AA10" s="49"/>
      <c r="AB10" s="49"/>
      <c r="AC10" s="49"/>
      <c r="AD10" s="49"/>
      <c r="AE10" s="49"/>
      <c r="AF10" s="49"/>
      <c r="AG10" s="49"/>
      <c r="AH10" s="49"/>
      <c r="AI10" s="49"/>
      <c r="AJ10" s="49"/>
      <c r="AK10" s="49"/>
      <c r="AL10" s="49"/>
      <c r="AM10" s="49"/>
      <c r="AN10" s="49"/>
      <c r="AO10" s="49"/>
    </row>
    <row r="11" spans="2:41">
      <c r="B11" s="154" t="s">
        <v>101</v>
      </c>
      <c r="C11" s="170"/>
      <c r="D11" s="170"/>
      <c r="E11" s="170"/>
      <c r="F11" s="49"/>
      <c r="G11" s="49"/>
      <c r="H11" s="49">
        <f>F11+G11</f>
        <v>0</v>
      </c>
      <c r="I11" s="49"/>
      <c r="J11" s="49"/>
      <c r="K11" s="49">
        <f>I11+J11</f>
        <v>0</v>
      </c>
      <c r="L11" s="49"/>
      <c r="M11" s="49"/>
      <c r="N11" s="49">
        <f t="shared" si="0"/>
        <v>0</v>
      </c>
      <c r="O11" s="49"/>
      <c r="P11" s="49"/>
      <c r="Q11" s="49">
        <f t="shared" si="1"/>
        <v>0</v>
      </c>
      <c r="R11" s="49"/>
      <c r="S11" s="49"/>
      <c r="T11" s="49">
        <f t="shared" si="2"/>
        <v>0</v>
      </c>
      <c r="U11" s="49"/>
      <c r="V11" s="49"/>
      <c r="W11" s="49">
        <f t="shared" si="3"/>
        <v>0</v>
      </c>
      <c r="X11" s="49"/>
      <c r="Y11" s="49"/>
      <c r="Z11" s="49"/>
      <c r="AA11" s="49"/>
      <c r="AB11" s="49"/>
      <c r="AC11" s="49"/>
      <c r="AD11" s="49"/>
      <c r="AE11" s="49"/>
      <c r="AF11" s="49"/>
      <c r="AG11" s="49"/>
      <c r="AH11" s="49"/>
      <c r="AI11" s="49"/>
      <c r="AJ11" s="49"/>
      <c r="AK11" s="49"/>
      <c r="AL11" s="49"/>
      <c r="AM11" s="49"/>
      <c r="AN11" s="49"/>
      <c r="AO11" s="49"/>
    </row>
    <row r="12" spans="2:41">
      <c r="B12" s="154" t="s">
        <v>102</v>
      </c>
      <c r="C12" s="170"/>
      <c r="D12" s="170"/>
      <c r="E12" s="170"/>
      <c r="F12" s="49"/>
      <c r="G12" s="49"/>
      <c r="H12" s="49">
        <f t="shared" ref="H12:H58" si="4">F12+G12</f>
        <v>0</v>
      </c>
      <c r="I12" s="49"/>
      <c r="J12" s="49"/>
      <c r="K12" s="49">
        <f t="shared" ref="K12:K58" si="5">I12+J12</f>
        <v>0</v>
      </c>
      <c r="L12" s="49"/>
      <c r="M12" s="49"/>
      <c r="N12" s="49">
        <f t="shared" si="0"/>
        <v>0</v>
      </c>
      <c r="O12" s="49"/>
      <c r="P12" s="49"/>
      <c r="Q12" s="49">
        <f t="shared" si="1"/>
        <v>0</v>
      </c>
      <c r="R12" s="49"/>
      <c r="S12" s="49"/>
      <c r="T12" s="49">
        <f t="shared" si="2"/>
        <v>0</v>
      </c>
      <c r="U12" s="49"/>
      <c r="V12" s="49"/>
      <c r="W12" s="49">
        <f t="shared" si="3"/>
        <v>0</v>
      </c>
      <c r="X12" s="49"/>
      <c r="Y12" s="49"/>
      <c r="Z12" s="49"/>
      <c r="AA12" s="49"/>
      <c r="AB12" s="49"/>
      <c r="AC12" s="49"/>
      <c r="AD12" s="49"/>
      <c r="AE12" s="49"/>
      <c r="AF12" s="49"/>
      <c r="AG12" s="49"/>
      <c r="AH12" s="49"/>
      <c r="AI12" s="49"/>
      <c r="AJ12" s="49"/>
      <c r="AK12" s="49"/>
      <c r="AL12" s="49"/>
      <c r="AM12" s="49"/>
      <c r="AN12" s="49"/>
      <c r="AO12" s="49"/>
    </row>
    <row r="13" spans="2:41">
      <c r="B13" s="154" t="s">
        <v>103</v>
      </c>
      <c r="C13" s="170"/>
      <c r="D13" s="170"/>
      <c r="E13" s="170"/>
      <c r="F13" s="49"/>
      <c r="G13" s="49"/>
      <c r="H13" s="49">
        <f t="shared" si="4"/>
        <v>0</v>
      </c>
      <c r="I13" s="49"/>
      <c r="J13" s="49"/>
      <c r="K13" s="49">
        <f t="shared" si="5"/>
        <v>0</v>
      </c>
      <c r="L13" s="49"/>
      <c r="M13" s="49"/>
      <c r="N13" s="49">
        <f t="shared" si="0"/>
        <v>0</v>
      </c>
      <c r="O13" s="49"/>
      <c r="P13" s="49"/>
      <c r="Q13" s="49">
        <f t="shared" si="1"/>
        <v>0</v>
      </c>
      <c r="R13" s="49"/>
      <c r="S13" s="49"/>
      <c r="T13" s="49">
        <f t="shared" si="2"/>
        <v>0</v>
      </c>
      <c r="U13" s="49"/>
      <c r="V13" s="49"/>
      <c r="W13" s="49">
        <f t="shared" si="3"/>
        <v>0</v>
      </c>
      <c r="X13" s="49"/>
      <c r="Y13" s="49"/>
      <c r="Z13" s="49"/>
      <c r="AA13" s="49"/>
      <c r="AB13" s="49"/>
      <c r="AC13" s="49"/>
      <c r="AD13" s="49"/>
      <c r="AE13" s="49"/>
      <c r="AF13" s="49"/>
      <c r="AG13" s="49"/>
      <c r="AH13" s="49"/>
      <c r="AI13" s="49"/>
      <c r="AJ13" s="49"/>
      <c r="AK13" s="49"/>
      <c r="AL13" s="49"/>
      <c r="AM13" s="49"/>
      <c r="AN13" s="49"/>
      <c r="AO13" s="49"/>
    </row>
    <row r="14" spans="2:41">
      <c r="B14" s="154" t="s">
        <v>104</v>
      </c>
      <c r="C14" s="170"/>
      <c r="D14" s="170"/>
      <c r="E14" s="170"/>
      <c r="F14" s="49"/>
      <c r="G14" s="49"/>
      <c r="H14" s="49">
        <f t="shared" si="4"/>
        <v>0</v>
      </c>
      <c r="I14" s="49"/>
      <c r="J14" s="49"/>
      <c r="K14" s="49">
        <f t="shared" si="5"/>
        <v>0</v>
      </c>
      <c r="L14" s="49"/>
      <c r="M14" s="49"/>
      <c r="N14" s="49">
        <f t="shared" si="0"/>
        <v>0</v>
      </c>
      <c r="O14" s="49"/>
      <c r="P14" s="49"/>
      <c r="Q14" s="49">
        <f t="shared" si="1"/>
        <v>0</v>
      </c>
      <c r="R14" s="49"/>
      <c r="S14" s="49"/>
      <c r="T14" s="49">
        <f t="shared" si="2"/>
        <v>0</v>
      </c>
      <c r="U14" s="49"/>
      <c r="V14" s="49"/>
      <c r="W14" s="49">
        <f t="shared" si="3"/>
        <v>0</v>
      </c>
      <c r="X14" s="49"/>
      <c r="Y14" s="49"/>
      <c r="Z14" s="49"/>
      <c r="AA14" s="49"/>
      <c r="AB14" s="49"/>
      <c r="AC14" s="49"/>
      <c r="AD14" s="49"/>
      <c r="AE14" s="49"/>
      <c r="AF14" s="49"/>
      <c r="AG14" s="49"/>
      <c r="AH14" s="49"/>
      <c r="AI14" s="49"/>
      <c r="AJ14" s="49"/>
      <c r="AK14" s="49"/>
      <c r="AL14" s="49"/>
      <c r="AM14" s="49"/>
      <c r="AN14" s="49"/>
      <c r="AO14" s="49"/>
    </row>
    <row r="15" spans="2:41">
      <c r="B15" s="154" t="s">
        <v>105</v>
      </c>
      <c r="C15" s="170"/>
      <c r="D15" s="170"/>
      <c r="E15" s="170"/>
      <c r="F15" s="49"/>
      <c r="G15" s="49"/>
      <c r="H15" s="49">
        <f t="shared" si="4"/>
        <v>0</v>
      </c>
      <c r="I15" s="49"/>
      <c r="J15" s="49"/>
      <c r="K15" s="49">
        <f t="shared" si="5"/>
        <v>0</v>
      </c>
      <c r="L15" s="49"/>
      <c r="M15" s="49"/>
      <c r="N15" s="49">
        <f t="shared" si="0"/>
        <v>0</v>
      </c>
      <c r="O15" s="49"/>
      <c r="P15" s="49"/>
      <c r="Q15" s="49">
        <f t="shared" si="1"/>
        <v>0</v>
      </c>
      <c r="R15" s="49"/>
      <c r="S15" s="49"/>
      <c r="T15" s="49">
        <f t="shared" si="2"/>
        <v>0</v>
      </c>
      <c r="U15" s="49"/>
      <c r="V15" s="49"/>
      <c r="W15" s="49">
        <f t="shared" si="3"/>
        <v>0</v>
      </c>
      <c r="X15" s="49"/>
      <c r="Y15" s="49"/>
      <c r="Z15" s="49"/>
      <c r="AA15" s="49"/>
      <c r="AB15" s="49"/>
      <c r="AC15" s="49"/>
      <c r="AD15" s="49"/>
      <c r="AE15" s="49"/>
      <c r="AF15" s="49"/>
      <c r="AG15" s="49"/>
      <c r="AH15" s="49"/>
      <c r="AI15" s="49"/>
      <c r="AJ15" s="49"/>
      <c r="AK15" s="49"/>
      <c r="AL15" s="49"/>
      <c r="AM15" s="49"/>
      <c r="AN15" s="49"/>
      <c r="AO15" s="49"/>
    </row>
    <row r="16" spans="2:41">
      <c r="B16" s="154" t="s">
        <v>106</v>
      </c>
      <c r="C16" s="170"/>
      <c r="D16" s="170"/>
      <c r="E16" s="170"/>
      <c r="F16" s="49"/>
      <c r="G16" s="49"/>
      <c r="H16" s="49">
        <f t="shared" si="4"/>
        <v>0</v>
      </c>
      <c r="I16" s="49"/>
      <c r="J16" s="49"/>
      <c r="K16" s="49">
        <f t="shared" si="5"/>
        <v>0</v>
      </c>
      <c r="L16" s="49"/>
      <c r="M16" s="49"/>
      <c r="N16" s="49">
        <f t="shared" si="0"/>
        <v>0</v>
      </c>
      <c r="O16" s="49"/>
      <c r="P16" s="49"/>
      <c r="Q16" s="49">
        <f t="shared" si="1"/>
        <v>0</v>
      </c>
      <c r="R16" s="49"/>
      <c r="S16" s="49"/>
      <c r="T16" s="49">
        <f t="shared" si="2"/>
        <v>0</v>
      </c>
      <c r="U16" s="49"/>
      <c r="V16" s="49"/>
      <c r="W16" s="49">
        <f t="shared" si="3"/>
        <v>0</v>
      </c>
      <c r="X16" s="49"/>
      <c r="Y16" s="49"/>
      <c r="Z16" s="49"/>
      <c r="AA16" s="49"/>
      <c r="AB16" s="49"/>
      <c r="AC16" s="49"/>
      <c r="AD16" s="49"/>
      <c r="AE16" s="49"/>
      <c r="AF16" s="49"/>
      <c r="AG16" s="49"/>
      <c r="AH16" s="49"/>
      <c r="AI16" s="49"/>
      <c r="AJ16" s="49"/>
      <c r="AK16" s="49"/>
      <c r="AL16" s="49"/>
      <c r="AM16" s="49"/>
      <c r="AN16" s="49"/>
      <c r="AO16" s="49"/>
    </row>
    <row r="17" spans="2:41">
      <c r="B17" s="154" t="s">
        <v>107</v>
      </c>
      <c r="C17" s="170"/>
      <c r="D17" s="170"/>
      <c r="E17" s="170"/>
      <c r="F17" s="49"/>
      <c r="G17" s="49"/>
      <c r="H17" s="49">
        <f t="shared" si="4"/>
        <v>0</v>
      </c>
      <c r="I17" s="49"/>
      <c r="J17" s="49"/>
      <c r="K17" s="49">
        <f t="shared" si="5"/>
        <v>0</v>
      </c>
      <c r="L17" s="49"/>
      <c r="M17" s="49"/>
      <c r="N17" s="49">
        <f t="shared" si="0"/>
        <v>0</v>
      </c>
      <c r="O17" s="49"/>
      <c r="P17" s="49"/>
      <c r="Q17" s="49">
        <f t="shared" si="1"/>
        <v>0</v>
      </c>
      <c r="R17" s="49"/>
      <c r="S17" s="49"/>
      <c r="T17" s="49">
        <f t="shared" si="2"/>
        <v>0</v>
      </c>
      <c r="U17" s="49"/>
      <c r="V17" s="49"/>
      <c r="W17" s="49">
        <f t="shared" si="3"/>
        <v>0</v>
      </c>
      <c r="X17" s="49"/>
      <c r="Y17" s="49"/>
      <c r="Z17" s="49"/>
      <c r="AA17" s="49"/>
      <c r="AB17" s="49"/>
      <c r="AC17" s="49"/>
      <c r="AD17" s="49"/>
      <c r="AE17" s="49"/>
      <c r="AF17" s="49"/>
      <c r="AG17" s="49"/>
      <c r="AH17" s="49"/>
      <c r="AI17" s="49"/>
      <c r="AJ17" s="49"/>
      <c r="AK17" s="49"/>
      <c r="AL17" s="49"/>
      <c r="AM17" s="49"/>
      <c r="AN17" s="49"/>
      <c r="AO17" s="49"/>
    </row>
    <row r="18" spans="2:41">
      <c r="B18" s="154" t="s">
        <v>108</v>
      </c>
      <c r="C18" s="170"/>
      <c r="D18" s="170"/>
      <c r="E18" s="170"/>
      <c r="F18" s="49"/>
      <c r="G18" s="49"/>
      <c r="H18" s="49">
        <f t="shared" si="4"/>
        <v>0</v>
      </c>
      <c r="I18" s="49"/>
      <c r="J18" s="49"/>
      <c r="K18" s="49">
        <f t="shared" si="5"/>
        <v>0</v>
      </c>
      <c r="L18" s="49"/>
      <c r="M18" s="49"/>
      <c r="N18" s="49">
        <f t="shared" si="0"/>
        <v>0</v>
      </c>
      <c r="O18" s="49"/>
      <c r="P18" s="49"/>
      <c r="Q18" s="49">
        <f t="shared" si="1"/>
        <v>0</v>
      </c>
      <c r="R18" s="49"/>
      <c r="S18" s="49"/>
      <c r="T18" s="49">
        <f t="shared" si="2"/>
        <v>0</v>
      </c>
      <c r="U18" s="49"/>
      <c r="V18" s="49"/>
      <c r="W18" s="49">
        <f t="shared" si="3"/>
        <v>0</v>
      </c>
      <c r="X18" s="49"/>
      <c r="Y18" s="49"/>
      <c r="Z18" s="49"/>
      <c r="AA18" s="49"/>
      <c r="AB18" s="49"/>
      <c r="AC18" s="49"/>
      <c r="AD18" s="49"/>
      <c r="AE18" s="49"/>
      <c r="AF18" s="49"/>
      <c r="AG18" s="49"/>
      <c r="AH18" s="49"/>
      <c r="AI18" s="49"/>
      <c r="AJ18" s="49"/>
      <c r="AK18" s="49"/>
      <c r="AL18" s="49"/>
      <c r="AM18" s="49"/>
      <c r="AN18" s="49"/>
      <c r="AO18" s="49"/>
    </row>
    <row r="19" spans="2:41">
      <c r="B19" s="154" t="s">
        <v>109</v>
      </c>
      <c r="C19" s="170"/>
      <c r="D19" s="170"/>
      <c r="E19" s="170"/>
      <c r="F19" s="49"/>
      <c r="G19" s="49"/>
      <c r="H19" s="49">
        <f t="shared" si="4"/>
        <v>0</v>
      </c>
      <c r="I19" s="49"/>
      <c r="J19" s="49"/>
      <c r="K19" s="49">
        <f t="shared" si="5"/>
        <v>0</v>
      </c>
      <c r="L19" s="49"/>
      <c r="M19" s="49"/>
      <c r="N19" s="49">
        <f t="shared" si="0"/>
        <v>0</v>
      </c>
      <c r="O19" s="49"/>
      <c r="P19" s="49"/>
      <c r="Q19" s="49">
        <f t="shared" si="1"/>
        <v>0</v>
      </c>
      <c r="R19" s="49"/>
      <c r="S19" s="49"/>
      <c r="T19" s="49">
        <f t="shared" si="2"/>
        <v>0</v>
      </c>
      <c r="U19" s="49"/>
      <c r="V19" s="49"/>
      <c r="W19" s="49">
        <f t="shared" si="3"/>
        <v>0</v>
      </c>
      <c r="X19" s="49"/>
      <c r="Y19" s="49"/>
      <c r="Z19" s="49"/>
      <c r="AA19" s="49"/>
      <c r="AB19" s="49"/>
      <c r="AC19" s="49"/>
      <c r="AD19" s="49"/>
      <c r="AE19" s="49"/>
      <c r="AF19" s="49"/>
      <c r="AG19" s="49"/>
      <c r="AH19" s="49"/>
      <c r="AI19" s="49"/>
      <c r="AJ19" s="49"/>
      <c r="AK19" s="49"/>
      <c r="AL19" s="49"/>
      <c r="AM19" s="49"/>
      <c r="AN19" s="49"/>
      <c r="AO19" s="49"/>
    </row>
    <row r="20" spans="2:41">
      <c r="B20" s="154" t="s">
        <v>110</v>
      </c>
      <c r="C20" s="170"/>
      <c r="D20" s="170"/>
      <c r="E20" s="170"/>
      <c r="F20" s="49"/>
      <c r="G20" s="49"/>
      <c r="H20" s="49">
        <f t="shared" si="4"/>
        <v>0</v>
      </c>
      <c r="I20" s="49"/>
      <c r="J20" s="49"/>
      <c r="K20" s="49">
        <f t="shared" si="5"/>
        <v>0</v>
      </c>
      <c r="L20" s="49"/>
      <c r="M20" s="49"/>
      <c r="N20" s="49">
        <f t="shared" si="0"/>
        <v>0</v>
      </c>
      <c r="O20" s="49"/>
      <c r="P20" s="49"/>
      <c r="Q20" s="49">
        <f t="shared" si="1"/>
        <v>0</v>
      </c>
      <c r="R20" s="49"/>
      <c r="S20" s="49"/>
      <c r="T20" s="49">
        <f t="shared" si="2"/>
        <v>0</v>
      </c>
      <c r="U20" s="49"/>
      <c r="V20" s="49"/>
      <c r="W20" s="49">
        <f t="shared" si="3"/>
        <v>0</v>
      </c>
      <c r="X20" s="49"/>
      <c r="Y20" s="49"/>
      <c r="Z20" s="49"/>
      <c r="AA20" s="49"/>
      <c r="AB20" s="49"/>
      <c r="AC20" s="49"/>
      <c r="AD20" s="49"/>
      <c r="AE20" s="49"/>
      <c r="AF20" s="49"/>
      <c r="AG20" s="49"/>
      <c r="AH20" s="49"/>
      <c r="AI20" s="49"/>
      <c r="AJ20" s="49"/>
      <c r="AK20" s="49"/>
      <c r="AL20" s="49"/>
      <c r="AM20" s="49"/>
      <c r="AN20" s="49"/>
      <c r="AO20" s="49"/>
    </row>
    <row r="21" spans="2:41">
      <c r="B21" s="154" t="s">
        <v>111</v>
      </c>
      <c r="C21" s="170"/>
      <c r="D21" s="170"/>
      <c r="E21" s="170"/>
      <c r="F21" s="49"/>
      <c r="G21" s="49"/>
      <c r="H21" s="49">
        <f t="shared" si="4"/>
        <v>0</v>
      </c>
      <c r="I21" s="49"/>
      <c r="J21" s="49"/>
      <c r="K21" s="49">
        <f t="shared" si="5"/>
        <v>0</v>
      </c>
      <c r="L21" s="49"/>
      <c r="M21" s="49"/>
      <c r="N21" s="49">
        <f t="shared" si="0"/>
        <v>0</v>
      </c>
      <c r="O21" s="49"/>
      <c r="P21" s="49"/>
      <c r="Q21" s="49">
        <f t="shared" si="1"/>
        <v>0</v>
      </c>
      <c r="R21" s="49"/>
      <c r="S21" s="49"/>
      <c r="T21" s="49">
        <f t="shared" si="2"/>
        <v>0</v>
      </c>
      <c r="U21" s="49"/>
      <c r="V21" s="49"/>
      <c r="W21" s="49">
        <f t="shared" si="3"/>
        <v>0</v>
      </c>
      <c r="X21" s="49"/>
      <c r="Y21" s="49"/>
      <c r="Z21" s="49"/>
      <c r="AA21" s="49"/>
      <c r="AB21" s="49"/>
      <c r="AC21" s="49"/>
      <c r="AD21" s="49"/>
      <c r="AE21" s="49"/>
      <c r="AF21" s="49"/>
      <c r="AG21" s="49"/>
      <c r="AH21" s="49"/>
      <c r="AI21" s="49"/>
      <c r="AJ21" s="49"/>
      <c r="AK21" s="49"/>
      <c r="AL21" s="49"/>
      <c r="AM21" s="49"/>
      <c r="AN21" s="49"/>
      <c r="AO21" s="49"/>
    </row>
    <row r="22" spans="2:41">
      <c r="B22" s="154" t="s">
        <v>112</v>
      </c>
      <c r="C22" s="170"/>
      <c r="D22" s="170"/>
      <c r="E22" s="170"/>
      <c r="F22" s="49"/>
      <c r="G22" s="49"/>
      <c r="H22" s="49">
        <f t="shared" si="4"/>
        <v>0</v>
      </c>
      <c r="I22" s="49"/>
      <c r="J22" s="49"/>
      <c r="K22" s="49">
        <f t="shared" si="5"/>
        <v>0</v>
      </c>
      <c r="L22" s="49"/>
      <c r="M22" s="49"/>
      <c r="N22" s="49">
        <f t="shared" si="0"/>
        <v>0</v>
      </c>
      <c r="O22" s="49"/>
      <c r="P22" s="49"/>
      <c r="Q22" s="49">
        <f t="shared" si="1"/>
        <v>0</v>
      </c>
      <c r="R22" s="49"/>
      <c r="S22" s="49"/>
      <c r="T22" s="49">
        <f t="shared" si="2"/>
        <v>0</v>
      </c>
      <c r="U22" s="49"/>
      <c r="V22" s="49"/>
      <c r="W22" s="49">
        <f t="shared" si="3"/>
        <v>0</v>
      </c>
      <c r="X22" s="49"/>
      <c r="Y22" s="49"/>
      <c r="Z22" s="49"/>
      <c r="AA22" s="49"/>
      <c r="AB22" s="49"/>
      <c r="AC22" s="49"/>
      <c r="AD22" s="49"/>
      <c r="AE22" s="49"/>
      <c r="AF22" s="49"/>
      <c r="AG22" s="49"/>
      <c r="AH22" s="49"/>
      <c r="AI22" s="49"/>
      <c r="AJ22" s="49"/>
      <c r="AK22" s="49"/>
      <c r="AL22" s="49"/>
      <c r="AM22" s="49"/>
      <c r="AN22" s="49"/>
      <c r="AO22" s="49"/>
    </row>
    <row r="23" spans="2:41">
      <c r="B23" s="154" t="s">
        <v>113</v>
      </c>
      <c r="C23" s="170"/>
      <c r="D23" s="170"/>
      <c r="E23" s="170"/>
      <c r="F23" s="49"/>
      <c r="G23" s="49"/>
      <c r="H23" s="49">
        <f t="shared" si="4"/>
        <v>0</v>
      </c>
      <c r="I23" s="49"/>
      <c r="J23" s="49"/>
      <c r="K23" s="49">
        <f t="shared" si="5"/>
        <v>0</v>
      </c>
      <c r="L23" s="49"/>
      <c r="M23" s="49"/>
      <c r="N23" s="49">
        <f t="shared" si="0"/>
        <v>0</v>
      </c>
      <c r="O23" s="49"/>
      <c r="P23" s="49"/>
      <c r="Q23" s="49">
        <f t="shared" si="1"/>
        <v>0</v>
      </c>
      <c r="R23" s="49"/>
      <c r="S23" s="49"/>
      <c r="T23" s="49">
        <f t="shared" si="2"/>
        <v>0</v>
      </c>
      <c r="U23" s="49"/>
      <c r="V23" s="49"/>
      <c r="W23" s="49">
        <f t="shared" si="3"/>
        <v>0</v>
      </c>
      <c r="X23" s="49"/>
      <c r="Y23" s="49"/>
      <c r="Z23" s="49"/>
      <c r="AA23" s="49"/>
      <c r="AB23" s="49"/>
      <c r="AC23" s="49"/>
      <c r="AD23" s="49"/>
      <c r="AE23" s="49"/>
      <c r="AF23" s="49"/>
      <c r="AG23" s="49"/>
      <c r="AH23" s="49"/>
      <c r="AI23" s="49"/>
      <c r="AJ23" s="49"/>
      <c r="AK23" s="49"/>
      <c r="AL23" s="49"/>
      <c r="AM23" s="49"/>
      <c r="AN23" s="49"/>
      <c r="AO23" s="49"/>
    </row>
    <row r="24" spans="2:41">
      <c r="B24" s="154" t="s">
        <v>114</v>
      </c>
      <c r="C24" s="170"/>
      <c r="D24" s="170"/>
      <c r="E24" s="170"/>
      <c r="F24" s="49"/>
      <c r="G24" s="49"/>
      <c r="H24" s="49">
        <f t="shared" si="4"/>
        <v>0</v>
      </c>
      <c r="I24" s="49"/>
      <c r="J24" s="49"/>
      <c r="K24" s="49">
        <f t="shared" si="5"/>
        <v>0</v>
      </c>
      <c r="L24" s="49"/>
      <c r="M24" s="49"/>
      <c r="N24" s="49">
        <f t="shared" si="0"/>
        <v>0</v>
      </c>
      <c r="O24" s="49"/>
      <c r="P24" s="49"/>
      <c r="Q24" s="49">
        <f t="shared" si="1"/>
        <v>0</v>
      </c>
      <c r="R24" s="49"/>
      <c r="S24" s="49"/>
      <c r="T24" s="49">
        <f t="shared" si="2"/>
        <v>0</v>
      </c>
      <c r="U24" s="49"/>
      <c r="V24" s="49"/>
      <c r="W24" s="49">
        <f t="shared" si="3"/>
        <v>0</v>
      </c>
      <c r="X24" s="49"/>
      <c r="Y24" s="49"/>
      <c r="Z24" s="49"/>
      <c r="AA24" s="49"/>
      <c r="AB24" s="49"/>
      <c r="AC24" s="49"/>
      <c r="AD24" s="49"/>
      <c r="AE24" s="49"/>
      <c r="AF24" s="49"/>
      <c r="AG24" s="49"/>
      <c r="AH24" s="49"/>
      <c r="AI24" s="49"/>
      <c r="AJ24" s="49"/>
      <c r="AK24" s="49"/>
      <c r="AL24" s="49"/>
      <c r="AM24" s="49"/>
      <c r="AN24" s="49"/>
      <c r="AO24" s="49"/>
    </row>
    <row r="25" spans="2:41">
      <c r="B25" s="154" t="s">
        <v>115</v>
      </c>
      <c r="C25" s="170"/>
      <c r="D25" s="170"/>
      <c r="E25" s="170"/>
      <c r="F25" s="49"/>
      <c r="G25" s="49"/>
      <c r="H25" s="49">
        <f t="shared" si="4"/>
        <v>0</v>
      </c>
      <c r="I25" s="49"/>
      <c r="J25" s="49"/>
      <c r="K25" s="49">
        <f t="shared" si="5"/>
        <v>0</v>
      </c>
      <c r="L25" s="49"/>
      <c r="M25" s="49"/>
      <c r="N25" s="49">
        <f t="shared" si="0"/>
        <v>0</v>
      </c>
      <c r="O25" s="49"/>
      <c r="P25" s="49"/>
      <c r="Q25" s="49">
        <f t="shared" si="1"/>
        <v>0</v>
      </c>
      <c r="R25" s="49"/>
      <c r="S25" s="49"/>
      <c r="T25" s="49">
        <f t="shared" si="2"/>
        <v>0</v>
      </c>
      <c r="U25" s="49"/>
      <c r="V25" s="49"/>
      <c r="W25" s="49">
        <f t="shared" si="3"/>
        <v>0</v>
      </c>
      <c r="X25" s="49"/>
      <c r="Y25" s="49"/>
      <c r="Z25" s="49"/>
      <c r="AA25" s="49"/>
      <c r="AB25" s="49"/>
      <c r="AC25" s="49"/>
      <c r="AD25" s="49"/>
      <c r="AE25" s="49"/>
      <c r="AF25" s="49"/>
      <c r="AG25" s="49"/>
      <c r="AH25" s="49"/>
      <c r="AI25" s="49"/>
      <c r="AJ25" s="49"/>
      <c r="AK25" s="49"/>
      <c r="AL25" s="49"/>
      <c r="AM25" s="49"/>
      <c r="AN25" s="49"/>
      <c r="AO25" s="49"/>
    </row>
    <row r="26" spans="2:41">
      <c r="B26" s="154" t="s">
        <v>116</v>
      </c>
      <c r="C26" s="170"/>
      <c r="D26" s="170"/>
      <c r="E26" s="170"/>
      <c r="F26" s="49"/>
      <c r="G26" s="49"/>
      <c r="H26" s="49">
        <f t="shared" si="4"/>
        <v>0</v>
      </c>
      <c r="I26" s="49"/>
      <c r="J26" s="49"/>
      <c r="K26" s="49">
        <f t="shared" si="5"/>
        <v>0</v>
      </c>
      <c r="L26" s="49"/>
      <c r="M26" s="49"/>
      <c r="N26" s="49">
        <f t="shared" si="0"/>
        <v>0</v>
      </c>
      <c r="O26" s="49"/>
      <c r="P26" s="49"/>
      <c r="Q26" s="49">
        <f t="shared" si="1"/>
        <v>0</v>
      </c>
      <c r="R26" s="49"/>
      <c r="S26" s="49"/>
      <c r="T26" s="49">
        <f t="shared" si="2"/>
        <v>0</v>
      </c>
      <c r="U26" s="49"/>
      <c r="V26" s="49"/>
      <c r="W26" s="49">
        <f t="shared" si="3"/>
        <v>0</v>
      </c>
      <c r="X26" s="49"/>
      <c r="Y26" s="49"/>
      <c r="Z26" s="49"/>
      <c r="AA26" s="49"/>
      <c r="AB26" s="49"/>
      <c r="AC26" s="49"/>
      <c r="AD26" s="49"/>
      <c r="AE26" s="49"/>
      <c r="AF26" s="49"/>
      <c r="AG26" s="49"/>
      <c r="AH26" s="49"/>
      <c r="AI26" s="49"/>
      <c r="AJ26" s="49"/>
      <c r="AK26" s="49"/>
      <c r="AL26" s="49"/>
      <c r="AM26" s="49"/>
      <c r="AN26" s="49"/>
      <c r="AO26" s="49"/>
    </row>
    <row r="27" spans="2:41">
      <c r="B27" s="154" t="s">
        <v>117</v>
      </c>
      <c r="C27" s="170"/>
      <c r="D27" s="170"/>
      <c r="E27" s="170"/>
      <c r="F27" s="49"/>
      <c r="G27" s="49"/>
      <c r="H27" s="49">
        <f t="shared" si="4"/>
        <v>0</v>
      </c>
      <c r="I27" s="49"/>
      <c r="J27" s="49"/>
      <c r="K27" s="49">
        <f t="shared" si="5"/>
        <v>0</v>
      </c>
      <c r="L27" s="49"/>
      <c r="M27" s="49"/>
      <c r="N27" s="49">
        <f t="shared" si="0"/>
        <v>0</v>
      </c>
      <c r="O27" s="49"/>
      <c r="P27" s="49"/>
      <c r="Q27" s="49">
        <f t="shared" si="1"/>
        <v>0</v>
      </c>
      <c r="R27" s="49"/>
      <c r="S27" s="49"/>
      <c r="T27" s="49">
        <f t="shared" si="2"/>
        <v>0</v>
      </c>
      <c r="U27" s="49"/>
      <c r="V27" s="49"/>
      <c r="W27" s="49">
        <f t="shared" si="3"/>
        <v>0</v>
      </c>
      <c r="X27" s="49"/>
      <c r="Y27" s="49"/>
      <c r="Z27" s="49"/>
      <c r="AA27" s="49"/>
      <c r="AB27" s="49"/>
      <c r="AC27" s="49"/>
      <c r="AD27" s="49"/>
      <c r="AE27" s="49"/>
      <c r="AF27" s="49"/>
      <c r="AG27" s="49"/>
      <c r="AH27" s="49"/>
      <c r="AI27" s="49"/>
      <c r="AJ27" s="49"/>
      <c r="AK27" s="49"/>
      <c r="AL27" s="49"/>
      <c r="AM27" s="49"/>
      <c r="AN27" s="49"/>
      <c r="AO27" s="49"/>
    </row>
    <row r="28" spans="2:41">
      <c r="B28" s="154" t="s">
        <v>118</v>
      </c>
      <c r="C28" s="170"/>
      <c r="D28" s="170"/>
      <c r="E28" s="170"/>
      <c r="F28" s="49"/>
      <c r="G28" s="49"/>
      <c r="H28" s="49">
        <f t="shared" si="4"/>
        <v>0</v>
      </c>
      <c r="I28" s="49"/>
      <c r="J28" s="49"/>
      <c r="K28" s="49">
        <f t="shared" si="5"/>
        <v>0</v>
      </c>
      <c r="L28" s="49"/>
      <c r="M28" s="49"/>
      <c r="N28" s="49">
        <f t="shared" si="0"/>
        <v>0</v>
      </c>
      <c r="O28" s="49"/>
      <c r="P28" s="49"/>
      <c r="Q28" s="49">
        <f t="shared" si="1"/>
        <v>0</v>
      </c>
      <c r="R28" s="49"/>
      <c r="S28" s="49"/>
      <c r="T28" s="49">
        <f t="shared" si="2"/>
        <v>0</v>
      </c>
      <c r="U28" s="49"/>
      <c r="V28" s="49"/>
      <c r="W28" s="49">
        <f t="shared" si="3"/>
        <v>0</v>
      </c>
      <c r="X28" s="49"/>
      <c r="Y28" s="49"/>
      <c r="Z28" s="49"/>
      <c r="AA28" s="49"/>
      <c r="AB28" s="49"/>
      <c r="AC28" s="49"/>
      <c r="AD28" s="49"/>
      <c r="AE28" s="49"/>
      <c r="AF28" s="49"/>
      <c r="AG28" s="49"/>
      <c r="AH28" s="49"/>
      <c r="AI28" s="49"/>
      <c r="AJ28" s="49"/>
      <c r="AK28" s="49"/>
      <c r="AL28" s="49"/>
      <c r="AM28" s="49"/>
      <c r="AN28" s="49"/>
      <c r="AO28" s="49"/>
    </row>
    <row r="29" spans="2:41">
      <c r="B29" s="154" t="s">
        <v>119</v>
      </c>
      <c r="C29" s="170"/>
      <c r="D29" s="170"/>
      <c r="E29" s="170"/>
      <c r="F29" s="49"/>
      <c r="G29" s="49"/>
      <c r="H29" s="49">
        <f t="shared" si="4"/>
        <v>0</v>
      </c>
      <c r="I29" s="49"/>
      <c r="J29" s="49"/>
      <c r="K29" s="49">
        <f t="shared" si="5"/>
        <v>0</v>
      </c>
      <c r="L29" s="49"/>
      <c r="M29" s="49"/>
      <c r="N29" s="49">
        <f t="shared" si="0"/>
        <v>0</v>
      </c>
      <c r="O29" s="49"/>
      <c r="P29" s="49"/>
      <c r="Q29" s="49">
        <f t="shared" si="1"/>
        <v>0</v>
      </c>
      <c r="R29" s="49"/>
      <c r="S29" s="49"/>
      <c r="T29" s="49">
        <f t="shared" si="2"/>
        <v>0</v>
      </c>
      <c r="U29" s="49"/>
      <c r="V29" s="49"/>
      <c r="W29" s="49">
        <f t="shared" si="3"/>
        <v>0</v>
      </c>
      <c r="X29" s="49"/>
      <c r="Y29" s="49"/>
      <c r="Z29" s="49"/>
      <c r="AA29" s="49"/>
      <c r="AB29" s="49"/>
      <c r="AC29" s="49"/>
      <c r="AD29" s="49"/>
      <c r="AE29" s="49"/>
      <c r="AF29" s="49"/>
      <c r="AG29" s="49"/>
      <c r="AH29" s="49"/>
      <c r="AI29" s="49"/>
      <c r="AJ29" s="49"/>
      <c r="AK29" s="49"/>
      <c r="AL29" s="49"/>
      <c r="AM29" s="49"/>
      <c r="AN29" s="49"/>
      <c r="AO29" s="49"/>
    </row>
    <row r="30" spans="2:41">
      <c r="B30" s="154" t="s">
        <v>120</v>
      </c>
      <c r="C30" s="170"/>
      <c r="D30" s="170"/>
      <c r="E30" s="170"/>
      <c r="F30" s="49"/>
      <c r="G30" s="49"/>
      <c r="H30" s="49">
        <f t="shared" si="4"/>
        <v>0</v>
      </c>
      <c r="I30" s="49"/>
      <c r="J30" s="49"/>
      <c r="K30" s="49">
        <f t="shared" si="5"/>
        <v>0</v>
      </c>
      <c r="L30" s="49"/>
      <c r="M30" s="49"/>
      <c r="N30" s="49">
        <f t="shared" si="0"/>
        <v>0</v>
      </c>
      <c r="O30" s="49"/>
      <c r="P30" s="49"/>
      <c r="Q30" s="49">
        <f t="shared" si="1"/>
        <v>0</v>
      </c>
      <c r="R30" s="49"/>
      <c r="S30" s="49"/>
      <c r="T30" s="49">
        <f t="shared" si="2"/>
        <v>0</v>
      </c>
      <c r="U30" s="49"/>
      <c r="V30" s="49"/>
      <c r="W30" s="49">
        <f t="shared" si="3"/>
        <v>0</v>
      </c>
      <c r="X30" s="49"/>
      <c r="Y30" s="49"/>
      <c r="Z30" s="49"/>
      <c r="AA30" s="49"/>
      <c r="AB30" s="49"/>
      <c r="AC30" s="49"/>
      <c r="AD30" s="49"/>
      <c r="AE30" s="49"/>
      <c r="AF30" s="49"/>
      <c r="AG30" s="49"/>
      <c r="AH30" s="49"/>
      <c r="AI30" s="49"/>
      <c r="AJ30" s="49"/>
      <c r="AK30" s="49"/>
      <c r="AL30" s="49"/>
      <c r="AM30" s="49"/>
      <c r="AN30" s="49"/>
      <c r="AO30" s="49"/>
    </row>
    <row r="31" spans="2:41">
      <c r="B31" s="154" t="s">
        <v>121</v>
      </c>
      <c r="C31" s="170"/>
      <c r="D31" s="170"/>
      <c r="E31" s="170"/>
      <c r="F31" s="49"/>
      <c r="G31" s="49"/>
      <c r="H31" s="49">
        <f t="shared" si="4"/>
        <v>0</v>
      </c>
      <c r="I31" s="49"/>
      <c r="J31" s="49"/>
      <c r="K31" s="49">
        <f t="shared" si="5"/>
        <v>0</v>
      </c>
      <c r="L31" s="49"/>
      <c r="M31" s="49"/>
      <c r="N31" s="49">
        <f t="shared" si="0"/>
        <v>0</v>
      </c>
      <c r="O31" s="49"/>
      <c r="P31" s="49"/>
      <c r="Q31" s="49">
        <f t="shared" si="1"/>
        <v>0</v>
      </c>
      <c r="R31" s="49"/>
      <c r="S31" s="49"/>
      <c r="T31" s="49">
        <f t="shared" si="2"/>
        <v>0</v>
      </c>
      <c r="U31" s="49"/>
      <c r="V31" s="49"/>
      <c r="W31" s="49">
        <f t="shared" si="3"/>
        <v>0</v>
      </c>
      <c r="X31" s="49"/>
      <c r="Y31" s="49"/>
      <c r="Z31" s="49"/>
      <c r="AA31" s="49"/>
      <c r="AB31" s="49"/>
      <c r="AC31" s="49"/>
      <c r="AD31" s="49"/>
      <c r="AE31" s="49"/>
      <c r="AF31" s="49"/>
      <c r="AG31" s="49"/>
      <c r="AH31" s="49"/>
      <c r="AI31" s="49"/>
      <c r="AJ31" s="49"/>
      <c r="AK31" s="49"/>
      <c r="AL31" s="49"/>
      <c r="AM31" s="49"/>
      <c r="AN31" s="49"/>
      <c r="AO31" s="49"/>
    </row>
    <row r="32" spans="2:41">
      <c r="B32" s="154" t="s">
        <v>122</v>
      </c>
      <c r="C32" s="170"/>
      <c r="D32" s="170"/>
      <c r="E32" s="170"/>
      <c r="F32" s="49"/>
      <c r="G32" s="49"/>
      <c r="H32" s="49">
        <f t="shared" si="4"/>
        <v>0</v>
      </c>
      <c r="I32" s="49"/>
      <c r="J32" s="49"/>
      <c r="K32" s="49">
        <f t="shared" si="5"/>
        <v>0</v>
      </c>
      <c r="L32" s="49"/>
      <c r="M32" s="49"/>
      <c r="N32" s="49">
        <f t="shared" si="0"/>
        <v>0</v>
      </c>
      <c r="O32" s="49"/>
      <c r="P32" s="49"/>
      <c r="Q32" s="49">
        <f t="shared" si="1"/>
        <v>0</v>
      </c>
      <c r="R32" s="49"/>
      <c r="S32" s="49"/>
      <c r="T32" s="49">
        <f t="shared" si="2"/>
        <v>0</v>
      </c>
      <c r="U32" s="49"/>
      <c r="V32" s="49"/>
      <c r="W32" s="49">
        <f t="shared" si="3"/>
        <v>0</v>
      </c>
      <c r="X32" s="49"/>
      <c r="Y32" s="49"/>
      <c r="Z32" s="49"/>
      <c r="AA32" s="49"/>
      <c r="AB32" s="49"/>
      <c r="AC32" s="49"/>
      <c r="AD32" s="49"/>
      <c r="AE32" s="49"/>
      <c r="AF32" s="49"/>
      <c r="AG32" s="49"/>
      <c r="AH32" s="49"/>
      <c r="AI32" s="49"/>
      <c r="AJ32" s="49"/>
      <c r="AK32" s="49"/>
      <c r="AL32" s="49"/>
      <c r="AM32" s="49"/>
      <c r="AN32" s="49"/>
      <c r="AO32" s="49"/>
    </row>
    <row r="33" spans="2:41">
      <c r="B33" s="154" t="s">
        <v>123</v>
      </c>
      <c r="C33" s="170"/>
      <c r="D33" s="170"/>
      <c r="E33" s="170"/>
      <c r="F33" s="49"/>
      <c r="G33" s="49"/>
      <c r="H33" s="49">
        <f t="shared" si="4"/>
        <v>0</v>
      </c>
      <c r="I33" s="49"/>
      <c r="J33" s="49"/>
      <c r="K33" s="49">
        <f t="shared" si="5"/>
        <v>0</v>
      </c>
      <c r="L33" s="49"/>
      <c r="M33" s="49"/>
      <c r="N33" s="49">
        <f t="shared" si="0"/>
        <v>0</v>
      </c>
      <c r="O33" s="49"/>
      <c r="P33" s="49"/>
      <c r="Q33" s="49">
        <f t="shared" si="1"/>
        <v>0</v>
      </c>
      <c r="R33" s="49"/>
      <c r="S33" s="49"/>
      <c r="T33" s="49">
        <f t="shared" si="2"/>
        <v>0</v>
      </c>
      <c r="U33" s="49"/>
      <c r="V33" s="49"/>
      <c r="W33" s="49">
        <f t="shared" si="3"/>
        <v>0</v>
      </c>
      <c r="X33" s="49"/>
      <c r="Y33" s="49"/>
      <c r="Z33" s="49"/>
      <c r="AA33" s="49"/>
      <c r="AB33" s="49"/>
      <c r="AC33" s="49"/>
      <c r="AD33" s="49"/>
      <c r="AE33" s="49"/>
      <c r="AF33" s="49"/>
      <c r="AG33" s="49"/>
      <c r="AH33" s="49"/>
      <c r="AI33" s="49"/>
      <c r="AJ33" s="49"/>
      <c r="AK33" s="49"/>
      <c r="AL33" s="49"/>
      <c r="AM33" s="49"/>
      <c r="AN33" s="49"/>
      <c r="AO33" s="49"/>
    </row>
    <row r="34" spans="2:41">
      <c r="B34" s="154" t="s">
        <v>124</v>
      </c>
      <c r="C34" s="170"/>
      <c r="D34" s="170"/>
      <c r="E34" s="170"/>
      <c r="F34" s="49"/>
      <c r="G34" s="49"/>
      <c r="H34" s="49">
        <f t="shared" si="4"/>
        <v>0</v>
      </c>
      <c r="I34" s="49"/>
      <c r="J34" s="49"/>
      <c r="K34" s="49">
        <f t="shared" si="5"/>
        <v>0</v>
      </c>
      <c r="L34" s="49"/>
      <c r="M34" s="49"/>
      <c r="N34" s="49">
        <f t="shared" si="0"/>
        <v>0</v>
      </c>
      <c r="O34" s="49"/>
      <c r="P34" s="49"/>
      <c r="Q34" s="49">
        <f t="shared" si="1"/>
        <v>0</v>
      </c>
      <c r="R34" s="49"/>
      <c r="S34" s="49"/>
      <c r="T34" s="49">
        <f t="shared" si="2"/>
        <v>0</v>
      </c>
      <c r="U34" s="49"/>
      <c r="V34" s="49"/>
      <c r="W34" s="49">
        <f t="shared" si="3"/>
        <v>0</v>
      </c>
      <c r="X34" s="49"/>
      <c r="Y34" s="49"/>
      <c r="Z34" s="49"/>
      <c r="AA34" s="49"/>
      <c r="AB34" s="49"/>
      <c r="AC34" s="49"/>
      <c r="AD34" s="49"/>
      <c r="AE34" s="49"/>
      <c r="AF34" s="49"/>
      <c r="AG34" s="49"/>
      <c r="AH34" s="49"/>
      <c r="AI34" s="49"/>
      <c r="AJ34" s="49"/>
      <c r="AK34" s="49"/>
      <c r="AL34" s="49"/>
      <c r="AM34" s="49"/>
      <c r="AN34" s="49"/>
      <c r="AO34" s="49"/>
    </row>
    <row r="35" spans="2:41">
      <c r="B35" s="154" t="s">
        <v>125</v>
      </c>
      <c r="C35" s="170"/>
      <c r="D35" s="170"/>
      <c r="E35" s="170"/>
      <c r="F35" s="49"/>
      <c r="G35" s="49"/>
      <c r="H35" s="49">
        <f t="shared" si="4"/>
        <v>0</v>
      </c>
      <c r="I35" s="49"/>
      <c r="J35" s="49"/>
      <c r="K35" s="49">
        <f t="shared" si="5"/>
        <v>0</v>
      </c>
      <c r="L35" s="49"/>
      <c r="M35" s="49"/>
      <c r="N35" s="49">
        <f t="shared" si="0"/>
        <v>0</v>
      </c>
      <c r="O35" s="49"/>
      <c r="P35" s="49"/>
      <c r="Q35" s="49">
        <f t="shared" si="1"/>
        <v>0</v>
      </c>
      <c r="R35" s="49"/>
      <c r="S35" s="49"/>
      <c r="T35" s="49">
        <f t="shared" si="2"/>
        <v>0</v>
      </c>
      <c r="U35" s="49"/>
      <c r="V35" s="49"/>
      <c r="W35" s="49">
        <f t="shared" si="3"/>
        <v>0</v>
      </c>
      <c r="X35" s="49"/>
      <c r="Y35" s="49"/>
      <c r="Z35" s="49"/>
      <c r="AA35" s="49"/>
      <c r="AB35" s="49"/>
      <c r="AC35" s="49"/>
      <c r="AD35" s="49"/>
      <c r="AE35" s="49"/>
      <c r="AF35" s="49"/>
      <c r="AG35" s="49"/>
      <c r="AH35" s="49"/>
      <c r="AI35" s="49"/>
      <c r="AJ35" s="49"/>
      <c r="AK35" s="49"/>
      <c r="AL35" s="49"/>
      <c r="AM35" s="49"/>
      <c r="AN35" s="49"/>
      <c r="AO35" s="49"/>
    </row>
    <row r="36" spans="2:41">
      <c r="B36" s="154" t="s">
        <v>126</v>
      </c>
      <c r="C36" s="170"/>
      <c r="D36" s="170"/>
      <c r="E36" s="170"/>
      <c r="F36" s="49"/>
      <c r="G36" s="49"/>
      <c r="H36" s="49">
        <f t="shared" si="4"/>
        <v>0</v>
      </c>
      <c r="I36" s="49"/>
      <c r="J36" s="49"/>
      <c r="K36" s="49">
        <f t="shared" si="5"/>
        <v>0</v>
      </c>
      <c r="L36" s="49"/>
      <c r="M36" s="49"/>
      <c r="N36" s="49">
        <f t="shared" si="0"/>
        <v>0</v>
      </c>
      <c r="O36" s="49"/>
      <c r="P36" s="49"/>
      <c r="Q36" s="49">
        <f t="shared" si="1"/>
        <v>0</v>
      </c>
      <c r="R36" s="49"/>
      <c r="S36" s="49"/>
      <c r="T36" s="49">
        <f t="shared" si="2"/>
        <v>0</v>
      </c>
      <c r="U36" s="49"/>
      <c r="V36" s="49"/>
      <c r="W36" s="49">
        <f t="shared" si="3"/>
        <v>0</v>
      </c>
      <c r="X36" s="49"/>
      <c r="Y36" s="49"/>
      <c r="Z36" s="49"/>
      <c r="AA36" s="49"/>
      <c r="AB36" s="49"/>
      <c r="AC36" s="49"/>
      <c r="AD36" s="49"/>
      <c r="AE36" s="49"/>
      <c r="AF36" s="49"/>
      <c r="AG36" s="49"/>
      <c r="AH36" s="49"/>
      <c r="AI36" s="49"/>
      <c r="AJ36" s="49"/>
      <c r="AK36" s="49"/>
      <c r="AL36" s="49"/>
      <c r="AM36" s="49"/>
      <c r="AN36" s="49"/>
      <c r="AO36" s="49"/>
    </row>
    <row r="37" spans="2:41">
      <c r="B37" s="154" t="s">
        <v>127</v>
      </c>
      <c r="C37" s="170"/>
      <c r="D37" s="170"/>
      <c r="E37" s="170"/>
      <c r="F37" s="49"/>
      <c r="G37" s="49"/>
      <c r="H37" s="49">
        <f t="shared" si="4"/>
        <v>0</v>
      </c>
      <c r="I37" s="49"/>
      <c r="J37" s="49"/>
      <c r="K37" s="49">
        <f t="shared" si="5"/>
        <v>0</v>
      </c>
      <c r="L37" s="49"/>
      <c r="M37" s="49"/>
      <c r="N37" s="49">
        <f t="shared" si="0"/>
        <v>0</v>
      </c>
      <c r="O37" s="49"/>
      <c r="P37" s="49"/>
      <c r="Q37" s="49">
        <f t="shared" si="1"/>
        <v>0</v>
      </c>
      <c r="R37" s="49"/>
      <c r="S37" s="49"/>
      <c r="T37" s="49">
        <f t="shared" si="2"/>
        <v>0</v>
      </c>
      <c r="U37" s="49"/>
      <c r="V37" s="49"/>
      <c r="W37" s="49">
        <f t="shared" si="3"/>
        <v>0</v>
      </c>
      <c r="X37" s="49"/>
      <c r="Y37" s="49"/>
      <c r="Z37" s="49"/>
      <c r="AA37" s="49"/>
      <c r="AB37" s="49"/>
      <c r="AC37" s="49"/>
      <c r="AD37" s="49"/>
      <c r="AE37" s="49"/>
      <c r="AF37" s="49"/>
      <c r="AG37" s="49"/>
      <c r="AH37" s="49"/>
      <c r="AI37" s="49"/>
      <c r="AJ37" s="49"/>
      <c r="AK37" s="49"/>
      <c r="AL37" s="49"/>
      <c r="AM37" s="49"/>
      <c r="AN37" s="49"/>
      <c r="AO37" s="49"/>
    </row>
    <row r="38" spans="2:41">
      <c r="B38" s="154" t="s">
        <v>128</v>
      </c>
      <c r="C38" s="170"/>
      <c r="D38" s="170"/>
      <c r="E38" s="170"/>
      <c r="F38" s="49"/>
      <c r="G38" s="49"/>
      <c r="H38" s="49">
        <f t="shared" si="4"/>
        <v>0</v>
      </c>
      <c r="I38" s="49"/>
      <c r="J38" s="49"/>
      <c r="K38" s="49">
        <f t="shared" si="5"/>
        <v>0</v>
      </c>
      <c r="L38" s="49"/>
      <c r="M38" s="49"/>
      <c r="N38" s="49">
        <f t="shared" si="0"/>
        <v>0</v>
      </c>
      <c r="O38" s="49"/>
      <c r="P38" s="49"/>
      <c r="Q38" s="49">
        <f t="shared" si="1"/>
        <v>0</v>
      </c>
      <c r="R38" s="49"/>
      <c r="S38" s="49"/>
      <c r="T38" s="49">
        <f t="shared" si="2"/>
        <v>0</v>
      </c>
      <c r="U38" s="49"/>
      <c r="V38" s="49"/>
      <c r="W38" s="49">
        <f t="shared" si="3"/>
        <v>0</v>
      </c>
      <c r="X38" s="49"/>
      <c r="Y38" s="49"/>
      <c r="Z38" s="49"/>
      <c r="AA38" s="49"/>
      <c r="AB38" s="49"/>
      <c r="AC38" s="49"/>
      <c r="AD38" s="49"/>
      <c r="AE38" s="49"/>
      <c r="AF38" s="49"/>
      <c r="AG38" s="49"/>
      <c r="AH38" s="49"/>
      <c r="AI38" s="49"/>
      <c r="AJ38" s="49"/>
      <c r="AK38" s="49"/>
      <c r="AL38" s="49"/>
      <c r="AM38" s="49"/>
      <c r="AN38" s="49"/>
      <c r="AO38" s="49"/>
    </row>
    <row r="39" spans="2:41">
      <c r="B39" s="154" t="s">
        <v>129</v>
      </c>
      <c r="C39" s="170"/>
      <c r="D39" s="170"/>
      <c r="E39" s="170"/>
      <c r="F39" s="49"/>
      <c r="G39" s="49"/>
      <c r="H39" s="49">
        <f t="shared" si="4"/>
        <v>0</v>
      </c>
      <c r="I39" s="49"/>
      <c r="J39" s="49"/>
      <c r="K39" s="49">
        <f t="shared" si="5"/>
        <v>0</v>
      </c>
      <c r="L39" s="49"/>
      <c r="M39" s="49"/>
      <c r="N39" s="49">
        <f t="shared" si="0"/>
        <v>0</v>
      </c>
      <c r="O39" s="49"/>
      <c r="P39" s="49"/>
      <c r="Q39" s="49">
        <f t="shared" si="1"/>
        <v>0</v>
      </c>
      <c r="R39" s="49"/>
      <c r="S39" s="49"/>
      <c r="T39" s="49">
        <f t="shared" si="2"/>
        <v>0</v>
      </c>
      <c r="U39" s="49"/>
      <c r="V39" s="49"/>
      <c r="W39" s="49">
        <f t="shared" si="3"/>
        <v>0</v>
      </c>
      <c r="X39" s="49"/>
      <c r="Y39" s="49"/>
      <c r="Z39" s="49"/>
      <c r="AA39" s="49"/>
      <c r="AB39" s="49"/>
      <c r="AC39" s="49"/>
      <c r="AD39" s="49"/>
      <c r="AE39" s="49"/>
      <c r="AF39" s="49"/>
      <c r="AG39" s="49"/>
      <c r="AH39" s="49"/>
      <c r="AI39" s="49"/>
      <c r="AJ39" s="49"/>
      <c r="AK39" s="49"/>
      <c r="AL39" s="49"/>
      <c r="AM39" s="49"/>
      <c r="AN39" s="49"/>
      <c r="AO39" s="49"/>
    </row>
    <row r="40" spans="2:41">
      <c r="B40" s="154" t="s">
        <v>130</v>
      </c>
      <c r="C40" s="170"/>
      <c r="D40" s="170"/>
      <c r="E40" s="170"/>
      <c r="F40" s="49"/>
      <c r="G40" s="49"/>
      <c r="H40" s="49">
        <f t="shared" si="4"/>
        <v>0</v>
      </c>
      <c r="I40" s="49"/>
      <c r="J40" s="49"/>
      <c r="K40" s="49">
        <f t="shared" si="5"/>
        <v>0</v>
      </c>
      <c r="L40" s="49"/>
      <c r="M40" s="49"/>
      <c r="N40" s="49">
        <f t="shared" si="0"/>
        <v>0</v>
      </c>
      <c r="O40" s="49"/>
      <c r="P40" s="49"/>
      <c r="Q40" s="49">
        <f t="shared" si="1"/>
        <v>0</v>
      </c>
      <c r="R40" s="49"/>
      <c r="S40" s="49"/>
      <c r="T40" s="49">
        <f t="shared" si="2"/>
        <v>0</v>
      </c>
      <c r="U40" s="49"/>
      <c r="V40" s="49"/>
      <c r="W40" s="49">
        <f t="shared" si="3"/>
        <v>0</v>
      </c>
      <c r="X40" s="49"/>
      <c r="Y40" s="49"/>
      <c r="Z40" s="49"/>
      <c r="AA40" s="49"/>
      <c r="AB40" s="49"/>
      <c r="AC40" s="49"/>
      <c r="AD40" s="49"/>
      <c r="AE40" s="49"/>
      <c r="AF40" s="49"/>
      <c r="AG40" s="49"/>
      <c r="AH40" s="49"/>
      <c r="AI40" s="49"/>
      <c r="AJ40" s="49"/>
      <c r="AK40" s="49"/>
      <c r="AL40" s="49"/>
      <c r="AM40" s="49"/>
      <c r="AN40" s="49"/>
      <c r="AO40" s="49"/>
    </row>
    <row r="41" spans="2:41">
      <c r="B41" s="154" t="s">
        <v>131</v>
      </c>
      <c r="C41" s="170"/>
      <c r="D41" s="170"/>
      <c r="E41" s="170"/>
      <c r="F41" s="49"/>
      <c r="G41" s="49"/>
      <c r="H41" s="49">
        <f t="shared" si="4"/>
        <v>0</v>
      </c>
      <c r="I41" s="49"/>
      <c r="J41" s="49"/>
      <c r="K41" s="49">
        <f t="shared" si="5"/>
        <v>0</v>
      </c>
      <c r="L41" s="49"/>
      <c r="M41" s="49"/>
      <c r="N41" s="49">
        <f t="shared" si="0"/>
        <v>0</v>
      </c>
      <c r="O41" s="49"/>
      <c r="P41" s="49"/>
      <c r="Q41" s="49">
        <f t="shared" si="1"/>
        <v>0</v>
      </c>
      <c r="R41" s="49"/>
      <c r="S41" s="49"/>
      <c r="T41" s="49">
        <f t="shared" si="2"/>
        <v>0</v>
      </c>
      <c r="U41" s="49"/>
      <c r="V41" s="49"/>
      <c r="W41" s="49">
        <f t="shared" si="3"/>
        <v>0</v>
      </c>
      <c r="X41" s="49"/>
      <c r="Y41" s="49"/>
      <c r="Z41" s="49"/>
      <c r="AA41" s="49"/>
      <c r="AB41" s="49"/>
      <c r="AC41" s="49"/>
      <c r="AD41" s="49"/>
      <c r="AE41" s="49"/>
      <c r="AF41" s="49"/>
      <c r="AG41" s="49"/>
      <c r="AH41" s="49"/>
      <c r="AI41" s="49"/>
      <c r="AJ41" s="49"/>
      <c r="AK41" s="49"/>
      <c r="AL41" s="49"/>
      <c r="AM41" s="49"/>
      <c r="AN41" s="49"/>
      <c r="AO41" s="49"/>
    </row>
    <row r="42" spans="2:41">
      <c r="B42" s="154" t="s">
        <v>132</v>
      </c>
      <c r="C42" s="170"/>
      <c r="D42" s="170"/>
      <c r="E42" s="170"/>
      <c r="F42" s="49"/>
      <c r="G42" s="49"/>
      <c r="H42" s="49">
        <f t="shared" si="4"/>
        <v>0</v>
      </c>
      <c r="I42" s="49"/>
      <c r="J42" s="49"/>
      <c r="K42" s="49">
        <f t="shared" si="5"/>
        <v>0</v>
      </c>
      <c r="L42" s="49"/>
      <c r="M42" s="49"/>
      <c r="N42" s="49">
        <f t="shared" si="0"/>
        <v>0</v>
      </c>
      <c r="O42" s="49"/>
      <c r="P42" s="49"/>
      <c r="Q42" s="49">
        <f t="shared" si="1"/>
        <v>0</v>
      </c>
      <c r="R42" s="49"/>
      <c r="S42" s="49"/>
      <c r="T42" s="49">
        <f t="shared" si="2"/>
        <v>0</v>
      </c>
      <c r="U42" s="49"/>
      <c r="V42" s="49"/>
      <c r="W42" s="49">
        <f t="shared" si="3"/>
        <v>0</v>
      </c>
      <c r="X42" s="49"/>
      <c r="Y42" s="49"/>
      <c r="Z42" s="49"/>
      <c r="AA42" s="49"/>
      <c r="AB42" s="49"/>
      <c r="AC42" s="49"/>
      <c r="AD42" s="49"/>
      <c r="AE42" s="49"/>
      <c r="AF42" s="49"/>
      <c r="AG42" s="49"/>
      <c r="AH42" s="49"/>
      <c r="AI42" s="49"/>
      <c r="AJ42" s="49"/>
      <c r="AK42" s="49"/>
      <c r="AL42" s="49"/>
      <c r="AM42" s="49"/>
      <c r="AN42" s="49"/>
      <c r="AO42" s="49"/>
    </row>
    <row r="43" spans="2:41">
      <c r="B43" s="154" t="s">
        <v>133</v>
      </c>
      <c r="C43" s="170"/>
      <c r="D43" s="170"/>
      <c r="E43" s="170"/>
      <c r="F43" s="49"/>
      <c r="G43" s="49"/>
      <c r="H43" s="49">
        <f t="shared" si="4"/>
        <v>0</v>
      </c>
      <c r="I43" s="49"/>
      <c r="J43" s="49"/>
      <c r="K43" s="49">
        <f t="shared" si="5"/>
        <v>0</v>
      </c>
      <c r="L43" s="49"/>
      <c r="M43" s="49"/>
      <c r="N43" s="49">
        <f t="shared" si="0"/>
        <v>0</v>
      </c>
      <c r="O43" s="49"/>
      <c r="P43" s="49"/>
      <c r="Q43" s="49">
        <f t="shared" si="1"/>
        <v>0</v>
      </c>
      <c r="R43" s="49"/>
      <c r="S43" s="49"/>
      <c r="T43" s="49">
        <f t="shared" si="2"/>
        <v>0</v>
      </c>
      <c r="U43" s="49"/>
      <c r="V43" s="49"/>
      <c r="W43" s="49">
        <f t="shared" si="3"/>
        <v>0</v>
      </c>
      <c r="X43" s="49"/>
      <c r="Y43" s="49"/>
      <c r="Z43" s="49"/>
      <c r="AA43" s="49"/>
      <c r="AB43" s="49"/>
      <c r="AC43" s="49"/>
      <c r="AD43" s="49"/>
      <c r="AE43" s="49"/>
      <c r="AF43" s="49"/>
      <c r="AG43" s="49"/>
      <c r="AH43" s="49"/>
      <c r="AI43" s="49"/>
      <c r="AJ43" s="49"/>
      <c r="AK43" s="49"/>
      <c r="AL43" s="49"/>
      <c r="AM43" s="49"/>
      <c r="AN43" s="49"/>
      <c r="AO43" s="49"/>
    </row>
    <row r="44" spans="2:41">
      <c r="B44" s="154" t="s">
        <v>134</v>
      </c>
      <c r="C44" s="170"/>
      <c r="D44" s="170"/>
      <c r="E44" s="170"/>
      <c r="F44" s="49"/>
      <c r="G44" s="49"/>
      <c r="H44" s="49">
        <f t="shared" si="4"/>
        <v>0</v>
      </c>
      <c r="I44" s="49"/>
      <c r="J44" s="49"/>
      <c r="K44" s="49">
        <f t="shared" si="5"/>
        <v>0</v>
      </c>
      <c r="L44" s="49"/>
      <c r="M44" s="49"/>
      <c r="N44" s="49">
        <f t="shared" si="0"/>
        <v>0</v>
      </c>
      <c r="O44" s="49"/>
      <c r="P44" s="49"/>
      <c r="Q44" s="49">
        <f t="shared" si="1"/>
        <v>0</v>
      </c>
      <c r="R44" s="49"/>
      <c r="S44" s="49"/>
      <c r="T44" s="49">
        <f t="shared" si="2"/>
        <v>0</v>
      </c>
      <c r="U44" s="49"/>
      <c r="V44" s="49"/>
      <c r="W44" s="49">
        <f t="shared" si="3"/>
        <v>0</v>
      </c>
      <c r="X44" s="49"/>
      <c r="Y44" s="49"/>
      <c r="Z44" s="49"/>
      <c r="AA44" s="49"/>
      <c r="AB44" s="49"/>
      <c r="AC44" s="49"/>
      <c r="AD44" s="49"/>
      <c r="AE44" s="49"/>
      <c r="AF44" s="49"/>
      <c r="AG44" s="49"/>
      <c r="AH44" s="49"/>
      <c r="AI44" s="49"/>
      <c r="AJ44" s="49"/>
      <c r="AK44" s="49"/>
      <c r="AL44" s="49"/>
      <c r="AM44" s="49"/>
      <c r="AN44" s="49"/>
      <c r="AO44" s="49"/>
    </row>
    <row r="45" spans="2:41">
      <c r="B45" s="154" t="s">
        <v>135</v>
      </c>
      <c r="C45" s="170"/>
      <c r="D45" s="170"/>
      <c r="E45" s="170"/>
      <c r="F45" s="49"/>
      <c r="G45" s="49"/>
      <c r="H45" s="49">
        <f t="shared" si="4"/>
        <v>0</v>
      </c>
      <c r="I45" s="49"/>
      <c r="J45" s="49"/>
      <c r="K45" s="49">
        <f t="shared" si="5"/>
        <v>0</v>
      </c>
      <c r="L45" s="49"/>
      <c r="M45" s="49"/>
      <c r="N45" s="49">
        <f t="shared" si="0"/>
        <v>0</v>
      </c>
      <c r="O45" s="49"/>
      <c r="P45" s="49"/>
      <c r="Q45" s="49">
        <f t="shared" si="1"/>
        <v>0</v>
      </c>
      <c r="R45" s="49"/>
      <c r="S45" s="49"/>
      <c r="T45" s="49">
        <f t="shared" si="2"/>
        <v>0</v>
      </c>
      <c r="U45" s="49"/>
      <c r="V45" s="49"/>
      <c r="W45" s="49">
        <f t="shared" si="3"/>
        <v>0</v>
      </c>
      <c r="X45" s="49"/>
      <c r="Y45" s="49"/>
      <c r="Z45" s="49"/>
      <c r="AA45" s="49"/>
      <c r="AB45" s="49"/>
      <c r="AC45" s="49"/>
      <c r="AD45" s="49"/>
      <c r="AE45" s="49"/>
      <c r="AF45" s="49"/>
      <c r="AG45" s="49"/>
      <c r="AH45" s="49"/>
      <c r="AI45" s="49"/>
      <c r="AJ45" s="49"/>
      <c r="AK45" s="49"/>
      <c r="AL45" s="49"/>
      <c r="AM45" s="49"/>
      <c r="AN45" s="49"/>
      <c r="AO45" s="49"/>
    </row>
    <row r="46" spans="2:41">
      <c r="B46" s="154" t="s">
        <v>136</v>
      </c>
      <c r="C46" s="170"/>
      <c r="D46" s="170"/>
      <c r="E46" s="170"/>
      <c r="F46" s="49"/>
      <c r="G46" s="49"/>
      <c r="H46" s="49">
        <f t="shared" si="4"/>
        <v>0</v>
      </c>
      <c r="I46" s="49"/>
      <c r="J46" s="49"/>
      <c r="K46" s="49">
        <f t="shared" si="5"/>
        <v>0</v>
      </c>
      <c r="L46" s="49"/>
      <c r="M46" s="49"/>
      <c r="N46" s="49">
        <f t="shared" si="0"/>
        <v>0</v>
      </c>
      <c r="O46" s="49"/>
      <c r="P46" s="49"/>
      <c r="Q46" s="49">
        <f t="shared" si="1"/>
        <v>0</v>
      </c>
      <c r="R46" s="49"/>
      <c r="S46" s="49"/>
      <c r="T46" s="49">
        <f t="shared" si="2"/>
        <v>0</v>
      </c>
      <c r="U46" s="49"/>
      <c r="V46" s="49"/>
      <c r="W46" s="49">
        <f t="shared" si="3"/>
        <v>0</v>
      </c>
      <c r="X46" s="49"/>
      <c r="Y46" s="49"/>
      <c r="Z46" s="49"/>
      <c r="AA46" s="49"/>
      <c r="AB46" s="49"/>
      <c r="AC46" s="49"/>
      <c r="AD46" s="49"/>
      <c r="AE46" s="49"/>
      <c r="AF46" s="49"/>
      <c r="AG46" s="49"/>
      <c r="AH46" s="49"/>
      <c r="AI46" s="49"/>
      <c r="AJ46" s="49"/>
      <c r="AK46" s="49"/>
      <c r="AL46" s="49"/>
      <c r="AM46" s="49"/>
      <c r="AN46" s="49"/>
      <c r="AO46" s="49"/>
    </row>
    <row r="47" spans="2:41">
      <c r="B47" s="154" t="s">
        <v>137</v>
      </c>
      <c r="C47" s="170"/>
      <c r="D47" s="170"/>
      <c r="E47" s="170"/>
      <c r="F47" s="49"/>
      <c r="G47" s="49"/>
      <c r="H47" s="49">
        <f t="shared" si="4"/>
        <v>0</v>
      </c>
      <c r="I47" s="49"/>
      <c r="J47" s="49"/>
      <c r="K47" s="49">
        <f t="shared" si="5"/>
        <v>0</v>
      </c>
      <c r="L47" s="49"/>
      <c r="M47" s="49"/>
      <c r="N47" s="49">
        <f t="shared" si="0"/>
        <v>0</v>
      </c>
      <c r="O47" s="49"/>
      <c r="P47" s="49"/>
      <c r="Q47" s="49">
        <f t="shared" si="1"/>
        <v>0</v>
      </c>
      <c r="R47" s="49"/>
      <c r="S47" s="49"/>
      <c r="T47" s="49">
        <f t="shared" si="2"/>
        <v>0</v>
      </c>
      <c r="U47" s="49"/>
      <c r="V47" s="49"/>
      <c r="W47" s="49">
        <f t="shared" si="3"/>
        <v>0</v>
      </c>
      <c r="X47" s="49"/>
      <c r="Y47" s="49"/>
      <c r="Z47" s="49"/>
      <c r="AA47" s="49"/>
      <c r="AB47" s="49"/>
      <c r="AC47" s="49"/>
      <c r="AD47" s="49"/>
      <c r="AE47" s="49"/>
      <c r="AF47" s="49"/>
      <c r="AG47" s="49"/>
      <c r="AH47" s="49"/>
      <c r="AI47" s="49"/>
      <c r="AJ47" s="49"/>
      <c r="AK47" s="49"/>
      <c r="AL47" s="49"/>
      <c r="AM47" s="49"/>
      <c r="AN47" s="49"/>
      <c r="AO47" s="49"/>
    </row>
    <row r="48" spans="2:41">
      <c r="B48" s="154" t="s">
        <v>138</v>
      </c>
      <c r="C48" s="170"/>
      <c r="D48" s="170"/>
      <c r="E48" s="170"/>
      <c r="F48" s="49"/>
      <c r="G48" s="49"/>
      <c r="H48" s="49">
        <f t="shared" si="4"/>
        <v>0</v>
      </c>
      <c r="I48" s="49"/>
      <c r="J48" s="49"/>
      <c r="K48" s="49">
        <f t="shared" si="5"/>
        <v>0</v>
      </c>
      <c r="L48" s="49"/>
      <c r="M48" s="49"/>
      <c r="N48" s="49">
        <f t="shared" si="0"/>
        <v>0</v>
      </c>
      <c r="O48" s="49"/>
      <c r="P48" s="49"/>
      <c r="Q48" s="49">
        <f t="shared" si="1"/>
        <v>0</v>
      </c>
      <c r="R48" s="49"/>
      <c r="S48" s="49"/>
      <c r="T48" s="49">
        <f t="shared" si="2"/>
        <v>0</v>
      </c>
      <c r="U48" s="49"/>
      <c r="V48" s="49"/>
      <c r="W48" s="49">
        <f t="shared" si="3"/>
        <v>0</v>
      </c>
      <c r="X48" s="49"/>
      <c r="Y48" s="49"/>
      <c r="Z48" s="49"/>
      <c r="AA48" s="49"/>
      <c r="AB48" s="49"/>
      <c r="AC48" s="49"/>
      <c r="AD48" s="49"/>
      <c r="AE48" s="49"/>
      <c r="AF48" s="49"/>
      <c r="AG48" s="49"/>
      <c r="AH48" s="49"/>
      <c r="AI48" s="49"/>
      <c r="AJ48" s="49"/>
      <c r="AK48" s="49"/>
      <c r="AL48" s="49"/>
      <c r="AM48" s="49"/>
      <c r="AN48" s="49"/>
      <c r="AO48" s="49"/>
    </row>
    <row r="49" spans="2:41">
      <c r="B49" s="154" t="s">
        <v>139</v>
      </c>
      <c r="C49" s="170"/>
      <c r="D49" s="170"/>
      <c r="E49" s="170"/>
      <c r="F49" s="49"/>
      <c r="G49" s="49"/>
      <c r="H49" s="49">
        <f t="shared" si="4"/>
        <v>0</v>
      </c>
      <c r="I49" s="49"/>
      <c r="J49" s="49"/>
      <c r="K49" s="49">
        <f t="shared" si="5"/>
        <v>0</v>
      </c>
      <c r="L49" s="49"/>
      <c r="M49" s="49"/>
      <c r="N49" s="49">
        <f t="shared" si="0"/>
        <v>0</v>
      </c>
      <c r="O49" s="49"/>
      <c r="P49" s="49"/>
      <c r="Q49" s="49">
        <f t="shared" si="1"/>
        <v>0</v>
      </c>
      <c r="R49" s="49"/>
      <c r="S49" s="49"/>
      <c r="T49" s="49">
        <f t="shared" si="2"/>
        <v>0</v>
      </c>
      <c r="U49" s="49"/>
      <c r="V49" s="49"/>
      <c r="W49" s="49">
        <f t="shared" si="3"/>
        <v>0</v>
      </c>
      <c r="X49" s="49"/>
      <c r="Y49" s="49"/>
      <c r="Z49" s="49"/>
      <c r="AA49" s="49"/>
      <c r="AB49" s="49"/>
      <c r="AC49" s="49"/>
      <c r="AD49" s="49"/>
      <c r="AE49" s="49"/>
      <c r="AF49" s="49"/>
      <c r="AG49" s="49"/>
      <c r="AH49" s="49"/>
      <c r="AI49" s="49"/>
      <c r="AJ49" s="49"/>
      <c r="AK49" s="49"/>
      <c r="AL49" s="49"/>
      <c r="AM49" s="49"/>
      <c r="AN49" s="49"/>
      <c r="AO49" s="49"/>
    </row>
    <row r="50" spans="2:41">
      <c r="B50" s="154" t="s">
        <v>140</v>
      </c>
      <c r="C50" s="170"/>
      <c r="D50" s="170"/>
      <c r="E50" s="170"/>
      <c r="F50" s="49"/>
      <c r="G50" s="49"/>
      <c r="H50" s="49">
        <f t="shared" si="4"/>
        <v>0</v>
      </c>
      <c r="I50" s="49"/>
      <c r="J50" s="49"/>
      <c r="K50" s="49">
        <f t="shared" si="5"/>
        <v>0</v>
      </c>
      <c r="L50" s="49"/>
      <c r="M50" s="49"/>
      <c r="N50" s="49">
        <f t="shared" si="0"/>
        <v>0</v>
      </c>
      <c r="O50" s="49"/>
      <c r="P50" s="49"/>
      <c r="Q50" s="49">
        <f t="shared" si="1"/>
        <v>0</v>
      </c>
      <c r="R50" s="49"/>
      <c r="S50" s="49"/>
      <c r="T50" s="49">
        <f t="shared" si="2"/>
        <v>0</v>
      </c>
      <c r="U50" s="49"/>
      <c r="V50" s="49"/>
      <c r="W50" s="49">
        <f t="shared" si="3"/>
        <v>0</v>
      </c>
      <c r="X50" s="49"/>
      <c r="Y50" s="49"/>
      <c r="Z50" s="49"/>
      <c r="AA50" s="49"/>
      <c r="AB50" s="49"/>
      <c r="AC50" s="49"/>
      <c r="AD50" s="49"/>
      <c r="AE50" s="49"/>
      <c r="AF50" s="49"/>
      <c r="AG50" s="49"/>
      <c r="AH50" s="49"/>
      <c r="AI50" s="49"/>
      <c r="AJ50" s="49"/>
      <c r="AK50" s="49"/>
      <c r="AL50" s="49"/>
      <c r="AM50" s="49"/>
      <c r="AN50" s="49"/>
      <c r="AO50" s="49"/>
    </row>
    <row r="51" spans="2:41">
      <c r="B51" s="154" t="s">
        <v>141</v>
      </c>
      <c r="C51" s="170"/>
      <c r="D51" s="170"/>
      <c r="E51" s="170"/>
      <c r="F51" s="49"/>
      <c r="G51" s="49"/>
      <c r="H51" s="49">
        <f t="shared" si="4"/>
        <v>0</v>
      </c>
      <c r="I51" s="49"/>
      <c r="J51" s="49"/>
      <c r="K51" s="49">
        <f t="shared" si="5"/>
        <v>0</v>
      </c>
      <c r="L51" s="49"/>
      <c r="M51" s="49"/>
      <c r="N51" s="49">
        <f t="shared" si="0"/>
        <v>0</v>
      </c>
      <c r="O51" s="49"/>
      <c r="P51" s="49"/>
      <c r="Q51" s="49">
        <f t="shared" si="1"/>
        <v>0</v>
      </c>
      <c r="R51" s="49"/>
      <c r="S51" s="49"/>
      <c r="T51" s="49">
        <f t="shared" si="2"/>
        <v>0</v>
      </c>
      <c r="U51" s="49"/>
      <c r="V51" s="49"/>
      <c r="W51" s="49">
        <f t="shared" si="3"/>
        <v>0</v>
      </c>
      <c r="X51" s="49"/>
      <c r="Y51" s="49"/>
      <c r="Z51" s="49"/>
      <c r="AA51" s="49"/>
      <c r="AB51" s="49"/>
      <c r="AC51" s="49"/>
      <c r="AD51" s="49"/>
      <c r="AE51" s="49"/>
      <c r="AF51" s="49"/>
      <c r="AG51" s="49"/>
      <c r="AH51" s="49"/>
      <c r="AI51" s="49"/>
      <c r="AJ51" s="49"/>
      <c r="AK51" s="49"/>
      <c r="AL51" s="49"/>
      <c r="AM51" s="49"/>
      <c r="AN51" s="49"/>
      <c r="AO51" s="49"/>
    </row>
    <row r="52" spans="2:41">
      <c r="B52" s="154" t="s">
        <v>142</v>
      </c>
      <c r="C52" s="170"/>
      <c r="D52" s="170"/>
      <c r="E52" s="170"/>
      <c r="F52" s="49"/>
      <c r="G52" s="49"/>
      <c r="H52" s="49">
        <f t="shared" si="4"/>
        <v>0</v>
      </c>
      <c r="I52" s="49"/>
      <c r="J52" s="49"/>
      <c r="K52" s="49">
        <f t="shared" si="5"/>
        <v>0</v>
      </c>
      <c r="L52" s="49"/>
      <c r="M52" s="49"/>
      <c r="N52" s="49">
        <f t="shared" si="0"/>
        <v>0</v>
      </c>
      <c r="O52" s="49"/>
      <c r="P52" s="49"/>
      <c r="Q52" s="49">
        <f t="shared" si="1"/>
        <v>0</v>
      </c>
      <c r="R52" s="49"/>
      <c r="S52" s="49"/>
      <c r="T52" s="49">
        <f t="shared" si="2"/>
        <v>0</v>
      </c>
      <c r="U52" s="49"/>
      <c r="V52" s="49"/>
      <c r="W52" s="49">
        <f t="shared" si="3"/>
        <v>0</v>
      </c>
      <c r="X52" s="49"/>
      <c r="Y52" s="49"/>
      <c r="Z52" s="49"/>
      <c r="AA52" s="49"/>
      <c r="AB52" s="49"/>
      <c r="AC52" s="49"/>
      <c r="AD52" s="49"/>
      <c r="AE52" s="49"/>
      <c r="AF52" s="49"/>
      <c r="AG52" s="49"/>
      <c r="AH52" s="49"/>
      <c r="AI52" s="49"/>
      <c r="AJ52" s="49"/>
      <c r="AK52" s="49"/>
      <c r="AL52" s="49"/>
      <c r="AM52" s="49"/>
      <c r="AN52" s="49"/>
      <c r="AO52" s="49"/>
    </row>
    <row r="53" spans="2:41">
      <c r="B53" s="154" t="s">
        <v>143</v>
      </c>
      <c r="C53" s="170"/>
      <c r="D53" s="170"/>
      <c r="E53" s="170"/>
      <c r="F53" s="49"/>
      <c r="G53" s="49"/>
      <c r="H53" s="49">
        <f t="shared" si="4"/>
        <v>0</v>
      </c>
      <c r="I53" s="49"/>
      <c r="J53" s="49"/>
      <c r="K53" s="49">
        <f t="shared" si="5"/>
        <v>0</v>
      </c>
      <c r="L53" s="49"/>
      <c r="M53" s="49"/>
      <c r="N53" s="49">
        <f t="shared" si="0"/>
        <v>0</v>
      </c>
      <c r="O53" s="49"/>
      <c r="P53" s="49"/>
      <c r="Q53" s="49">
        <f t="shared" si="1"/>
        <v>0</v>
      </c>
      <c r="R53" s="49"/>
      <c r="S53" s="49"/>
      <c r="T53" s="49">
        <f t="shared" si="2"/>
        <v>0</v>
      </c>
      <c r="U53" s="49"/>
      <c r="V53" s="49"/>
      <c r="W53" s="49">
        <f t="shared" si="3"/>
        <v>0</v>
      </c>
      <c r="X53" s="49"/>
      <c r="Y53" s="49"/>
      <c r="Z53" s="49"/>
      <c r="AA53" s="49"/>
      <c r="AB53" s="49"/>
      <c r="AC53" s="49"/>
      <c r="AD53" s="49"/>
      <c r="AE53" s="49"/>
      <c r="AF53" s="49"/>
      <c r="AG53" s="49"/>
      <c r="AH53" s="49"/>
      <c r="AI53" s="49"/>
      <c r="AJ53" s="49"/>
      <c r="AK53" s="49"/>
      <c r="AL53" s="49"/>
      <c r="AM53" s="49"/>
      <c r="AN53" s="49"/>
      <c r="AO53" s="49"/>
    </row>
    <row r="54" spans="2:41">
      <c r="B54" s="154" t="s">
        <v>144</v>
      </c>
      <c r="C54" s="170"/>
      <c r="D54" s="170"/>
      <c r="E54" s="170"/>
      <c r="F54" s="49"/>
      <c r="G54" s="49"/>
      <c r="H54" s="49">
        <f t="shared" si="4"/>
        <v>0</v>
      </c>
      <c r="I54" s="49"/>
      <c r="J54" s="49"/>
      <c r="K54" s="49">
        <f t="shared" si="5"/>
        <v>0</v>
      </c>
      <c r="L54" s="49"/>
      <c r="M54" s="49"/>
      <c r="N54" s="49">
        <f t="shared" si="0"/>
        <v>0</v>
      </c>
      <c r="O54" s="49"/>
      <c r="P54" s="49"/>
      <c r="Q54" s="49">
        <f t="shared" si="1"/>
        <v>0</v>
      </c>
      <c r="R54" s="49"/>
      <c r="S54" s="49"/>
      <c r="T54" s="49">
        <f t="shared" si="2"/>
        <v>0</v>
      </c>
      <c r="U54" s="49"/>
      <c r="V54" s="49"/>
      <c r="W54" s="49">
        <f t="shared" si="3"/>
        <v>0</v>
      </c>
      <c r="X54" s="49"/>
      <c r="Y54" s="49"/>
      <c r="Z54" s="49"/>
      <c r="AA54" s="49"/>
      <c r="AB54" s="49"/>
      <c r="AC54" s="49"/>
      <c r="AD54" s="49"/>
      <c r="AE54" s="49"/>
      <c r="AF54" s="49"/>
      <c r="AG54" s="49"/>
      <c r="AH54" s="49"/>
      <c r="AI54" s="49"/>
      <c r="AJ54" s="49"/>
      <c r="AK54" s="49"/>
      <c r="AL54" s="49"/>
      <c r="AM54" s="49"/>
      <c r="AN54" s="49"/>
      <c r="AO54" s="49"/>
    </row>
    <row r="55" spans="2:41">
      <c r="B55" s="154" t="s">
        <v>145</v>
      </c>
      <c r="C55" s="170"/>
      <c r="D55" s="170"/>
      <c r="E55" s="170"/>
      <c r="F55" s="49"/>
      <c r="G55" s="49"/>
      <c r="H55" s="49">
        <f t="shared" si="4"/>
        <v>0</v>
      </c>
      <c r="I55" s="49"/>
      <c r="J55" s="49"/>
      <c r="K55" s="49">
        <f t="shared" si="5"/>
        <v>0</v>
      </c>
      <c r="L55" s="49"/>
      <c r="M55" s="49"/>
      <c r="N55" s="49">
        <f t="shared" si="0"/>
        <v>0</v>
      </c>
      <c r="O55" s="49"/>
      <c r="P55" s="49"/>
      <c r="Q55" s="49">
        <f t="shared" si="1"/>
        <v>0</v>
      </c>
      <c r="R55" s="49"/>
      <c r="S55" s="49"/>
      <c r="T55" s="49">
        <f t="shared" si="2"/>
        <v>0</v>
      </c>
      <c r="U55" s="49"/>
      <c r="V55" s="49"/>
      <c r="W55" s="49">
        <f t="shared" si="3"/>
        <v>0</v>
      </c>
      <c r="X55" s="49"/>
      <c r="Y55" s="49"/>
      <c r="Z55" s="49"/>
      <c r="AA55" s="49"/>
      <c r="AB55" s="49"/>
      <c r="AC55" s="49"/>
      <c r="AD55" s="49"/>
      <c r="AE55" s="49"/>
      <c r="AF55" s="49"/>
      <c r="AG55" s="49"/>
      <c r="AH55" s="49"/>
      <c r="AI55" s="49"/>
      <c r="AJ55" s="49"/>
      <c r="AK55" s="49"/>
      <c r="AL55" s="49"/>
      <c r="AM55" s="49"/>
      <c r="AN55" s="49"/>
      <c r="AO55" s="49"/>
    </row>
    <row r="56" spans="2:41">
      <c r="B56" s="154" t="s">
        <v>146</v>
      </c>
      <c r="C56" s="170"/>
      <c r="D56" s="170"/>
      <c r="E56" s="170"/>
      <c r="F56" s="49"/>
      <c r="G56" s="49"/>
      <c r="H56" s="49">
        <f t="shared" si="4"/>
        <v>0</v>
      </c>
      <c r="I56" s="49"/>
      <c r="J56" s="49"/>
      <c r="K56" s="49">
        <f t="shared" si="5"/>
        <v>0</v>
      </c>
      <c r="L56" s="49"/>
      <c r="M56" s="49"/>
      <c r="N56" s="49">
        <f t="shared" si="0"/>
        <v>0</v>
      </c>
      <c r="O56" s="49"/>
      <c r="P56" s="49"/>
      <c r="Q56" s="49">
        <f t="shared" si="1"/>
        <v>0</v>
      </c>
      <c r="R56" s="49"/>
      <c r="S56" s="49"/>
      <c r="T56" s="49">
        <f t="shared" si="2"/>
        <v>0</v>
      </c>
      <c r="U56" s="49"/>
      <c r="V56" s="49"/>
      <c r="W56" s="49">
        <f t="shared" si="3"/>
        <v>0</v>
      </c>
      <c r="X56" s="49"/>
      <c r="Y56" s="49"/>
      <c r="Z56" s="49"/>
      <c r="AA56" s="49"/>
      <c r="AB56" s="49"/>
      <c r="AC56" s="49"/>
      <c r="AD56" s="49"/>
      <c r="AE56" s="49"/>
      <c r="AF56" s="49"/>
      <c r="AG56" s="49"/>
      <c r="AH56" s="49"/>
      <c r="AI56" s="49"/>
      <c r="AJ56" s="49"/>
      <c r="AK56" s="49"/>
      <c r="AL56" s="49"/>
      <c r="AM56" s="49"/>
      <c r="AN56" s="49"/>
      <c r="AO56" s="49"/>
    </row>
    <row r="57" spans="2:41">
      <c r="B57" s="154" t="s">
        <v>147</v>
      </c>
      <c r="C57" s="170"/>
      <c r="D57" s="170"/>
      <c r="E57" s="170"/>
      <c r="F57" s="49"/>
      <c r="G57" s="49"/>
      <c r="H57" s="49">
        <f t="shared" si="4"/>
        <v>0</v>
      </c>
      <c r="I57" s="49"/>
      <c r="J57" s="49"/>
      <c r="K57" s="49">
        <f t="shared" si="5"/>
        <v>0</v>
      </c>
      <c r="L57" s="49"/>
      <c r="M57" s="49"/>
      <c r="N57" s="49">
        <f t="shared" si="0"/>
        <v>0</v>
      </c>
      <c r="O57" s="49"/>
      <c r="P57" s="49"/>
      <c r="Q57" s="49">
        <f t="shared" si="1"/>
        <v>0</v>
      </c>
      <c r="R57" s="49"/>
      <c r="S57" s="49"/>
      <c r="T57" s="49">
        <f t="shared" si="2"/>
        <v>0</v>
      </c>
      <c r="U57" s="49"/>
      <c r="V57" s="49"/>
      <c r="W57" s="49">
        <f t="shared" si="3"/>
        <v>0</v>
      </c>
      <c r="X57" s="49"/>
      <c r="Y57" s="49"/>
      <c r="Z57" s="49"/>
      <c r="AA57" s="49"/>
      <c r="AB57" s="49"/>
      <c r="AC57" s="49"/>
      <c r="AD57" s="49"/>
      <c r="AE57" s="49"/>
      <c r="AF57" s="49"/>
      <c r="AG57" s="49"/>
      <c r="AH57" s="49"/>
      <c r="AI57" s="49"/>
      <c r="AJ57" s="49"/>
      <c r="AK57" s="49"/>
      <c r="AL57" s="49"/>
      <c r="AM57" s="49"/>
      <c r="AN57" s="49"/>
      <c r="AO57" s="49"/>
    </row>
    <row r="58" spans="2:41">
      <c r="B58" s="154" t="s">
        <v>148</v>
      </c>
      <c r="C58" s="170"/>
      <c r="D58" s="170"/>
      <c r="E58" s="170"/>
      <c r="F58" s="49"/>
      <c r="G58" s="49"/>
      <c r="H58" s="49">
        <f t="shared" si="4"/>
        <v>0</v>
      </c>
      <c r="I58" s="49"/>
      <c r="J58" s="49"/>
      <c r="K58" s="49">
        <f t="shared" si="5"/>
        <v>0</v>
      </c>
      <c r="L58" s="49"/>
      <c r="M58" s="49"/>
      <c r="N58" s="49">
        <f t="shared" si="0"/>
        <v>0</v>
      </c>
      <c r="O58" s="49"/>
      <c r="P58" s="49"/>
      <c r="Q58" s="49">
        <f t="shared" si="1"/>
        <v>0</v>
      </c>
      <c r="R58" s="49"/>
      <c r="S58" s="49"/>
      <c r="T58" s="49">
        <f t="shared" si="2"/>
        <v>0</v>
      </c>
      <c r="U58" s="49"/>
      <c r="V58" s="49"/>
      <c r="W58" s="49">
        <f t="shared" si="3"/>
        <v>0</v>
      </c>
      <c r="X58" s="49"/>
      <c r="Y58" s="49"/>
      <c r="Z58" s="49"/>
      <c r="AA58" s="49"/>
      <c r="AB58" s="49"/>
      <c r="AC58" s="49"/>
      <c r="AD58" s="49"/>
      <c r="AE58" s="49"/>
      <c r="AF58" s="49"/>
      <c r="AG58" s="49"/>
      <c r="AH58" s="49"/>
      <c r="AI58" s="49"/>
      <c r="AJ58" s="49"/>
      <c r="AK58" s="49"/>
      <c r="AL58" s="49"/>
      <c r="AM58" s="49"/>
      <c r="AN58" s="49"/>
      <c r="AO58" s="49"/>
    </row>
  </sheetData>
  <mergeCells count="25">
    <mergeCell ref="C6:C8"/>
    <mergeCell ref="D6:D8"/>
    <mergeCell ref="E6:E8"/>
    <mergeCell ref="B6:B8"/>
    <mergeCell ref="X6:AC6"/>
    <mergeCell ref="AC7:AC8"/>
    <mergeCell ref="X7:X8"/>
    <mergeCell ref="Y7:Y8"/>
    <mergeCell ref="Z7:Z8"/>
    <mergeCell ref="AA7:AA8"/>
    <mergeCell ref="AB7:AB8"/>
    <mergeCell ref="U7:W7"/>
    <mergeCell ref="F6:W6"/>
    <mergeCell ref="AD6:AO6"/>
    <mergeCell ref="AN7:AN8"/>
    <mergeCell ref="R7:T7"/>
    <mergeCell ref="F7:H7"/>
    <mergeCell ref="I7:K7"/>
    <mergeCell ref="L7:N7"/>
    <mergeCell ref="O7:Q7"/>
    <mergeCell ref="AD7:AD8"/>
    <mergeCell ref="AF7:AF8"/>
    <mergeCell ref="AH7:AH8"/>
    <mergeCell ref="AJ7:AJ8"/>
    <mergeCell ref="AL7:AL8"/>
  </mergeCells>
  <phoneticPr fontId="19"/>
  <pageMargins left="0.7" right="0.7" top="0.75" bottom="0.75" header="0.3" footer="0.3"/>
  <pageSetup paperSize="9" scale="28" orientation="portrait" r:id="rId1"/>
  <ignoredErrors>
    <ignoredError sqref="H13:K58 H9:H12 K9:K12" emptyCellReference="1"/>
  </ignoredErrors>
  <extLst>
    <ext xmlns:x14="http://schemas.microsoft.com/office/spreadsheetml/2009/9/main" uri="{78C0D931-6437-407d-A8EE-F0AAD7539E65}">
      <x14:conditionalFormattings>
        <x14:conditionalFormatting xmlns:xm="http://schemas.microsoft.com/office/excel/2006/main">
          <x14:cfRule type="expression" priority="79" id="{FEFABA9C-C053-407E-BB12-5A21A04A03B8}">
            <xm:f>基本項目等入力シート!$E$18="有"</xm:f>
            <x14:dxf>
              <fill>
                <patternFill>
                  <bgColor theme="4" tint="0.59996337778862885"/>
                </patternFill>
              </fill>
            </x14:dxf>
          </x14:cfRule>
          <xm:sqref>C7:E8</xm:sqref>
        </x14:conditionalFormatting>
        <x14:conditionalFormatting xmlns:xm="http://schemas.microsoft.com/office/excel/2006/main">
          <x14:cfRule type="expression" priority="71" id="{6BA40D86-A749-422D-AE66-E1D0163A23DD}">
            <xm:f>基本項目等入力シート!$E$18="有"</xm:f>
            <x14:dxf>
              <fill>
                <patternFill>
                  <bgColor theme="4" tint="0.59996337778862885"/>
                </patternFill>
              </fill>
            </x14:dxf>
          </x14:cfRule>
          <xm:sqref>C6:F6</xm:sqref>
        </x14:conditionalFormatting>
        <x14:conditionalFormatting xmlns:xm="http://schemas.microsoft.com/office/excel/2006/main">
          <x14:cfRule type="expression" priority="1281" id="{430D13B7-7F1B-4E60-BA04-A226B8AE8E80}">
            <xm:f>基本項目等入力シート!$A$78=基本項目等入力シート!$E$7</xm:f>
            <x14:dxf>
              <fill>
                <patternFill>
                  <bgColor theme="4" tint="0.59996337778862885"/>
                </patternFill>
              </fill>
            </x14:dxf>
          </x14:cfRule>
          <xm:sqref>F7 X7 AD7:AE7 F8:G8</xm:sqref>
        </x14:conditionalFormatting>
        <x14:conditionalFormatting xmlns:xm="http://schemas.microsoft.com/office/excel/2006/main">
          <x14:cfRule type="expression" priority="1217" id="{430D13B7-7F1B-4E60-BA04-A226B8AE8E80}">
            <xm:f>基本項目等入力シート!$A$79=基本項目等入力シート!$E$7</xm:f>
            <x14:dxf>
              <fill>
                <patternFill>
                  <bgColor theme="4" tint="0.59996337778862885"/>
                </patternFill>
              </fill>
            </x14:dxf>
          </x14:cfRule>
          <xm:sqref>I7 Y7 AF7:AG7 I8:J8</xm:sqref>
        </x14:conditionalFormatting>
        <x14:conditionalFormatting xmlns:xm="http://schemas.microsoft.com/office/excel/2006/main">
          <x14:cfRule type="expression" priority="21" id="{430D13B7-7F1B-4E60-BA04-A226B8AE8E80}">
            <xm:f>基本項目等入力シート!$A$80=基本項目等入力シート!$E$7</xm:f>
            <x14:dxf>
              <fill>
                <patternFill>
                  <bgColor theme="4" tint="0.59996337778862885"/>
                </patternFill>
              </fill>
            </x14:dxf>
          </x14:cfRule>
          <xm:sqref>L7 Z7 AH7:AI7 L8:M8</xm:sqref>
        </x14:conditionalFormatting>
        <x14:conditionalFormatting xmlns:xm="http://schemas.microsoft.com/office/excel/2006/main">
          <x14:cfRule type="expression" priority="84" id="{D55B1C95-3EE4-43FF-A1FF-E83F928D682B}">
            <xm:f>基本項目等入力シート!$A$81=基本項目等入力シート!$E$7</xm:f>
            <x14:dxf>
              <fill>
                <patternFill>
                  <bgColor theme="4" tint="0.59996337778862885"/>
                </patternFill>
              </fill>
            </x14:dxf>
          </x14:cfRule>
          <xm:sqref>O7 AA7 AJ7:AK7 O8:P8</xm:sqref>
        </x14:conditionalFormatting>
        <x14:conditionalFormatting xmlns:xm="http://schemas.microsoft.com/office/excel/2006/main">
          <x14:cfRule type="expression" priority="83" id="{94745777-9741-4AFC-877C-9BFE021ED615}">
            <xm:f>基本項目等入力シート!$A$82=基本項目等入力シート!$E$7</xm:f>
            <x14:dxf>
              <fill>
                <patternFill>
                  <bgColor theme="4" tint="0.59996337778862885"/>
                </patternFill>
              </fill>
            </x14:dxf>
          </x14:cfRule>
          <xm:sqref>R7 AB7 AL7:AM7 R8:S8</xm:sqref>
        </x14:conditionalFormatting>
        <x14:conditionalFormatting xmlns:xm="http://schemas.microsoft.com/office/excel/2006/main">
          <x14:cfRule type="expression" priority="52" id="{595858D1-8565-4AEA-9A13-AE42E9D8A6A9}">
            <xm:f>基本項目等入力シート!$A$83=基本項目等入力シート!$E$7</xm:f>
            <x14:dxf>
              <fill>
                <patternFill>
                  <bgColor theme="4" tint="0.59996337778862885"/>
                </patternFill>
              </fill>
            </x14:dxf>
          </x14:cfRule>
          <xm:sqref>U7 AC7 AN7:AO7 U8:V8</xm:sqref>
        </x14:conditionalFormatting>
        <x14:conditionalFormatting xmlns:xm="http://schemas.microsoft.com/office/excel/2006/main">
          <x14:cfRule type="expression" priority="78" id="{32E2954D-852F-4E27-8274-F2F1DC994DE0}">
            <xm:f>基本項目等入力シート!$E$18="有"</xm:f>
            <x14:dxf>
              <fill>
                <patternFill>
                  <bgColor theme="4" tint="0.59996337778862885"/>
                </patternFill>
              </fill>
            </x14:dxf>
          </x14:cfRule>
          <xm:sqref>X6</xm:sqref>
        </x14:conditionalFormatting>
        <x14:conditionalFormatting xmlns:xm="http://schemas.microsoft.com/office/excel/2006/main">
          <x14:cfRule type="expression" priority="49" id="{13FE514B-30A4-4845-B569-9272D12CDC0F}">
            <xm:f>基本項目等入力シート!$E$18="有"</xm:f>
            <x14:dxf>
              <fill>
                <patternFill>
                  <bgColor theme="4" tint="0.59996337778862885"/>
                </patternFill>
              </fill>
            </x14:dxf>
          </x14:cfRule>
          <xm:sqref>AD6</xm:sqref>
        </x14:conditionalFormatting>
        <x14:conditionalFormatting xmlns:xm="http://schemas.microsoft.com/office/excel/2006/main">
          <x14:cfRule type="expression" priority="1278" stopIfTrue="1" id="{714A3DF3-70D7-4E9F-99EC-BA14AE9DB547}">
            <xm:f>基本項目等入力シート!$A$78=基本項目等入力シート!$E$7</xm:f>
            <x14:dxf>
              <fill>
                <patternFill>
                  <bgColor theme="4" tint="0.59996337778862885"/>
                </patternFill>
              </fill>
            </x14:dxf>
          </x14:cfRule>
          <xm:sqref>AE8 AG8</xm:sqref>
        </x14:conditionalFormatting>
        <x14:conditionalFormatting xmlns:xm="http://schemas.microsoft.com/office/excel/2006/main">
          <x14:cfRule type="expression" priority="1280" stopIfTrue="1" id="{EA41BC65-A6C5-4CDB-BEFC-86256B458938}">
            <xm:f>基本項目等入力シート!$A$80=基本項目等入力シート!$E$7</xm:f>
            <x14:dxf>
              <fill>
                <patternFill>
                  <bgColor theme="4" tint="0.59996337778862885"/>
                </patternFill>
              </fill>
            </x14:dxf>
          </x14:cfRule>
          <xm:sqref>AI8</xm:sqref>
        </x14:conditionalFormatting>
        <x14:conditionalFormatting xmlns:xm="http://schemas.microsoft.com/office/excel/2006/main">
          <x14:cfRule type="expression" priority="1213" stopIfTrue="1" id="{EA41BC65-A6C5-4CDB-BEFC-86256B458938}">
            <xm:f>基本項目等入力シート!$A$81=基本項目等入力シート!$E$7</xm:f>
            <x14:dxf>
              <fill>
                <patternFill>
                  <bgColor theme="4" tint="0.59996337778862885"/>
                </patternFill>
              </fill>
            </x14:dxf>
          </x14:cfRule>
          <xm:sqref>AK8</xm:sqref>
        </x14:conditionalFormatting>
        <x14:conditionalFormatting xmlns:xm="http://schemas.microsoft.com/office/excel/2006/main">
          <x14:cfRule type="expression" priority="40" stopIfTrue="1" id="{EA41BC65-A6C5-4CDB-BEFC-86256B458938}">
            <xm:f>基本項目等入力シート!$A$82=基本項目等入力シート!$E$7</xm:f>
            <x14:dxf>
              <fill>
                <patternFill>
                  <bgColor theme="4" tint="0.59996337778862885"/>
                </patternFill>
              </fill>
            </x14:dxf>
          </x14:cfRule>
          <xm:sqref>AM8</xm:sqref>
        </x14:conditionalFormatting>
        <x14:conditionalFormatting xmlns:xm="http://schemas.microsoft.com/office/excel/2006/main">
          <x14:cfRule type="expression" priority="37" stopIfTrue="1" id="{03D6C67D-72C9-4376-8AE7-F2D431A03A32}">
            <xm:f>基本項目等入力シート!$A$83=基本項目等入力シート!$E$7</xm:f>
            <x14:dxf>
              <fill>
                <patternFill>
                  <bgColor theme="4" tint="0.59996337778862885"/>
                </patternFill>
              </fill>
            </x14:dxf>
          </x14:cfRule>
          <xm:sqref>AO8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390"/>
  <sheetViews>
    <sheetView showGridLines="0" view="pageBreakPreview" topLeftCell="C7" zoomScaleNormal="70" zoomScaleSheetLayoutView="100" workbookViewId="0">
      <selection activeCell="I43" sqref="I43"/>
    </sheetView>
  </sheetViews>
  <sheetFormatPr defaultColWidth="9" defaultRowHeight="13"/>
  <cols>
    <col min="1" max="1" width="0" style="94" hidden="1" customWidth="1"/>
    <col min="2" max="2" width="5.1796875" style="95" hidden="1" customWidth="1"/>
    <col min="3" max="3" width="7.1796875" style="95" customWidth="1"/>
    <col min="4" max="4" width="33.1796875" style="94" customWidth="1"/>
    <col min="5" max="10" width="17.54296875" style="94" customWidth="1"/>
    <col min="11" max="11" width="14.81640625" style="94" customWidth="1"/>
    <col min="12" max="12" width="11.54296875" style="94" bestFit="1" customWidth="1"/>
    <col min="13" max="13" width="9" style="94"/>
    <col min="14" max="14" width="7.1796875" style="94" customWidth="1"/>
    <col min="15" max="16384" width="9" style="94"/>
  </cols>
  <sheetData>
    <row r="1" spans="2:11" ht="19">
      <c r="B1" s="92" t="s">
        <v>149</v>
      </c>
      <c r="C1" s="273" t="str">
        <f>基本項目等入力シート!D9&amp;"　事業化状況報告書　集計表"</f>
        <v>　事業化状況報告書　集計表</v>
      </c>
      <c r="D1" s="273"/>
      <c r="E1" s="273"/>
      <c r="F1" s="273"/>
      <c r="G1" s="273"/>
      <c r="H1" s="273"/>
      <c r="I1" s="273"/>
      <c r="J1" s="273"/>
      <c r="K1" s="93"/>
    </row>
    <row r="2" spans="2:11" ht="30" customHeight="1">
      <c r="C2" s="51" t="s">
        <v>150</v>
      </c>
      <c r="D2"/>
      <c r="E2" s="4"/>
      <c r="F2" s="4"/>
      <c r="G2" s="4"/>
      <c r="H2" s="4"/>
      <c r="I2" s="4"/>
      <c r="J2" s="4"/>
    </row>
    <row r="3" spans="2:11" ht="7.5" customHeight="1">
      <c r="C3" s="3"/>
      <c r="D3" s="5"/>
      <c r="E3" s="5"/>
      <c r="F3" s="5"/>
      <c r="G3" s="5"/>
      <c r="H3" s="5"/>
      <c r="I3" s="5"/>
      <c r="J3" s="5"/>
    </row>
    <row r="4" spans="2:11" ht="19">
      <c r="B4" s="96"/>
      <c r="C4" s="3"/>
      <c r="D4" s="6" t="s">
        <v>151</v>
      </c>
      <c r="E4" s="274" t="str">
        <f>IF(基本項目等入力シート!E14="","",基本項目等入力シート!E14)</f>
        <v/>
      </c>
      <c r="F4" s="274"/>
      <c r="G4" s="274"/>
      <c r="H4" s="274"/>
      <c r="I4" s="274"/>
      <c r="J4" s="274"/>
    </row>
    <row r="5" spans="2:11" ht="19">
      <c r="B5" s="96"/>
      <c r="C5" s="3"/>
      <c r="D5" s="6" t="s">
        <v>152</v>
      </c>
      <c r="E5" s="98">
        <f>IF(基本項目等入力シート!E11="","",基本項目等入力シート!E11)</f>
        <v>6</v>
      </c>
      <c r="F5" s="275" t="s">
        <v>153</v>
      </c>
      <c r="G5" s="274" t="str">
        <f>IF(基本項目等入力シート!E17="","",基本項目等入力シート!E17)</f>
        <v/>
      </c>
      <c r="H5" s="274"/>
      <c r="I5" s="274"/>
      <c r="J5" s="274"/>
    </row>
    <row r="6" spans="2:11" ht="19">
      <c r="B6" s="96"/>
      <c r="C6" s="3"/>
      <c r="D6" s="6" t="s">
        <v>154</v>
      </c>
      <c r="E6" s="16" t="str">
        <f>IF(基本項目等入力シート!F31="","",基本項目等入力シート!F31)</f>
        <v/>
      </c>
      <c r="F6" s="275"/>
      <c r="G6" s="274"/>
      <c r="H6" s="274"/>
      <c r="I6" s="274"/>
      <c r="J6" s="274"/>
    </row>
    <row r="7" spans="2:11" ht="19">
      <c r="B7" s="96"/>
      <c r="C7" s="3"/>
      <c r="D7" s="6" t="s">
        <v>30</v>
      </c>
      <c r="E7" s="16" t="str">
        <f>IF(基本項目等入力シート!F34="","",基本項目等入力シート!F34)</f>
        <v/>
      </c>
      <c r="F7" s="275"/>
      <c r="G7" s="274"/>
      <c r="H7" s="274"/>
      <c r="I7" s="274"/>
      <c r="J7" s="274"/>
    </row>
    <row r="8" spans="2:11" ht="10.5" customHeight="1">
      <c r="B8" s="96"/>
      <c r="C8" s="3"/>
      <c r="D8"/>
      <c r="E8" s="7"/>
      <c r="F8"/>
      <c r="G8"/>
      <c r="H8"/>
      <c r="I8"/>
      <c r="J8"/>
    </row>
    <row r="9" spans="2:11" ht="21" customHeight="1" thickBot="1">
      <c r="B9" s="96"/>
      <c r="C9" s="8" t="s">
        <v>155</v>
      </c>
      <c r="D9"/>
      <c r="E9" s="7"/>
      <c r="F9"/>
      <c r="G9"/>
      <c r="H9"/>
      <c r="I9"/>
      <c r="J9"/>
    </row>
    <row r="10" spans="2:11" ht="20.25" customHeight="1">
      <c r="C10" s="9"/>
      <c r="D10" s="102" t="s">
        <v>8</v>
      </c>
      <c r="E10" s="103">
        <f>$E$5</f>
        <v>6</v>
      </c>
      <c r="F10" s="104">
        <f>IFERROR(E5+2,"")</f>
        <v>8</v>
      </c>
      <c r="G10" s="105">
        <f>IFERROR(F10+1,"")</f>
        <v>9</v>
      </c>
      <c r="H10" s="105">
        <f>IFERROR(G10+1,"")</f>
        <v>10</v>
      </c>
      <c r="I10" s="105">
        <f>IFERROR(H10+1,"")</f>
        <v>11</v>
      </c>
      <c r="J10" s="106">
        <f>IFERROR(I10+1,"")</f>
        <v>12</v>
      </c>
    </row>
    <row r="11" spans="2:11" ht="26">
      <c r="C11" s="9"/>
      <c r="D11" s="107" t="s">
        <v>156</v>
      </c>
      <c r="E11" s="11" t="s">
        <v>157</v>
      </c>
      <c r="F11" s="12" t="str">
        <f>IFERROR(E5&amp;"～"&amp;(E5+1)&amp;"年度の事業化状況を報告","")</f>
        <v>6～7年度の事業化状況を報告</v>
      </c>
      <c r="G11" s="13" t="str">
        <f>IFERROR($E$5+2&amp;"年度の事業化状況を報告","")</f>
        <v>8年度の事業化状況を報告</v>
      </c>
      <c r="H11" s="13" t="str">
        <f>IFERROR($E$5+3&amp;"年度の事業化状況を報告","")</f>
        <v>9年度の事業化状況を報告</v>
      </c>
      <c r="I11" s="13" t="str">
        <f>IFERROR($E$5+4&amp;"年度の事業化状況を報告","")</f>
        <v>10年度の事業化状況を報告</v>
      </c>
      <c r="J11" s="108" t="str">
        <f>IFERROR($E$5+5&amp;"年度の事業化状況を報告","")</f>
        <v>11年度の事業化状況を報告</v>
      </c>
    </row>
    <row r="12" spans="2:11" ht="22" customHeight="1">
      <c r="C12" s="9" t="s">
        <v>158</v>
      </c>
      <c r="D12" s="107" t="s">
        <v>159</v>
      </c>
      <c r="E12" s="14" t="str">
        <f t="shared" ref="E12:J12" si="0">$E$6</f>
        <v/>
      </c>
      <c r="F12" s="15" t="str">
        <f>$E$6</f>
        <v/>
      </c>
      <c r="G12" s="16" t="str">
        <f t="shared" si="0"/>
        <v/>
      </c>
      <c r="H12" s="16" t="str">
        <f t="shared" si="0"/>
        <v/>
      </c>
      <c r="I12" s="16" t="str">
        <f t="shared" si="0"/>
        <v/>
      </c>
      <c r="J12" s="109" t="str">
        <f t="shared" si="0"/>
        <v/>
      </c>
    </row>
    <row r="13" spans="2:11" ht="22" customHeight="1">
      <c r="C13" s="9"/>
      <c r="D13" s="107" t="s">
        <v>160</v>
      </c>
      <c r="E13" s="14" t="str">
        <f t="shared" ref="E13:J13" si="1">$E$7</f>
        <v/>
      </c>
      <c r="F13" s="15" t="str">
        <f>$E$7</f>
        <v/>
      </c>
      <c r="G13" s="16" t="str">
        <f t="shared" si="1"/>
        <v/>
      </c>
      <c r="H13" s="16" t="str">
        <f>$E$7</f>
        <v/>
      </c>
      <c r="I13" s="16" t="str">
        <f t="shared" si="1"/>
        <v/>
      </c>
      <c r="J13" s="109" t="str">
        <f t="shared" si="1"/>
        <v/>
      </c>
    </row>
    <row r="14" spans="2:11" ht="22" customHeight="1">
      <c r="C14" s="9" t="s">
        <v>161</v>
      </c>
      <c r="D14" s="107" t="s">
        <v>162</v>
      </c>
      <c r="E14" s="17"/>
      <c r="F14" s="18">
        <f>SUMIF(D34:D389,D14,F34:F389)</f>
        <v>0</v>
      </c>
      <c r="G14" s="19">
        <f>SUMIF(D34:D389,D14,G34:G389)</f>
        <v>0</v>
      </c>
      <c r="H14" s="19">
        <f>SUMIF(D34:D389,D14,H34:H389)</f>
        <v>0</v>
      </c>
      <c r="I14" s="19">
        <f>SUMIF(D34:D389,D14,I34:I389)</f>
        <v>0</v>
      </c>
      <c r="J14" s="110">
        <f>SUMIF(D34:D389,D14,J34:J389)</f>
        <v>0</v>
      </c>
    </row>
    <row r="15" spans="2:11" ht="22" customHeight="1">
      <c r="C15" s="9" t="s">
        <v>163</v>
      </c>
      <c r="D15" s="107" t="s">
        <v>164</v>
      </c>
      <c r="E15" s="17"/>
      <c r="F15" s="18">
        <f>SUMIF(D34:D389,D15,F34:F389)</f>
        <v>0</v>
      </c>
      <c r="G15" s="19">
        <f>SUMIF(D34:D389,D15,G34:G389)</f>
        <v>0</v>
      </c>
      <c r="H15" s="19">
        <f>SUMIF(D34:D389,D15,H34:H389)</f>
        <v>0</v>
      </c>
      <c r="I15" s="19">
        <f>SUMIF(D34:D389,D15,I34:I389)</f>
        <v>0</v>
      </c>
      <c r="J15" s="110">
        <f>SUMIF(D34:D389,D15,J34:J389)</f>
        <v>0</v>
      </c>
    </row>
    <row r="16" spans="2:11" ht="22" customHeight="1">
      <c r="C16" s="9" t="s">
        <v>165</v>
      </c>
      <c r="D16" s="107" t="s">
        <v>166</v>
      </c>
      <c r="E16" s="17"/>
      <c r="F16" s="18">
        <f>F14-F15</f>
        <v>0</v>
      </c>
      <c r="G16" s="19">
        <f>G14-G15</f>
        <v>0</v>
      </c>
      <c r="H16" s="19">
        <f>H14-H15</f>
        <v>0</v>
      </c>
      <c r="I16" s="19">
        <f>I14-I15</f>
        <v>0</v>
      </c>
      <c r="J16" s="110">
        <f>J14-J15</f>
        <v>0</v>
      </c>
    </row>
    <row r="17" spans="3:14" ht="22" customHeight="1">
      <c r="C17" s="9"/>
      <c r="D17" s="107" t="s">
        <v>167</v>
      </c>
      <c r="E17" s="17"/>
      <c r="F17" s="18">
        <f>F16</f>
        <v>0</v>
      </c>
      <c r="G17" s="19">
        <f>F16+G16</f>
        <v>0</v>
      </c>
      <c r="H17" s="19">
        <f>G17+H16</f>
        <v>0</v>
      </c>
      <c r="I17" s="19">
        <f>H17+I16</f>
        <v>0</v>
      </c>
      <c r="J17" s="110">
        <f>I17+J16</f>
        <v>0</v>
      </c>
    </row>
    <row r="18" spans="3:14" ht="22" customHeight="1">
      <c r="C18" s="9" t="s">
        <v>168</v>
      </c>
      <c r="D18" s="107" t="s">
        <v>169</v>
      </c>
      <c r="E18" s="20"/>
      <c r="F18" s="18" t="str">
        <f>IFERROR(E13-E12,"")</f>
        <v/>
      </c>
      <c r="G18" s="21" t="str">
        <f>IF(F18&lt;=0,0,IF(F16&lt;=0,F18,IF(F18-F16&lt;=0,0,F18-F16)))</f>
        <v/>
      </c>
      <c r="H18" s="21" t="str">
        <f>IF(G18&lt;=0,0,IF(G16&lt;=0,G18,IF(G18-G16&lt;=0,0,G18-G16)))</f>
        <v/>
      </c>
      <c r="I18" s="21" t="str">
        <f>IF(H18&lt;=0,0,IF(H16&lt;=0,H18,IF(H18-H16&lt;=0,0,H18-H16)))</f>
        <v/>
      </c>
      <c r="J18" s="111" t="str">
        <f>IF(I18&lt;=0,0,IF(I16&lt;=0,I18,IF(I18-I16&lt;=0,0,I18-I16)))</f>
        <v/>
      </c>
    </row>
    <row r="19" spans="3:14" ht="22" customHeight="1">
      <c r="C19" s="9"/>
      <c r="D19" s="112" t="s">
        <v>170</v>
      </c>
      <c r="E19" s="20"/>
      <c r="F19" s="18" t="str">
        <f>IFERROR(F16-F18,"")</f>
        <v/>
      </c>
      <c r="G19" s="19" t="str">
        <f>IFERROR(G16-G18,"")</f>
        <v/>
      </c>
      <c r="H19" s="19" t="str">
        <f>IFERROR(H16-H18,"")</f>
        <v/>
      </c>
      <c r="I19" s="19" t="str">
        <f>IFERROR(I16-I18,"")</f>
        <v/>
      </c>
      <c r="J19" s="110" t="str">
        <f>IFERROR(J16-J18,"")</f>
        <v/>
      </c>
    </row>
    <row r="20" spans="3:14" ht="22" customHeight="1">
      <c r="C20" s="9"/>
      <c r="D20" s="113" t="s">
        <v>171</v>
      </c>
      <c r="E20" s="20"/>
      <c r="F20" s="22" t="str">
        <f>IF(F16&lt;=0,"なし",IF(F19&lt;=0,"なし","発生"))</f>
        <v>なし</v>
      </c>
      <c r="G20" s="23" t="str">
        <f>IF(G16&lt;=0,"なし",IF(G19&lt;=0,"なし","発生"))</f>
        <v>なし</v>
      </c>
      <c r="H20" s="23" t="str">
        <f>IF(H16&lt;=0,"なし",IF(H19&lt;=0,"なし","発生"))</f>
        <v>なし</v>
      </c>
      <c r="I20" s="23" t="str">
        <f>IF(I16&lt;=0,"なし",IF(I19&lt;=0,"なし","発生"))</f>
        <v>なし</v>
      </c>
      <c r="J20" s="114" t="str">
        <f>IF(J16&lt;=0,"なし",IF(J19&lt;=0,"なし","発生"))</f>
        <v>なし</v>
      </c>
    </row>
    <row r="21" spans="3:14" ht="22" customHeight="1">
      <c r="C21" s="9"/>
      <c r="D21" s="107" t="s">
        <v>172</v>
      </c>
      <c r="E21" s="20"/>
      <c r="F21" s="24">
        <f>SUMIF(D34:D389,D21,F34:F389)</f>
        <v>0</v>
      </c>
      <c r="G21" s="16">
        <f>SUMIF(D34:D389,D21,G34:G389)</f>
        <v>0</v>
      </c>
      <c r="H21" s="16">
        <f>SUMIF(D34:D389,D21,H34:H389)</f>
        <v>0</v>
      </c>
      <c r="I21" s="16">
        <f>SUMIF(D34:D389,D21,I34:I389)</f>
        <v>0</v>
      </c>
      <c r="J21" s="109">
        <f>SUMIF(D34:D389,D21,J34:J389)</f>
        <v>0</v>
      </c>
    </row>
    <row r="22" spans="3:14" ht="22" customHeight="1">
      <c r="C22" s="9" t="s">
        <v>173</v>
      </c>
      <c r="D22" s="107" t="s">
        <v>174</v>
      </c>
      <c r="E22" s="14" t="str">
        <f>E13</f>
        <v/>
      </c>
      <c r="F22" s="18" t="str">
        <f>IFERROR(E22+F21,"")</f>
        <v/>
      </c>
      <c r="G22" s="19" t="str">
        <f>IFERROR(F22+G21,"")</f>
        <v/>
      </c>
      <c r="H22" s="19" t="str">
        <f>IFERROR(G22+H21,"")</f>
        <v/>
      </c>
      <c r="I22" s="19" t="str">
        <f>IFERROR(H22+I21,"")</f>
        <v/>
      </c>
      <c r="J22" s="110" t="str">
        <f>IFERROR(I22+J21,"")</f>
        <v/>
      </c>
    </row>
    <row r="23" spans="3:14" ht="26">
      <c r="C23" s="9" t="s">
        <v>175</v>
      </c>
      <c r="D23" s="115" t="s">
        <v>176</v>
      </c>
      <c r="E23" s="20"/>
      <c r="F23" s="24">
        <f>IF(F20="なし",0,ROUNDDOWN((F16-F18)*$E$12/F22,0))</f>
        <v>0</v>
      </c>
      <c r="G23" s="16">
        <f>IF(G20="なし",0,ROUNDDOWN((G16-G18)*$E$12/G22,0))</f>
        <v>0</v>
      </c>
      <c r="H23" s="16">
        <f>IF(H20="なし",0,ROUNDDOWN((H16-H18)*$E$12/H22,0))</f>
        <v>0</v>
      </c>
      <c r="I23" s="16">
        <f>IF(I20="なし",0,ROUNDDOWN((I16-I18)*$E$12/I22,0))</f>
        <v>0</v>
      </c>
      <c r="J23" s="109">
        <f>IF(J20="なし",0,ROUNDDOWN((J16-J18)*$E$12/J22,0))</f>
        <v>0</v>
      </c>
    </row>
    <row r="24" spans="3:14" ht="22" customHeight="1">
      <c r="C24" s="9"/>
      <c r="D24" s="107" t="s">
        <v>177</v>
      </c>
      <c r="E24" s="20"/>
      <c r="F24" s="25"/>
      <c r="G24" s="16">
        <f>F28</f>
        <v>0</v>
      </c>
      <c r="H24" s="16">
        <f>IFERROR(G28,"")</f>
        <v>0</v>
      </c>
      <c r="I24" s="16">
        <f>IFERROR(H28,"")</f>
        <v>0</v>
      </c>
      <c r="J24" s="109">
        <f>IFERROR(I28,"")</f>
        <v>0</v>
      </c>
    </row>
    <row r="25" spans="3:14" ht="22" customHeight="1">
      <c r="C25" s="9" t="s">
        <v>178</v>
      </c>
      <c r="D25" s="107" t="s">
        <v>179</v>
      </c>
      <c r="E25" s="20"/>
      <c r="F25" s="25"/>
      <c r="G25" s="16">
        <f>G24</f>
        <v>0</v>
      </c>
      <c r="H25" s="16">
        <f>IFERROR(G25+G28,"")</f>
        <v>0</v>
      </c>
      <c r="I25" s="16">
        <f>IFERROR(H25+H28,"")</f>
        <v>0</v>
      </c>
      <c r="J25" s="109">
        <f>IFERROR(I25+I28,"")</f>
        <v>0</v>
      </c>
    </row>
    <row r="26" spans="3:14" ht="22" customHeight="1">
      <c r="C26" s="9"/>
      <c r="D26" s="107" t="s">
        <v>180</v>
      </c>
      <c r="E26" s="20"/>
      <c r="F26" s="25"/>
      <c r="G26" s="16" t="str">
        <f>IFERROR($E$12-G25,"")</f>
        <v/>
      </c>
      <c r="H26" s="16" t="str">
        <f>IFERROR($E$12-H25,"")</f>
        <v/>
      </c>
      <c r="I26" s="16" t="str">
        <f>IFERROR($E$12-I25,"")</f>
        <v/>
      </c>
      <c r="J26" s="109" t="str">
        <f>IFERROR($E$12-J25,"")</f>
        <v/>
      </c>
    </row>
    <row r="27" spans="3:14" ht="22" customHeight="1">
      <c r="C27" s="9"/>
      <c r="D27" s="113" t="s">
        <v>181</v>
      </c>
      <c r="E27" s="20"/>
      <c r="F27" s="26" t="str">
        <f>IF(F23&gt;0,"納付","なし")</f>
        <v>なし</v>
      </c>
      <c r="G27" s="27" t="str">
        <f>IF(G20="なし","なし",IF(G25&gt;=$E$12,"なし","納付"))</f>
        <v>なし</v>
      </c>
      <c r="H27" s="27" t="str">
        <f>IF(H20="なし","なし",IF(H25&gt;=$E$12,"なし","納付"))</f>
        <v>なし</v>
      </c>
      <c r="I27" s="27" t="str">
        <f>IF(I20="なし","なし",IF(I25&gt;=$E$12,"なし","納付"))</f>
        <v>なし</v>
      </c>
      <c r="J27" s="116" t="str">
        <f>IF(J20="なし","なし",IF(J25&gt;=$E$12,"なし","納付"))</f>
        <v>なし</v>
      </c>
    </row>
    <row r="28" spans="3:14" ht="22" customHeight="1" thickBot="1">
      <c r="C28" s="9" t="s">
        <v>182</v>
      </c>
      <c r="D28" s="117" t="s">
        <v>183</v>
      </c>
      <c r="E28" s="99"/>
      <c r="F28" s="100">
        <f>IF(F23&gt;=E12,E12,F23)</f>
        <v>0</v>
      </c>
      <c r="G28" s="101">
        <f>IF(G23&gt;G26,G26,G23)</f>
        <v>0</v>
      </c>
      <c r="H28" s="101">
        <f>IF(H23&gt;H26,H26,H23)</f>
        <v>0</v>
      </c>
      <c r="I28" s="101">
        <f>IF(I23&gt;I26,I26,I23)</f>
        <v>0</v>
      </c>
      <c r="J28" s="118">
        <f>IF(J23&gt;J26,J26,J23)</f>
        <v>0</v>
      </c>
    </row>
    <row r="29" spans="3:14" ht="9" customHeight="1" thickTop="1">
      <c r="C29" s="9"/>
      <c r="D29" s="169"/>
      <c r="E29" s="7"/>
      <c r="F29" s="7"/>
      <c r="G29" s="7"/>
      <c r="H29" s="7"/>
      <c r="I29" s="7"/>
      <c r="J29" s="7"/>
    </row>
    <row r="30" spans="3:14" ht="21.75" customHeight="1">
      <c r="C30" s="8" t="s">
        <v>184</v>
      </c>
      <c r="D30"/>
      <c r="E30"/>
      <c r="F30"/>
      <c r="G30"/>
      <c r="H30"/>
      <c r="I30"/>
      <c r="J30"/>
      <c r="K30"/>
      <c r="L30" s="272" t="s">
        <v>185</v>
      </c>
      <c r="M30" s="272"/>
      <c r="N30" s="272"/>
    </row>
    <row r="31" spans="3:14">
      <c r="C31" s="50" t="s">
        <v>186</v>
      </c>
      <c r="D31"/>
      <c r="E31"/>
      <c r="F31"/>
      <c r="G31"/>
      <c r="H31"/>
      <c r="I31"/>
      <c r="J31"/>
      <c r="K31"/>
      <c r="L31" s="97"/>
      <c r="M31" s="97"/>
      <c r="N31" s="97"/>
    </row>
    <row r="32" spans="3:14">
      <c r="C32" s="50" t="s">
        <v>187</v>
      </c>
      <c r="D32"/>
      <c r="E32"/>
      <c r="F32"/>
      <c r="G32"/>
      <c r="H32"/>
      <c r="I32"/>
      <c r="J32"/>
      <c r="K32"/>
      <c r="L32" s="97"/>
      <c r="M32" s="97"/>
      <c r="N32" s="97"/>
    </row>
    <row r="33" spans="3:18" ht="21.75" customHeight="1" thickBot="1">
      <c r="C33" s="8" t="s">
        <v>188</v>
      </c>
      <c r="D33"/>
      <c r="E33"/>
      <c r="F33"/>
      <c r="G33"/>
      <c r="H33"/>
      <c r="I33"/>
      <c r="J33"/>
      <c r="K33"/>
      <c r="L33" s="97"/>
      <c r="M33" s="97"/>
      <c r="N33" s="97"/>
    </row>
    <row r="34" spans="3:18" ht="14.5" thickTop="1">
      <c r="C34" s="3"/>
      <c r="D34" s="28" t="s">
        <v>189</v>
      </c>
      <c r="E34" s="269">
        <f>基本項目等入力シート!E14</f>
        <v>0</v>
      </c>
      <c r="F34" s="270"/>
      <c r="G34" s="270"/>
      <c r="H34" s="270"/>
      <c r="I34" s="270"/>
      <c r="J34" s="271"/>
      <c r="K34"/>
    </row>
    <row r="35" spans="3:18">
      <c r="C35" s="3"/>
      <c r="D35" s="10" t="s">
        <v>8</v>
      </c>
      <c r="E35" s="29">
        <f>$E$5</f>
        <v>6</v>
      </c>
      <c r="F35" s="30">
        <f>IFERROR(E35+2,"")</f>
        <v>8</v>
      </c>
      <c r="G35" s="52">
        <f>IFERROR(F35+1,"")</f>
        <v>9</v>
      </c>
      <c r="H35" s="52">
        <f>IFERROR(G35+1,"")</f>
        <v>10</v>
      </c>
      <c r="I35" s="52">
        <f>IFERROR(H35+1,"")</f>
        <v>11</v>
      </c>
      <c r="J35" s="31">
        <f>IFERROR(I35+1,"")</f>
        <v>12</v>
      </c>
      <c r="K35" s="30" t="s">
        <v>190</v>
      </c>
    </row>
    <row r="36" spans="3:18">
      <c r="C36" s="3"/>
      <c r="D36" s="32" t="s">
        <v>191</v>
      </c>
      <c r="E36" s="142"/>
      <c r="F36" s="42">
        <f>基本項目等入力シート!E48+基本項目等入力シート!E49</f>
        <v>0</v>
      </c>
      <c r="G36" s="140">
        <f>基本項目等入力シート!E50</f>
        <v>0</v>
      </c>
      <c r="H36" s="140">
        <f>基本項目等入力シート!E51</f>
        <v>0</v>
      </c>
      <c r="I36" s="140">
        <f>基本項目等入力シート!E52</f>
        <v>0</v>
      </c>
      <c r="J36" s="141">
        <f>基本項目等入力シート!E53</f>
        <v>0</v>
      </c>
      <c r="K36" s="33">
        <f>SUM(F36:J36)</f>
        <v>0</v>
      </c>
    </row>
    <row r="37" spans="3:18">
      <c r="C37" s="3"/>
      <c r="D37" s="10" t="s">
        <v>164</v>
      </c>
      <c r="E37" s="142"/>
      <c r="F37" s="42"/>
      <c r="G37" s="140"/>
      <c r="H37" s="140"/>
      <c r="I37" s="140"/>
      <c r="J37" s="141"/>
      <c r="K37" s="33">
        <f>SUM(F37:J37)</f>
        <v>0</v>
      </c>
    </row>
    <row r="38" spans="3:18">
      <c r="C38" s="3"/>
      <c r="D38" s="10" t="s">
        <v>172</v>
      </c>
      <c r="E38" s="142"/>
      <c r="F38" s="42"/>
      <c r="G38" s="140"/>
      <c r="H38" s="140"/>
      <c r="I38" s="140"/>
      <c r="J38" s="141"/>
      <c r="K38" s="33">
        <f>SUM(F38:J38)</f>
        <v>0</v>
      </c>
    </row>
    <row r="39" spans="3:18" ht="13.5" thickBot="1">
      <c r="C39" s="3"/>
      <c r="D39" s="37" t="s">
        <v>192</v>
      </c>
      <c r="E39" s="143"/>
      <c r="F39" s="38">
        <f>F38</f>
        <v>0</v>
      </c>
      <c r="G39" s="39">
        <f>F39+G38</f>
        <v>0</v>
      </c>
      <c r="H39" s="39">
        <f>G39+H38</f>
        <v>0</v>
      </c>
      <c r="I39" s="39">
        <f>H39+I38</f>
        <v>0</v>
      </c>
      <c r="J39" s="40">
        <f>I39+J38</f>
        <v>0</v>
      </c>
      <c r="K39" s="34"/>
    </row>
    <row r="40" spans="3:18" ht="21.75" customHeight="1" thickTop="1" thickBot="1">
      <c r="C40" s="8" t="s">
        <v>193</v>
      </c>
      <c r="D40"/>
      <c r="E40"/>
      <c r="F40"/>
      <c r="G40"/>
      <c r="H40"/>
      <c r="I40"/>
      <c r="J40"/>
      <c r="K40"/>
      <c r="L40" s="97"/>
      <c r="M40" s="97"/>
      <c r="N40" s="97"/>
    </row>
    <row r="41" spans="3:18" ht="17" thickTop="1">
      <c r="C41" s="3"/>
      <c r="D41" s="28" t="s">
        <v>189</v>
      </c>
      <c r="E41" s="269" t="str">
        <f>IF(参画事業者に関する情報!D9="","",参画事業者に関する情報!D9)</f>
        <v/>
      </c>
      <c r="F41" s="270"/>
      <c r="G41" s="270"/>
      <c r="H41" s="270"/>
      <c r="I41" s="270"/>
      <c r="J41" s="271"/>
      <c r="K41"/>
      <c r="L41" s="171" t="str">
        <f>IF(基本項目等入力シート!E18="有",IF(OR('事業化状況報告　集計表'!F44="",'事業化状況報告　集計表'!F45=""),"「事業化状況報告　集計表」シートのF44セル等を入力してください",""),"")</f>
        <v/>
      </c>
      <c r="M41" s="171"/>
      <c r="N41" s="171"/>
      <c r="O41" s="171"/>
      <c r="P41" s="171"/>
      <c r="Q41" s="171"/>
      <c r="R41" s="171"/>
    </row>
    <row r="42" spans="3:18">
      <c r="C42" s="3"/>
      <c r="D42" s="10" t="s">
        <v>8</v>
      </c>
      <c r="E42" s="29">
        <f>$E$5</f>
        <v>6</v>
      </c>
      <c r="F42" s="52">
        <f>IFERROR(E42+2,"")</f>
        <v>8</v>
      </c>
      <c r="G42" s="52">
        <f>IFERROR(F42+1,"")</f>
        <v>9</v>
      </c>
      <c r="H42" s="52">
        <f>IFERROR(G42+1,"")</f>
        <v>10</v>
      </c>
      <c r="I42" s="52">
        <f>IFERROR(H42+1,"")</f>
        <v>11</v>
      </c>
      <c r="J42" s="31">
        <f>IFERROR(I42+1,"")</f>
        <v>12</v>
      </c>
      <c r="K42" s="30" t="s">
        <v>190</v>
      </c>
    </row>
    <row r="43" spans="3:18">
      <c r="C43" s="3"/>
      <c r="D43" s="32" t="s">
        <v>194</v>
      </c>
      <c r="E43" s="142"/>
      <c r="F43" s="42">
        <f>参画事業者に関する情報!F9+参画事業者に関する情報!I9</f>
        <v>0</v>
      </c>
      <c r="G43" s="140">
        <f>参画事業者に関する情報!L9</f>
        <v>0</v>
      </c>
      <c r="H43" s="140">
        <f>参画事業者に関する情報!O9</f>
        <v>0</v>
      </c>
      <c r="I43" s="140">
        <f>参画事業者に関する情報!R9</f>
        <v>0</v>
      </c>
      <c r="J43" s="141">
        <f>参画事業者に関する情報!R9</f>
        <v>0</v>
      </c>
      <c r="K43" s="33">
        <f>SUM(F43:J43)</f>
        <v>0</v>
      </c>
    </row>
    <row r="44" spans="3:18">
      <c r="C44" s="3"/>
      <c r="D44" s="10" t="s">
        <v>164</v>
      </c>
      <c r="E44" s="142"/>
      <c r="F44" s="42"/>
      <c r="G44" s="140"/>
      <c r="H44" s="140"/>
      <c r="I44" s="140"/>
      <c r="J44" s="141"/>
      <c r="K44" s="33">
        <f>SUM(F44:J44)</f>
        <v>0</v>
      </c>
    </row>
    <row r="45" spans="3:18">
      <c r="C45" s="3"/>
      <c r="D45" s="10" t="s">
        <v>172</v>
      </c>
      <c r="E45" s="142"/>
      <c r="F45" s="42"/>
      <c r="G45" s="140"/>
      <c r="H45" s="140"/>
      <c r="I45" s="140"/>
      <c r="J45" s="141"/>
      <c r="K45" s="33">
        <f>SUM(F45:J45)</f>
        <v>0</v>
      </c>
    </row>
    <row r="46" spans="3:18" ht="13.5" thickBot="1">
      <c r="C46" s="3"/>
      <c r="D46" s="37" t="s">
        <v>192</v>
      </c>
      <c r="E46" s="143"/>
      <c r="F46" s="41">
        <f>F45</f>
        <v>0</v>
      </c>
      <c r="G46" s="39">
        <f>F46+G45</f>
        <v>0</v>
      </c>
      <c r="H46" s="39">
        <f>G46+H45</f>
        <v>0</v>
      </c>
      <c r="I46" s="39">
        <f>H46+I45</f>
        <v>0</v>
      </c>
      <c r="J46" s="40">
        <f>I46+J45</f>
        <v>0</v>
      </c>
      <c r="K46" s="34"/>
    </row>
    <row r="47" spans="3:18" ht="14" thickTop="1" thickBot="1">
      <c r="C47" s="3"/>
      <c r="D47" s="35"/>
      <c r="E47" s="35"/>
      <c r="F47" s="35"/>
      <c r="G47" s="35"/>
      <c r="H47" s="35"/>
      <c r="I47" s="35"/>
      <c r="J47" s="35"/>
      <c r="K47"/>
    </row>
    <row r="48" spans="3:18" ht="14.5" thickTop="1">
      <c r="C48" s="3"/>
      <c r="D48" s="28" t="s">
        <v>189</v>
      </c>
      <c r="E48" s="269" t="str">
        <f>IF(参画事業者に関する情報!D10="","",参画事業者に関する情報!D10)</f>
        <v/>
      </c>
      <c r="F48" s="270"/>
      <c r="G48" s="270"/>
      <c r="H48" s="270"/>
      <c r="I48" s="270"/>
      <c r="J48" s="271"/>
      <c r="K48"/>
    </row>
    <row r="49" spans="3:11">
      <c r="C49" s="3"/>
      <c r="D49" s="10" t="s">
        <v>8</v>
      </c>
      <c r="E49" s="29">
        <f>$E$5</f>
        <v>6</v>
      </c>
      <c r="F49" s="52">
        <f>IFERROR(E49+2,"")</f>
        <v>8</v>
      </c>
      <c r="G49" s="52">
        <f>IFERROR(F49+1,"")</f>
        <v>9</v>
      </c>
      <c r="H49" s="52">
        <f>IFERROR(G49+1,"")</f>
        <v>10</v>
      </c>
      <c r="I49" s="52">
        <f>IFERROR(H49+1,"")</f>
        <v>11</v>
      </c>
      <c r="J49" s="31">
        <f>IFERROR(I49+1,"")</f>
        <v>12</v>
      </c>
      <c r="K49" s="30" t="s">
        <v>190</v>
      </c>
    </row>
    <row r="50" spans="3:11">
      <c r="C50" s="3"/>
      <c r="D50" s="32" t="s">
        <v>194</v>
      </c>
      <c r="E50" s="142"/>
      <c r="F50" s="42">
        <f>参画事業者に関する情報!F10+参画事業者に関する情報!I10</f>
        <v>0</v>
      </c>
      <c r="G50" s="140">
        <f>参画事業者に関する情報!L10</f>
        <v>0</v>
      </c>
      <c r="H50" s="140">
        <f>参画事業者に関する情報!O10</f>
        <v>0</v>
      </c>
      <c r="I50" s="140">
        <f>参画事業者に関する情報!R10</f>
        <v>0</v>
      </c>
      <c r="J50" s="141">
        <f>参画事業者に関する情報!U10</f>
        <v>0</v>
      </c>
      <c r="K50" s="33">
        <f>SUM(F50:J50)</f>
        <v>0</v>
      </c>
    </row>
    <row r="51" spans="3:11">
      <c r="C51" s="3"/>
      <c r="D51" s="10" t="s">
        <v>164</v>
      </c>
      <c r="E51" s="142"/>
      <c r="F51" s="42"/>
      <c r="G51" s="140"/>
      <c r="H51" s="140"/>
      <c r="I51" s="140"/>
      <c r="J51" s="141"/>
      <c r="K51" s="33">
        <f>SUM(F51:J51)</f>
        <v>0</v>
      </c>
    </row>
    <row r="52" spans="3:11">
      <c r="C52" s="3"/>
      <c r="D52" s="10" t="s">
        <v>172</v>
      </c>
      <c r="E52" s="142"/>
      <c r="F52" s="42"/>
      <c r="G52" s="140"/>
      <c r="H52" s="140"/>
      <c r="I52" s="140"/>
      <c r="J52" s="141"/>
      <c r="K52" s="33">
        <f>SUM(F52:J52)</f>
        <v>0</v>
      </c>
    </row>
    <row r="53" spans="3:11" ht="13.5" thickBot="1">
      <c r="C53" s="3"/>
      <c r="D53" s="37" t="s">
        <v>192</v>
      </c>
      <c r="E53" s="143"/>
      <c r="F53" s="41">
        <f>F52</f>
        <v>0</v>
      </c>
      <c r="G53" s="39">
        <f>F53+G52</f>
        <v>0</v>
      </c>
      <c r="H53" s="39">
        <f>G53+H52</f>
        <v>0</v>
      </c>
      <c r="I53" s="39">
        <f>H53+I52</f>
        <v>0</v>
      </c>
      <c r="J53" s="40">
        <f>I53+J52</f>
        <v>0</v>
      </c>
      <c r="K53" s="34"/>
    </row>
    <row r="54" spans="3:11" ht="14" thickTop="1" thickBot="1">
      <c r="C54" s="3"/>
      <c r="D54" s="35"/>
      <c r="E54" s="35"/>
      <c r="F54" s="35"/>
      <c r="G54" s="35"/>
      <c r="H54" s="35"/>
      <c r="I54" s="35"/>
      <c r="J54" s="35"/>
      <c r="K54"/>
    </row>
    <row r="55" spans="3:11" ht="14.5" thickTop="1">
      <c r="C55" s="3"/>
      <c r="D55" s="28" t="s">
        <v>189</v>
      </c>
      <c r="E55" s="269" t="str">
        <f>IF(参画事業者に関する情報!D11="","",参画事業者に関する情報!D11)</f>
        <v/>
      </c>
      <c r="F55" s="270"/>
      <c r="G55" s="270"/>
      <c r="H55" s="270"/>
      <c r="I55" s="270"/>
      <c r="J55" s="271"/>
      <c r="K55"/>
    </row>
    <row r="56" spans="3:11">
      <c r="C56" s="3"/>
      <c r="D56" s="10" t="s">
        <v>8</v>
      </c>
      <c r="E56" s="29">
        <f>$E$5</f>
        <v>6</v>
      </c>
      <c r="F56" s="52">
        <f>IFERROR(E56+2,"")</f>
        <v>8</v>
      </c>
      <c r="G56" s="52">
        <f>IFERROR(F56+1,"")</f>
        <v>9</v>
      </c>
      <c r="H56" s="52">
        <f>IFERROR(G56+1,"")</f>
        <v>10</v>
      </c>
      <c r="I56" s="52">
        <f>IFERROR(H56+1,"")</f>
        <v>11</v>
      </c>
      <c r="J56" s="31">
        <f>IFERROR(I56+1,"")</f>
        <v>12</v>
      </c>
      <c r="K56" s="30" t="s">
        <v>190</v>
      </c>
    </row>
    <row r="57" spans="3:11">
      <c r="C57" s="3"/>
      <c r="D57" s="32" t="s">
        <v>195</v>
      </c>
      <c r="E57" s="142"/>
      <c r="F57" s="42">
        <f>参画事業者に関する情報!F11+参画事業者に関する情報!I11</f>
        <v>0</v>
      </c>
      <c r="G57" s="140">
        <f>参画事業者に関する情報!L11</f>
        <v>0</v>
      </c>
      <c r="H57" s="140">
        <f>参画事業者に関する情報!O11</f>
        <v>0</v>
      </c>
      <c r="I57" s="140">
        <f>参画事業者に関する情報!R11</f>
        <v>0</v>
      </c>
      <c r="J57" s="141">
        <f>参画事業者に関する情報!U11</f>
        <v>0</v>
      </c>
      <c r="K57" s="33">
        <f>SUM(F57:J57)</f>
        <v>0</v>
      </c>
    </row>
    <row r="58" spans="3:11">
      <c r="C58" s="3"/>
      <c r="D58" s="10" t="s">
        <v>196</v>
      </c>
      <c r="E58" s="142"/>
      <c r="F58" s="42"/>
      <c r="G58" s="140"/>
      <c r="H58" s="140"/>
      <c r="I58" s="140"/>
      <c r="J58" s="141"/>
      <c r="K58" s="33">
        <f>SUM(F58:J58)</f>
        <v>0</v>
      </c>
    </row>
    <row r="59" spans="3:11">
      <c r="C59" s="3"/>
      <c r="D59" s="10" t="s">
        <v>172</v>
      </c>
      <c r="E59" s="142"/>
      <c r="F59" s="42"/>
      <c r="G59" s="140"/>
      <c r="H59" s="140"/>
      <c r="I59" s="140"/>
      <c r="J59" s="141"/>
      <c r="K59" s="33">
        <f>SUM(F59:J59)</f>
        <v>0</v>
      </c>
    </row>
    <row r="60" spans="3:11" ht="13.5" thickBot="1">
      <c r="C60" s="3"/>
      <c r="D60" s="37" t="s">
        <v>192</v>
      </c>
      <c r="E60" s="143"/>
      <c r="F60" s="41">
        <f>F59</f>
        <v>0</v>
      </c>
      <c r="G60" s="39">
        <f>F60+G59</f>
        <v>0</v>
      </c>
      <c r="H60" s="39">
        <f>G60+H59</f>
        <v>0</v>
      </c>
      <c r="I60" s="39">
        <f>H60+I59</f>
        <v>0</v>
      </c>
      <c r="J60" s="40">
        <f>I60+J59</f>
        <v>0</v>
      </c>
      <c r="K60" s="34"/>
    </row>
    <row r="61" spans="3:11" ht="14" thickTop="1" thickBot="1">
      <c r="C61" s="3"/>
      <c r="D61" s="35"/>
      <c r="E61" s="35"/>
      <c r="F61" s="35"/>
      <c r="G61" s="35"/>
      <c r="H61" s="35"/>
      <c r="I61" s="35"/>
      <c r="J61" s="35"/>
      <c r="K61"/>
    </row>
    <row r="62" spans="3:11" ht="14.5" thickTop="1">
      <c r="C62" s="3"/>
      <c r="D62" s="28" t="s">
        <v>189</v>
      </c>
      <c r="E62" s="269" t="str">
        <f>IF(参画事業者に関する情報!D12="","",参画事業者に関する情報!D12)</f>
        <v/>
      </c>
      <c r="F62" s="270"/>
      <c r="G62" s="270"/>
      <c r="H62" s="270"/>
      <c r="I62" s="270"/>
      <c r="J62" s="271"/>
      <c r="K62"/>
    </row>
    <row r="63" spans="3:11">
      <c r="C63" s="3"/>
      <c r="D63" s="10" t="s">
        <v>8</v>
      </c>
      <c r="E63" s="29">
        <f>$E$5</f>
        <v>6</v>
      </c>
      <c r="F63" s="52">
        <f>IFERROR(E63+2,"")</f>
        <v>8</v>
      </c>
      <c r="G63" s="52">
        <f>IFERROR(F63+1,"")</f>
        <v>9</v>
      </c>
      <c r="H63" s="52">
        <f>IFERROR(G63+1,"")</f>
        <v>10</v>
      </c>
      <c r="I63" s="52">
        <f>IFERROR(H63+1,"")</f>
        <v>11</v>
      </c>
      <c r="J63" s="31">
        <f>IFERROR(I63+1,"")</f>
        <v>12</v>
      </c>
      <c r="K63" s="30" t="s">
        <v>190</v>
      </c>
    </row>
    <row r="64" spans="3:11">
      <c r="C64" s="3"/>
      <c r="D64" s="32" t="s">
        <v>195</v>
      </c>
      <c r="E64" s="142"/>
      <c r="F64" s="42">
        <f>参画事業者に関する情報!F12+参画事業者に関する情報!I12</f>
        <v>0</v>
      </c>
      <c r="G64" s="140">
        <f>参画事業者に関する情報!L12</f>
        <v>0</v>
      </c>
      <c r="H64" s="140">
        <f>参画事業者に関する情報!O12</f>
        <v>0</v>
      </c>
      <c r="I64" s="140">
        <f>参画事業者に関する情報!R12</f>
        <v>0</v>
      </c>
      <c r="J64" s="141">
        <f>参画事業者に関する情報!U12</f>
        <v>0</v>
      </c>
      <c r="K64" s="33">
        <f>SUM(F64:J64)</f>
        <v>0</v>
      </c>
    </row>
    <row r="65" spans="3:11">
      <c r="C65" s="3"/>
      <c r="D65" s="10" t="s">
        <v>196</v>
      </c>
      <c r="E65" s="142"/>
      <c r="F65" s="42"/>
      <c r="G65" s="140"/>
      <c r="H65" s="140"/>
      <c r="I65" s="140"/>
      <c r="J65" s="141"/>
      <c r="K65" s="33">
        <f>SUM(F65:J65)</f>
        <v>0</v>
      </c>
    </row>
    <row r="66" spans="3:11">
      <c r="C66" s="3"/>
      <c r="D66" s="10" t="s">
        <v>172</v>
      </c>
      <c r="E66" s="142"/>
      <c r="F66" s="42"/>
      <c r="G66" s="140"/>
      <c r="H66" s="140"/>
      <c r="I66" s="140"/>
      <c r="J66" s="141"/>
      <c r="K66" s="33">
        <f>SUM(F66:J66)</f>
        <v>0</v>
      </c>
    </row>
    <row r="67" spans="3:11" ht="13.5" thickBot="1">
      <c r="C67" s="3"/>
      <c r="D67" s="37" t="s">
        <v>192</v>
      </c>
      <c r="E67" s="143"/>
      <c r="F67" s="41">
        <f>F66</f>
        <v>0</v>
      </c>
      <c r="G67" s="39">
        <f>F67+G66</f>
        <v>0</v>
      </c>
      <c r="H67" s="39">
        <f>G67+H66</f>
        <v>0</v>
      </c>
      <c r="I67" s="39">
        <f>H67+I66</f>
        <v>0</v>
      </c>
      <c r="J67" s="40">
        <f>I67+J66</f>
        <v>0</v>
      </c>
      <c r="K67" s="34"/>
    </row>
    <row r="68" spans="3:11" ht="14" thickTop="1" thickBot="1">
      <c r="C68" s="3"/>
      <c r="D68" s="35"/>
      <c r="E68" s="35"/>
      <c r="F68" s="35"/>
      <c r="G68" s="35"/>
      <c r="H68" s="35"/>
      <c r="I68" s="35"/>
      <c r="J68" s="35"/>
      <c r="K68"/>
    </row>
    <row r="69" spans="3:11" ht="14.5" thickTop="1">
      <c r="C69" s="3"/>
      <c r="D69" s="28" t="s">
        <v>189</v>
      </c>
      <c r="E69" s="269" t="str">
        <f>IF(参画事業者に関する情報!D13="","",参画事業者に関する情報!D13)</f>
        <v/>
      </c>
      <c r="F69" s="270"/>
      <c r="G69" s="270"/>
      <c r="H69" s="270"/>
      <c r="I69" s="270"/>
      <c r="J69" s="271"/>
      <c r="K69"/>
    </row>
    <row r="70" spans="3:11">
      <c r="C70" s="3"/>
      <c r="D70" s="10" t="s">
        <v>8</v>
      </c>
      <c r="E70" s="29">
        <f>$E$5</f>
        <v>6</v>
      </c>
      <c r="F70" s="52">
        <f>IFERROR(E70+2,"")</f>
        <v>8</v>
      </c>
      <c r="G70" s="52">
        <f>IFERROR(F70+1,"")</f>
        <v>9</v>
      </c>
      <c r="H70" s="52">
        <f>IFERROR(G70+1,"")</f>
        <v>10</v>
      </c>
      <c r="I70" s="52">
        <f>IFERROR(H70+1,"")</f>
        <v>11</v>
      </c>
      <c r="J70" s="31">
        <f>IFERROR(I70+1,"")</f>
        <v>12</v>
      </c>
      <c r="K70" s="30" t="s">
        <v>190</v>
      </c>
    </row>
    <row r="71" spans="3:11">
      <c r="C71" s="3"/>
      <c r="D71" s="32" t="s">
        <v>195</v>
      </c>
      <c r="E71" s="142"/>
      <c r="F71" s="42">
        <f>参画事業者に関する情報!F13+参画事業者に関する情報!I13</f>
        <v>0</v>
      </c>
      <c r="G71" s="140">
        <f>参画事業者に関する情報!L13</f>
        <v>0</v>
      </c>
      <c r="H71" s="140">
        <f>参画事業者に関する情報!O13</f>
        <v>0</v>
      </c>
      <c r="I71" s="140">
        <f>参画事業者に関する情報!R13</f>
        <v>0</v>
      </c>
      <c r="J71" s="141">
        <f>参画事業者に関する情報!U13</f>
        <v>0</v>
      </c>
      <c r="K71" s="33">
        <f>SUM(F71:J71)</f>
        <v>0</v>
      </c>
    </row>
    <row r="72" spans="3:11">
      <c r="C72" s="3"/>
      <c r="D72" s="10" t="s">
        <v>196</v>
      </c>
      <c r="E72" s="142"/>
      <c r="F72" s="42"/>
      <c r="G72" s="140"/>
      <c r="H72" s="140"/>
      <c r="I72" s="140"/>
      <c r="J72" s="141"/>
      <c r="K72" s="33">
        <f>SUM(F72:J72)</f>
        <v>0</v>
      </c>
    </row>
    <row r="73" spans="3:11">
      <c r="C73" s="3"/>
      <c r="D73" s="10" t="s">
        <v>172</v>
      </c>
      <c r="E73" s="142"/>
      <c r="F73" s="42"/>
      <c r="G73" s="140"/>
      <c r="H73" s="140"/>
      <c r="I73" s="140"/>
      <c r="J73" s="141"/>
      <c r="K73" s="33">
        <f>SUM(F73:J73)</f>
        <v>0</v>
      </c>
    </row>
    <row r="74" spans="3:11" ht="13.5" thickBot="1">
      <c r="C74" s="3"/>
      <c r="D74" s="37" t="s">
        <v>192</v>
      </c>
      <c r="E74" s="143"/>
      <c r="F74" s="41">
        <f>F73</f>
        <v>0</v>
      </c>
      <c r="G74" s="39">
        <f>F74+G73</f>
        <v>0</v>
      </c>
      <c r="H74" s="39">
        <f>G74+H73</f>
        <v>0</v>
      </c>
      <c r="I74" s="39">
        <f>H74+I73</f>
        <v>0</v>
      </c>
      <c r="J74" s="40">
        <f>I74+J73</f>
        <v>0</v>
      </c>
      <c r="K74" s="34"/>
    </row>
    <row r="75" spans="3:11" ht="14" thickTop="1" thickBot="1">
      <c r="C75" s="3"/>
      <c r="D75" s="35"/>
      <c r="E75" s="35"/>
      <c r="F75" s="35"/>
      <c r="G75" s="35"/>
      <c r="H75" s="35"/>
      <c r="I75" s="35"/>
      <c r="J75" s="35"/>
      <c r="K75"/>
    </row>
    <row r="76" spans="3:11" ht="14.5" thickTop="1">
      <c r="C76" s="3"/>
      <c r="D76" s="28" t="s">
        <v>189</v>
      </c>
      <c r="E76" s="269" t="str">
        <f>IF(参画事業者に関する情報!D14="","",参画事業者に関する情報!D14)</f>
        <v/>
      </c>
      <c r="F76" s="270"/>
      <c r="G76" s="270"/>
      <c r="H76" s="270"/>
      <c r="I76" s="270"/>
      <c r="J76" s="271"/>
      <c r="K76"/>
    </row>
    <row r="77" spans="3:11">
      <c r="C77" s="3"/>
      <c r="D77" s="10" t="s">
        <v>8</v>
      </c>
      <c r="E77" s="29">
        <f>$E$5</f>
        <v>6</v>
      </c>
      <c r="F77" s="52">
        <f>IFERROR(E77+2,"")</f>
        <v>8</v>
      </c>
      <c r="G77" s="52">
        <f>IFERROR(F77+1,"")</f>
        <v>9</v>
      </c>
      <c r="H77" s="52">
        <f>IFERROR(G77+1,"")</f>
        <v>10</v>
      </c>
      <c r="I77" s="52">
        <f>IFERROR(H77+1,"")</f>
        <v>11</v>
      </c>
      <c r="J77" s="31">
        <f>IFERROR(I77+1,"")</f>
        <v>12</v>
      </c>
      <c r="K77" s="30" t="s">
        <v>190</v>
      </c>
    </row>
    <row r="78" spans="3:11">
      <c r="C78" s="3"/>
      <c r="D78" s="32" t="s">
        <v>195</v>
      </c>
      <c r="E78" s="142"/>
      <c r="F78" s="42">
        <f>参画事業者に関する情報!F14+参画事業者に関する情報!I14</f>
        <v>0</v>
      </c>
      <c r="G78" s="140">
        <f>参画事業者に関する情報!L14</f>
        <v>0</v>
      </c>
      <c r="H78" s="140">
        <f>参画事業者に関する情報!O14</f>
        <v>0</v>
      </c>
      <c r="I78" s="140">
        <f>参画事業者に関する情報!R14</f>
        <v>0</v>
      </c>
      <c r="J78" s="141">
        <f>参画事業者に関する情報!U14</f>
        <v>0</v>
      </c>
      <c r="K78" s="33">
        <f>SUM(F78:J78)</f>
        <v>0</v>
      </c>
    </row>
    <row r="79" spans="3:11">
      <c r="C79" s="3"/>
      <c r="D79" s="10" t="s">
        <v>196</v>
      </c>
      <c r="E79" s="142"/>
      <c r="F79" s="42"/>
      <c r="G79" s="140"/>
      <c r="H79" s="140"/>
      <c r="I79" s="140"/>
      <c r="J79" s="141"/>
      <c r="K79" s="33">
        <f>SUM(F79:J79)</f>
        <v>0</v>
      </c>
    </row>
    <row r="80" spans="3:11">
      <c r="C80" s="3"/>
      <c r="D80" s="10" t="s">
        <v>172</v>
      </c>
      <c r="E80" s="142"/>
      <c r="F80" s="42"/>
      <c r="G80" s="140"/>
      <c r="H80" s="140"/>
      <c r="I80" s="140"/>
      <c r="J80" s="141"/>
      <c r="K80" s="33">
        <f>SUM(F80:J80)</f>
        <v>0</v>
      </c>
    </row>
    <row r="81" spans="3:11" ht="13.5" thickBot="1">
      <c r="C81" s="3"/>
      <c r="D81" s="37" t="s">
        <v>192</v>
      </c>
      <c r="E81" s="143"/>
      <c r="F81" s="41">
        <f>F80</f>
        <v>0</v>
      </c>
      <c r="G81" s="39">
        <f>F81+G80</f>
        <v>0</v>
      </c>
      <c r="H81" s="39">
        <f>G81+H80</f>
        <v>0</v>
      </c>
      <c r="I81" s="39">
        <f>H81+I80</f>
        <v>0</v>
      </c>
      <c r="J81" s="40">
        <f>I81+J80</f>
        <v>0</v>
      </c>
      <c r="K81" s="34"/>
    </row>
    <row r="82" spans="3:11" ht="14" thickTop="1" thickBot="1">
      <c r="C82" s="3"/>
      <c r="D82" s="35"/>
      <c r="E82" s="35"/>
      <c r="F82" s="35"/>
      <c r="G82" s="35"/>
      <c r="H82" s="35"/>
      <c r="I82" s="35"/>
      <c r="J82" s="35"/>
      <c r="K82"/>
    </row>
    <row r="83" spans="3:11" ht="14.5" thickTop="1">
      <c r="C83" s="3"/>
      <c r="D83" s="28" t="s">
        <v>189</v>
      </c>
      <c r="E83" s="269" t="str">
        <f>IF(参画事業者に関する情報!D15="","",参画事業者に関する情報!D15)</f>
        <v/>
      </c>
      <c r="F83" s="270"/>
      <c r="G83" s="270"/>
      <c r="H83" s="270"/>
      <c r="I83" s="270"/>
      <c r="J83" s="271"/>
      <c r="K83"/>
    </row>
    <row r="84" spans="3:11">
      <c r="C84" s="3"/>
      <c r="D84" s="10" t="s">
        <v>8</v>
      </c>
      <c r="E84" s="29">
        <f>$E$5</f>
        <v>6</v>
      </c>
      <c r="F84" s="52">
        <f>IFERROR(E84+2,"")</f>
        <v>8</v>
      </c>
      <c r="G84" s="52">
        <f>IFERROR(F84+1,"")</f>
        <v>9</v>
      </c>
      <c r="H84" s="52">
        <f>IFERROR(G84+1,"")</f>
        <v>10</v>
      </c>
      <c r="I84" s="52">
        <f>IFERROR(H84+1,"")</f>
        <v>11</v>
      </c>
      <c r="J84" s="31">
        <f>IFERROR(I84+1,"")</f>
        <v>12</v>
      </c>
      <c r="K84" s="30" t="s">
        <v>190</v>
      </c>
    </row>
    <row r="85" spans="3:11">
      <c r="C85" s="3"/>
      <c r="D85" s="32" t="s">
        <v>195</v>
      </c>
      <c r="E85" s="142"/>
      <c r="F85" s="42">
        <f>参画事業者に関する情報!F15+参画事業者に関する情報!I15</f>
        <v>0</v>
      </c>
      <c r="G85" s="140">
        <f>参画事業者に関する情報!L15</f>
        <v>0</v>
      </c>
      <c r="H85" s="140">
        <f>参画事業者に関する情報!O15</f>
        <v>0</v>
      </c>
      <c r="I85" s="140">
        <f>参画事業者に関する情報!R15</f>
        <v>0</v>
      </c>
      <c r="J85" s="141">
        <f>参画事業者に関する情報!U15</f>
        <v>0</v>
      </c>
      <c r="K85" s="33">
        <f>SUM(F85:J85)</f>
        <v>0</v>
      </c>
    </row>
    <row r="86" spans="3:11">
      <c r="C86" s="3"/>
      <c r="D86" s="10" t="s">
        <v>196</v>
      </c>
      <c r="E86" s="142"/>
      <c r="F86" s="42"/>
      <c r="G86" s="140"/>
      <c r="H86" s="140"/>
      <c r="I86" s="140"/>
      <c r="J86" s="141"/>
      <c r="K86" s="33">
        <f>SUM(F86:J86)</f>
        <v>0</v>
      </c>
    </row>
    <row r="87" spans="3:11">
      <c r="C87" s="3"/>
      <c r="D87" s="10" t="s">
        <v>172</v>
      </c>
      <c r="E87" s="142"/>
      <c r="F87" s="42"/>
      <c r="G87" s="140"/>
      <c r="H87" s="140"/>
      <c r="I87" s="140"/>
      <c r="J87" s="141"/>
      <c r="K87" s="33">
        <f>SUM(F87:J87)</f>
        <v>0</v>
      </c>
    </row>
    <row r="88" spans="3:11" ht="13.5" thickBot="1">
      <c r="C88" s="3"/>
      <c r="D88" s="37" t="s">
        <v>192</v>
      </c>
      <c r="E88" s="143"/>
      <c r="F88" s="41">
        <f>F87</f>
        <v>0</v>
      </c>
      <c r="G88" s="39">
        <f>F88+G87</f>
        <v>0</v>
      </c>
      <c r="H88" s="39">
        <f>G88+H87</f>
        <v>0</v>
      </c>
      <c r="I88" s="39">
        <f>H88+I87</f>
        <v>0</v>
      </c>
      <c r="J88" s="40">
        <f>I88+J87</f>
        <v>0</v>
      </c>
      <c r="K88" s="34"/>
    </row>
    <row r="89" spans="3:11" ht="14" thickTop="1" thickBot="1">
      <c r="C89" s="3"/>
      <c r="D89"/>
      <c r="E89"/>
      <c r="F89"/>
      <c r="G89"/>
      <c r="H89"/>
      <c r="I89"/>
      <c r="J89"/>
      <c r="K89"/>
    </row>
    <row r="90" spans="3:11" ht="14.5" thickTop="1">
      <c r="C90" s="3"/>
      <c r="D90" s="28" t="s">
        <v>189</v>
      </c>
      <c r="E90" s="269" t="str">
        <f>IF(参画事業者に関する情報!D16="","",参画事業者に関する情報!D16)</f>
        <v/>
      </c>
      <c r="F90" s="270"/>
      <c r="G90" s="270"/>
      <c r="H90" s="270"/>
      <c r="I90" s="270"/>
      <c r="J90" s="271"/>
      <c r="K90"/>
    </row>
    <row r="91" spans="3:11">
      <c r="C91" s="3"/>
      <c r="D91" s="10" t="s">
        <v>8</v>
      </c>
      <c r="E91" s="29">
        <f>$E$5</f>
        <v>6</v>
      </c>
      <c r="F91" s="52">
        <f>IFERROR(E91+2,"")</f>
        <v>8</v>
      </c>
      <c r="G91" s="52">
        <f>IFERROR(F91+1,"")</f>
        <v>9</v>
      </c>
      <c r="H91" s="52">
        <f>IFERROR(G91+1,"")</f>
        <v>10</v>
      </c>
      <c r="I91" s="52">
        <f>IFERROR(H91+1,"")</f>
        <v>11</v>
      </c>
      <c r="J91" s="31">
        <f>IFERROR(I91+1,"")</f>
        <v>12</v>
      </c>
      <c r="K91" s="30" t="s">
        <v>190</v>
      </c>
    </row>
    <row r="92" spans="3:11">
      <c r="C92" s="3"/>
      <c r="D92" s="32" t="s">
        <v>195</v>
      </c>
      <c r="E92" s="142"/>
      <c r="F92" s="42">
        <f>参画事業者に関する情報!F16+参画事業者に関する情報!I16</f>
        <v>0</v>
      </c>
      <c r="G92" s="140">
        <f>参画事業者に関する情報!L16</f>
        <v>0</v>
      </c>
      <c r="H92" s="140">
        <f>参画事業者に関する情報!O16</f>
        <v>0</v>
      </c>
      <c r="I92" s="140">
        <f>参画事業者に関する情報!R16</f>
        <v>0</v>
      </c>
      <c r="J92" s="141">
        <f>参画事業者に関する情報!U16</f>
        <v>0</v>
      </c>
      <c r="K92" s="33">
        <f>SUM(F92:J92)</f>
        <v>0</v>
      </c>
    </row>
    <row r="93" spans="3:11">
      <c r="C93" s="3"/>
      <c r="D93" s="10" t="s">
        <v>196</v>
      </c>
      <c r="E93" s="142"/>
      <c r="F93" s="42"/>
      <c r="G93" s="140"/>
      <c r="H93" s="140"/>
      <c r="I93" s="140"/>
      <c r="J93" s="141"/>
      <c r="K93" s="33">
        <f>SUM(F93:J93)</f>
        <v>0</v>
      </c>
    </row>
    <row r="94" spans="3:11">
      <c r="C94" s="3"/>
      <c r="D94" s="10" t="s">
        <v>172</v>
      </c>
      <c r="E94" s="142"/>
      <c r="F94" s="42"/>
      <c r="G94" s="140"/>
      <c r="H94" s="140"/>
      <c r="I94" s="140"/>
      <c r="J94" s="141"/>
      <c r="K94" s="33">
        <f>SUM(F94:J94)</f>
        <v>0</v>
      </c>
    </row>
    <row r="95" spans="3:11" ht="13.5" thickBot="1">
      <c r="C95" s="3"/>
      <c r="D95" s="37" t="s">
        <v>192</v>
      </c>
      <c r="E95" s="143"/>
      <c r="F95" s="41">
        <f>F94</f>
        <v>0</v>
      </c>
      <c r="G95" s="39">
        <f>F95+G94</f>
        <v>0</v>
      </c>
      <c r="H95" s="39">
        <f>G95+H94</f>
        <v>0</v>
      </c>
      <c r="I95" s="39">
        <f>H95+I94</f>
        <v>0</v>
      </c>
      <c r="J95" s="40">
        <f>I95+J94</f>
        <v>0</v>
      </c>
      <c r="K95" s="34"/>
    </row>
    <row r="96" spans="3:11" ht="14" thickTop="1" thickBot="1">
      <c r="C96" s="3"/>
      <c r="D96" s="35"/>
      <c r="E96" s="35"/>
      <c r="F96" s="35"/>
      <c r="G96" s="35"/>
      <c r="H96" s="35"/>
      <c r="I96" s="35"/>
      <c r="J96" s="35"/>
      <c r="K96"/>
    </row>
    <row r="97" spans="3:11" ht="14.5" thickTop="1">
      <c r="C97" s="3"/>
      <c r="D97" s="28" t="s">
        <v>189</v>
      </c>
      <c r="E97" s="269" t="str">
        <f>IF(参画事業者に関する情報!D17="","",参画事業者に関する情報!D17)</f>
        <v/>
      </c>
      <c r="F97" s="270"/>
      <c r="G97" s="270"/>
      <c r="H97" s="270"/>
      <c r="I97" s="270"/>
      <c r="J97" s="271"/>
      <c r="K97"/>
    </row>
    <row r="98" spans="3:11">
      <c r="C98" s="3"/>
      <c r="D98" s="10" t="s">
        <v>8</v>
      </c>
      <c r="E98" s="29">
        <f>$E$5</f>
        <v>6</v>
      </c>
      <c r="F98" s="52">
        <f>IFERROR(E98+2,"")</f>
        <v>8</v>
      </c>
      <c r="G98" s="52">
        <f>IFERROR(F98+1,"")</f>
        <v>9</v>
      </c>
      <c r="H98" s="52">
        <f>IFERROR(G98+1,"")</f>
        <v>10</v>
      </c>
      <c r="I98" s="52">
        <f>IFERROR(H98+1,"")</f>
        <v>11</v>
      </c>
      <c r="J98" s="31">
        <f>IFERROR(I98+1,"")</f>
        <v>12</v>
      </c>
      <c r="K98" s="30" t="s">
        <v>190</v>
      </c>
    </row>
    <row r="99" spans="3:11">
      <c r="C99" s="3"/>
      <c r="D99" s="32" t="s">
        <v>195</v>
      </c>
      <c r="E99" s="142"/>
      <c r="F99" s="42">
        <f>参画事業者に関する情報!F17+参画事業者に関する情報!I17</f>
        <v>0</v>
      </c>
      <c r="G99" s="140">
        <f>参画事業者に関する情報!L17</f>
        <v>0</v>
      </c>
      <c r="H99" s="140">
        <f>参画事業者に関する情報!O17</f>
        <v>0</v>
      </c>
      <c r="I99" s="140">
        <f>参画事業者に関する情報!R17</f>
        <v>0</v>
      </c>
      <c r="J99" s="141">
        <f>参画事業者に関する情報!U17</f>
        <v>0</v>
      </c>
      <c r="K99" s="33">
        <f>SUM(F99:J99)</f>
        <v>0</v>
      </c>
    </row>
    <row r="100" spans="3:11">
      <c r="C100" s="3"/>
      <c r="D100" s="10" t="s">
        <v>196</v>
      </c>
      <c r="E100" s="142"/>
      <c r="F100" s="42"/>
      <c r="G100" s="140"/>
      <c r="H100" s="140"/>
      <c r="I100" s="140"/>
      <c r="J100" s="141"/>
      <c r="K100" s="33">
        <f>SUM(F100:J100)</f>
        <v>0</v>
      </c>
    </row>
    <row r="101" spans="3:11">
      <c r="C101" s="3"/>
      <c r="D101" s="10" t="s">
        <v>172</v>
      </c>
      <c r="E101" s="142"/>
      <c r="F101" s="42"/>
      <c r="G101" s="140"/>
      <c r="H101" s="140"/>
      <c r="I101" s="140"/>
      <c r="J101" s="141"/>
      <c r="K101" s="33">
        <f>SUM(F101:J101)</f>
        <v>0</v>
      </c>
    </row>
    <row r="102" spans="3:11" ht="13.5" thickBot="1">
      <c r="C102" s="3"/>
      <c r="D102" s="37" t="s">
        <v>192</v>
      </c>
      <c r="E102" s="143"/>
      <c r="F102" s="41">
        <f>F101</f>
        <v>0</v>
      </c>
      <c r="G102" s="39">
        <f>F102+G101</f>
        <v>0</v>
      </c>
      <c r="H102" s="39">
        <f>G102+H101</f>
        <v>0</v>
      </c>
      <c r="I102" s="39">
        <f>H102+I101</f>
        <v>0</v>
      </c>
      <c r="J102" s="40">
        <f>I102+J101</f>
        <v>0</v>
      </c>
      <c r="K102" s="34"/>
    </row>
    <row r="103" spans="3:11" ht="14" thickTop="1" thickBot="1">
      <c r="C103" s="3"/>
      <c r="D103" s="35"/>
      <c r="E103" s="35"/>
      <c r="F103" s="35"/>
      <c r="G103" s="35"/>
      <c r="H103" s="35"/>
      <c r="I103" s="35"/>
      <c r="J103" s="35"/>
      <c r="K103"/>
    </row>
    <row r="104" spans="3:11" ht="14.5" thickTop="1">
      <c r="C104" s="3"/>
      <c r="D104" s="28" t="s">
        <v>189</v>
      </c>
      <c r="E104" s="269" t="str">
        <f>IF(参画事業者に関する情報!D18="","",参画事業者に関する情報!D18)</f>
        <v/>
      </c>
      <c r="F104" s="270"/>
      <c r="G104" s="270"/>
      <c r="H104" s="270"/>
      <c r="I104" s="270"/>
      <c r="J104" s="271"/>
      <c r="K104"/>
    </row>
    <row r="105" spans="3:11">
      <c r="C105" s="3"/>
      <c r="D105" s="10" t="s">
        <v>8</v>
      </c>
      <c r="E105" s="29">
        <f>$E$5</f>
        <v>6</v>
      </c>
      <c r="F105" s="52">
        <f>IFERROR(E105+2,"")</f>
        <v>8</v>
      </c>
      <c r="G105" s="52">
        <f>IFERROR(F105+1,"")</f>
        <v>9</v>
      </c>
      <c r="H105" s="52">
        <f>IFERROR(G105+1,"")</f>
        <v>10</v>
      </c>
      <c r="I105" s="52">
        <f>IFERROR(H105+1,"")</f>
        <v>11</v>
      </c>
      <c r="J105" s="31">
        <f>IFERROR(I105+1,"")</f>
        <v>12</v>
      </c>
      <c r="K105" s="30" t="s">
        <v>190</v>
      </c>
    </row>
    <row r="106" spans="3:11">
      <c r="C106" s="3"/>
      <c r="D106" s="32" t="s">
        <v>195</v>
      </c>
      <c r="E106" s="142"/>
      <c r="F106" s="42">
        <f>参画事業者に関する情報!F18+参画事業者に関する情報!I18</f>
        <v>0</v>
      </c>
      <c r="G106" s="140">
        <f>参画事業者に関する情報!L18</f>
        <v>0</v>
      </c>
      <c r="H106" s="140">
        <f>参画事業者に関する情報!O18</f>
        <v>0</v>
      </c>
      <c r="I106" s="140">
        <f>参画事業者に関する情報!R18</f>
        <v>0</v>
      </c>
      <c r="J106" s="141">
        <f>参画事業者に関する情報!U18</f>
        <v>0</v>
      </c>
      <c r="K106" s="33">
        <f>SUM(F106:J106)</f>
        <v>0</v>
      </c>
    </row>
    <row r="107" spans="3:11">
      <c r="C107" s="3"/>
      <c r="D107" s="10" t="s">
        <v>196</v>
      </c>
      <c r="E107" s="142"/>
      <c r="F107" s="42"/>
      <c r="G107" s="140"/>
      <c r="H107" s="140"/>
      <c r="I107" s="140"/>
      <c r="J107" s="141"/>
      <c r="K107" s="33">
        <f>SUM(F107:J107)</f>
        <v>0</v>
      </c>
    </row>
    <row r="108" spans="3:11">
      <c r="C108" s="3"/>
      <c r="D108" s="10" t="s">
        <v>172</v>
      </c>
      <c r="E108" s="142"/>
      <c r="F108" s="42"/>
      <c r="G108" s="140"/>
      <c r="H108" s="140"/>
      <c r="I108" s="140"/>
      <c r="J108" s="141"/>
      <c r="K108" s="33">
        <f>SUM(F108:J108)</f>
        <v>0</v>
      </c>
    </row>
    <row r="109" spans="3:11" ht="13.5" thickBot="1">
      <c r="C109" s="3"/>
      <c r="D109" s="37" t="s">
        <v>192</v>
      </c>
      <c r="E109" s="143"/>
      <c r="F109" s="41">
        <f>F108</f>
        <v>0</v>
      </c>
      <c r="G109" s="39">
        <f>F109+G108</f>
        <v>0</v>
      </c>
      <c r="H109" s="39">
        <f>G109+H108</f>
        <v>0</v>
      </c>
      <c r="I109" s="39">
        <f>H109+I108</f>
        <v>0</v>
      </c>
      <c r="J109" s="40">
        <f>I109+J108</f>
        <v>0</v>
      </c>
      <c r="K109" s="34"/>
    </row>
    <row r="110" spans="3:11" ht="14" thickTop="1" thickBot="1">
      <c r="C110" s="3"/>
      <c r="D110" s="35"/>
      <c r="E110" s="35"/>
      <c r="F110" s="35"/>
      <c r="G110" s="35"/>
      <c r="H110" s="35"/>
      <c r="I110" s="35"/>
      <c r="J110" s="35"/>
      <c r="K110"/>
    </row>
    <row r="111" spans="3:11" ht="14.5" thickTop="1">
      <c r="C111" s="3"/>
      <c r="D111" s="28" t="s">
        <v>189</v>
      </c>
      <c r="E111" s="269" t="str">
        <f>IF(参画事業者に関する情報!D19="","",参画事業者に関する情報!D19)</f>
        <v/>
      </c>
      <c r="F111" s="270"/>
      <c r="G111" s="270"/>
      <c r="H111" s="270"/>
      <c r="I111" s="270"/>
      <c r="J111" s="271"/>
      <c r="K111"/>
    </row>
    <row r="112" spans="3:11">
      <c r="C112" s="3"/>
      <c r="D112" s="10" t="s">
        <v>8</v>
      </c>
      <c r="E112" s="29">
        <f>$E$5</f>
        <v>6</v>
      </c>
      <c r="F112" s="52">
        <f>IFERROR(E112+2,"")</f>
        <v>8</v>
      </c>
      <c r="G112" s="52">
        <f>IFERROR(F112+1,"")</f>
        <v>9</v>
      </c>
      <c r="H112" s="52">
        <f>IFERROR(G112+1,"")</f>
        <v>10</v>
      </c>
      <c r="I112" s="52">
        <f>IFERROR(H112+1,"")</f>
        <v>11</v>
      </c>
      <c r="J112" s="31">
        <f>IFERROR(I112+1,"")</f>
        <v>12</v>
      </c>
      <c r="K112" s="30" t="s">
        <v>190</v>
      </c>
    </row>
    <row r="113" spans="3:11">
      <c r="C113" s="3"/>
      <c r="D113" s="32" t="s">
        <v>195</v>
      </c>
      <c r="E113" s="142"/>
      <c r="F113" s="42">
        <f>参画事業者に関する情報!F19+参画事業者に関する情報!I19</f>
        <v>0</v>
      </c>
      <c r="G113" s="140">
        <f>参画事業者に関する情報!L19</f>
        <v>0</v>
      </c>
      <c r="H113" s="140">
        <f>参画事業者に関する情報!O19</f>
        <v>0</v>
      </c>
      <c r="I113" s="140">
        <f>参画事業者に関する情報!R19</f>
        <v>0</v>
      </c>
      <c r="J113" s="141">
        <f>参画事業者に関する情報!U19</f>
        <v>0</v>
      </c>
      <c r="K113" s="33">
        <f>SUM(F113:J113)</f>
        <v>0</v>
      </c>
    </row>
    <row r="114" spans="3:11">
      <c r="C114" s="3"/>
      <c r="D114" s="10" t="s">
        <v>196</v>
      </c>
      <c r="E114" s="142"/>
      <c r="F114" s="42"/>
      <c r="G114" s="140"/>
      <c r="H114" s="140"/>
      <c r="I114" s="140"/>
      <c r="J114" s="141"/>
      <c r="K114" s="33">
        <f>SUM(F114:J114)</f>
        <v>0</v>
      </c>
    </row>
    <row r="115" spans="3:11">
      <c r="C115" s="3"/>
      <c r="D115" s="10" t="s">
        <v>172</v>
      </c>
      <c r="E115" s="142"/>
      <c r="F115" s="42"/>
      <c r="G115" s="140"/>
      <c r="H115" s="140"/>
      <c r="I115" s="140"/>
      <c r="J115" s="141"/>
      <c r="K115" s="33">
        <f>SUM(F115:J115)</f>
        <v>0</v>
      </c>
    </row>
    <row r="116" spans="3:11" ht="13.5" thickBot="1">
      <c r="C116" s="3"/>
      <c r="D116" s="37" t="s">
        <v>192</v>
      </c>
      <c r="E116" s="143"/>
      <c r="F116" s="41">
        <f>F115</f>
        <v>0</v>
      </c>
      <c r="G116" s="39">
        <f>F116+G115</f>
        <v>0</v>
      </c>
      <c r="H116" s="39">
        <f>G116+H115</f>
        <v>0</v>
      </c>
      <c r="I116" s="39">
        <f>H116+I115</f>
        <v>0</v>
      </c>
      <c r="J116" s="40">
        <f>I116+J115</f>
        <v>0</v>
      </c>
      <c r="K116" s="34"/>
    </row>
    <row r="117" spans="3:11" ht="14" thickTop="1" thickBot="1">
      <c r="C117" s="3"/>
      <c r="D117" s="35"/>
      <c r="E117" s="35"/>
      <c r="F117" s="35"/>
      <c r="G117" s="35"/>
      <c r="H117" s="35"/>
      <c r="I117" s="35"/>
      <c r="J117" s="35"/>
      <c r="K117"/>
    </row>
    <row r="118" spans="3:11" ht="14.5" thickTop="1">
      <c r="C118" s="3"/>
      <c r="D118" s="28" t="s">
        <v>189</v>
      </c>
      <c r="E118" s="269" t="str">
        <f>IF(参画事業者に関する情報!D20="","",参画事業者に関する情報!D20)</f>
        <v/>
      </c>
      <c r="F118" s="270"/>
      <c r="G118" s="270"/>
      <c r="H118" s="270"/>
      <c r="I118" s="270"/>
      <c r="J118" s="271"/>
      <c r="K118"/>
    </row>
    <row r="119" spans="3:11">
      <c r="C119" s="3"/>
      <c r="D119" s="10" t="s">
        <v>8</v>
      </c>
      <c r="E119" s="29">
        <f>$E$5</f>
        <v>6</v>
      </c>
      <c r="F119" s="52">
        <f>IFERROR(E119+2,"")</f>
        <v>8</v>
      </c>
      <c r="G119" s="52">
        <f>IFERROR(F119+1,"")</f>
        <v>9</v>
      </c>
      <c r="H119" s="52">
        <f>IFERROR(G119+1,"")</f>
        <v>10</v>
      </c>
      <c r="I119" s="52">
        <f>IFERROR(H119+1,"")</f>
        <v>11</v>
      </c>
      <c r="J119" s="31">
        <f>IFERROR(I119+1,"")</f>
        <v>12</v>
      </c>
      <c r="K119" s="30" t="s">
        <v>190</v>
      </c>
    </row>
    <row r="120" spans="3:11">
      <c r="C120" s="3"/>
      <c r="D120" s="32" t="s">
        <v>195</v>
      </c>
      <c r="E120" s="142"/>
      <c r="F120" s="42">
        <f>参画事業者に関する情報!F20+参画事業者に関する情報!I20</f>
        <v>0</v>
      </c>
      <c r="G120" s="140">
        <f>参画事業者に関する情報!L20</f>
        <v>0</v>
      </c>
      <c r="H120" s="140">
        <f>参画事業者に関する情報!O20</f>
        <v>0</v>
      </c>
      <c r="I120" s="140">
        <f>参画事業者に関する情報!R20</f>
        <v>0</v>
      </c>
      <c r="J120" s="141">
        <f>参画事業者に関する情報!U20</f>
        <v>0</v>
      </c>
      <c r="K120" s="33">
        <f>SUM(F120:J120)</f>
        <v>0</v>
      </c>
    </row>
    <row r="121" spans="3:11">
      <c r="C121" s="3"/>
      <c r="D121" s="10" t="s">
        <v>196</v>
      </c>
      <c r="E121" s="142"/>
      <c r="F121" s="42"/>
      <c r="G121" s="140"/>
      <c r="H121" s="140"/>
      <c r="I121" s="140"/>
      <c r="J121" s="141"/>
      <c r="K121" s="33">
        <f>SUM(F121:J121)</f>
        <v>0</v>
      </c>
    </row>
    <row r="122" spans="3:11">
      <c r="C122" s="3"/>
      <c r="D122" s="10" t="s">
        <v>172</v>
      </c>
      <c r="E122" s="142"/>
      <c r="F122" s="42"/>
      <c r="G122" s="140"/>
      <c r="H122" s="140"/>
      <c r="I122" s="140"/>
      <c r="J122" s="141"/>
      <c r="K122" s="33">
        <f>SUM(F122:J122)</f>
        <v>0</v>
      </c>
    </row>
    <row r="123" spans="3:11" ht="13.5" thickBot="1">
      <c r="C123" s="3"/>
      <c r="D123" s="37" t="s">
        <v>192</v>
      </c>
      <c r="E123" s="143"/>
      <c r="F123" s="41">
        <f>F122</f>
        <v>0</v>
      </c>
      <c r="G123" s="39">
        <f>F123+G122</f>
        <v>0</v>
      </c>
      <c r="H123" s="39">
        <f>G123+H122</f>
        <v>0</v>
      </c>
      <c r="I123" s="39">
        <f>H123+I122</f>
        <v>0</v>
      </c>
      <c r="J123" s="40">
        <f>I123+J122</f>
        <v>0</v>
      </c>
      <c r="K123" s="34"/>
    </row>
    <row r="124" spans="3:11" ht="14" thickTop="1" thickBot="1">
      <c r="C124" s="3"/>
      <c r="D124" s="35"/>
      <c r="E124" s="35"/>
      <c r="F124" s="35"/>
      <c r="G124" s="35"/>
      <c r="H124" s="35"/>
      <c r="I124" s="35"/>
      <c r="J124" s="35"/>
      <c r="K124"/>
    </row>
    <row r="125" spans="3:11" ht="14.5" thickTop="1">
      <c r="C125" s="3"/>
      <c r="D125" s="28" t="s">
        <v>189</v>
      </c>
      <c r="E125" s="269" t="str">
        <f>IF(参画事業者に関する情報!D21="","",参画事業者に関する情報!D21)</f>
        <v/>
      </c>
      <c r="F125" s="270"/>
      <c r="G125" s="270"/>
      <c r="H125" s="270"/>
      <c r="I125" s="270"/>
      <c r="J125" s="271"/>
      <c r="K125"/>
    </row>
    <row r="126" spans="3:11">
      <c r="C126" s="3"/>
      <c r="D126" s="10" t="s">
        <v>8</v>
      </c>
      <c r="E126" s="29">
        <f>$E$5</f>
        <v>6</v>
      </c>
      <c r="F126" s="52">
        <f>IFERROR(E126+2,"")</f>
        <v>8</v>
      </c>
      <c r="G126" s="52">
        <f>IFERROR(F126+1,"")</f>
        <v>9</v>
      </c>
      <c r="H126" s="52">
        <f>IFERROR(G126+1,"")</f>
        <v>10</v>
      </c>
      <c r="I126" s="52">
        <f>IFERROR(H126+1,"")</f>
        <v>11</v>
      </c>
      <c r="J126" s="31">
        <f>IFERROR(I126+1,"")</f>
        <v>12</v>
      </c>
      <c r="K126" s="30" t="s">
        <v>190</v>
      </c>
    </row>
    <row r="127" spans="3:11">
      <c r="C127" s="3"/>
      <c r="D127" s="32" t="s">
        <v>195</v>
      </c>
      <c r="E127" s="142"/>
      <c r="F127" s="42">
        <f>参画事業者に関する情報!F21+参画事業者に関する情報!I21</f>
        <v>0</v>
      </c>
      <c r="G127" s="140">
        <f>参画事業者に関する情報!L21</f>
        <v>0</v>
      </c>
      <c r="H127" s="140">
        <f>参画事業者に関する情報!O21</f>
        <v>0</v>
      </c>
      <c r="I127" s="140">
        <f>参画事業者に関する情報!R21</f>
        <v>0</v>
      </c>
      <c r="J127" s="141">
        <f>参画事業者に関する情報!U21</f>
        <v>0</v>
      </c>
      <c r="K127" s="33">
        <f>SUM(F127:J127)</f>
        <v>0</v>
      </c>
    </row>
    <row r="128" spans="3:11">
      <c r="C128" s="3"/>
      <c r="D128" s="10" t="s">
        <v>196</v>
      </c>
      <c r="E128" s="142"/>
      <c r="F128" s="42"/>
      <c r="G128" s="140"/>
      <c r="H128" s="140"/>
      <c r="I128" s="140"/>
      <c r="J128" s="141"/>
      <c r="K128" s="33">
        <f>SUM(F128:J128)</f>
        <v>0</v>
      </c>
    </row>
    <row r="129" spans="3:11">
      <c r="C129" s="3"/>
      <c r="D129" s="10" t="s">
        <v>172</v>
      </c>
      <c r="E129" s="142"/>
      <c r="F129" s="42"/>
      <c r="G129" s="140"/>
      <c r="H129" s="140"/>
      <c r="I129" s="140"/>
      <c r="J129" s="141"/>
      <c r="K129" s="33">
        <f>SUM(F129:J129)</f>
        <v>0</v>
      </c>
    </row>
    <row r="130" spans="3:11" ht="13.5" thickBot="1">
      <c r="C130" s="3"/>
      <c r="D130" s="37" t="s">
        <v>192</v>
      </c>
      <c r="E130" s="143"/>
      <c r="F130" s="41">
        <f>F129</f>
        <v>0</v>
      </c>
      <c r="G130" s="39">
        <f>F130+G129</f>
        <v>0</v>
      </c>
      <c r="H130" s="39">
        <f>G130+H129</f>
        <v>0</v>
      </c>
      <c r="I130" s="39">
        <f>H130+I129</f>
        <v>0</v>
      </c>
      <c r="J130" s="40">
        <f>I130+J129</f>
        <v>0</v>
      </c>
      <c r="K130" s="34"/>
    </row>
    <row r="131" spans="3:11" ht="14" thickTop="1" thickBot="1">
      <c r="C131" s="3"/>
      <c r="D131" s="35"/>
      <c r="E131" s="35"/>
      <c r="F131" s="35"/>
      <c r="G131" s="35"/>
      <c r="H131" s="35"/>
      <c r="I131" s="35"/>
      <c r="J131" s="35"/>
      <c r="K131"/>
    </row>
    <row r="132" spans="3:11" ht="14.5" thickTop="1">
      <c r="C132" s="3"/>
      <c r="D132" s="28" t="s">
        <v>189</v>
      </c>
      <c r="E132" s="269" t="str">
        <f>IF(参画事業者に関する情報!D22="","",参画事業者に関する情報!D22)</f>
        <v/>
      </c>
      <c r="F132" s="270"/>
      <c r="G132" s="270"/>
      <c r="H132" s="270"/>
      <c r="I132" s="270"/>
      <c r="J132" s="271"/>
      <c r="K132"/>
    </row>
    <row r="133" spans="3:11">
      <c r="C133" s="3"/>
      <c r="D133" s="10" t="s">
        <v>8</v>
      </c>
      <c r="E133" s="29">
        <f>$E$5</f>
        <v>6</v>
      </c>
      <c r="F133" s="52">
        <f>IFERROR(E133+2,"")</f>
        <v>8</v>
      </c>
      <c r="G133" s="52">
        <f>IFERROR(F133+1,"")</f>
        <v>9</v>
      </c>
      <c r="H133" s="52">
        <f>IFERROR(G133+1,"")</f>
        <v>10</v>
      </c>
      <c r="I133" s="52">
        <f>IFERROR(H133+1,"")</f>
        <v>11</v>
      </c>
      <c r="J133" s="31">
        <f>IFERROR(I133+1,"")</f>
        <v>12</v>
      </c>
      <c r="K133" s="30" t="s">
        <v>190</v>
      </c>
    </row>
    <row r="134" spans="3:11">
      <c r="C134" s="3"/>
      <c r="D134" s="32" t="s">
        <v>195</v>
      </c>
      <c r="E134" s="142"/>
      <c r="F134" s="42">
        <f>参画事業者に関する情報!F22+参画事業者に関する情報!I22</f>
        <v>0</v>
      </c>
      <c r="G134" s="140">
        <f>参画事業者に関する情報!L22</f>
        <v>0</v>
      </c>
      <c r="H134" s="140">
        <f>参画事業者に関する情報!O22</f>
        <v>0</v>
      </c>
      <c r="I134" s="140">
        <f>参画事業者に関する情報!R22</f>
        <v>0</v>
      </c>
      <c r="J134" s="141">
        <f>参画事業者に関する情報!U22</f>
        <v>0</v>
      </c>
      <c r="K134" s="33">
        <f>SUM(F134:J134)</f>
        <v>0</v>
      </c>
    </row>
    <row r="135" spans="3:11">
      <c r="C135" s="3"/>
      <c r="D135" s="10" t="s">
        <v>196</v>
      </c>
      <c r="E135" s="142"/>
      <c r="F135" s="42"/>
      <c r="G135" s="140"/>
      <c r="H135" s="140"/>
      <c r="I135" s="140"/>
      <c r="J135" s="141"/>
      <c r="K135" s="33">
        <f>SUM(F135:J135)</f>
        <v>0</v>
      </c>
    </row>
    <row r="136" spans="3:11">
      <c r="C136" s="3"/>
      <c r="D136" s="10" t="s">
        <v>172</v>
      </c>
      <c r="E136" s="142"/>
      <c r="F136" s="42"/>
      <c r="G136" s="140"/>
      <c r="H136" s="140"/>
      <c r="I136" s="140"/>
      <c r="J136" s="141"/>
      <c r="K136" s="33">
        <f>SUM(F136:J136)</f>
        <v>0</v>
      </c>
    </row>
    <row r="137" spans="3:11" ht="13.5" thickBot="1">
      <c r="C137" s="3"/>
      <c r="D137" s="37" t="s">
        <v>192</v>
      </c>
      <c r="E137" s="143"/>
      <c r="F137" s="41">
        <f>F136</f>
        <v>0</v>
      </c>
      <c r="G137" s="39">
        <f>F137+G136</f>
        <v>0</v>
      </c>
      <c r="H137" s="39">
        <f>G137+H136</f>
        <v>0</v>
      </c>
      <c r="I137" s="39">
        <f>H137+I136</f>
        <v>0</v>
      </c>
      <c r="J137" s="40">
        <f>I137+J136</f>
        <v>0</v>
      </c>
      <c r="K137" s="34"/>
    </row>
    <row r="138" spans="3:11" ht="14" thickTop="1" thickBot="1">
      <c r="C138" s="3"/>
      <c r="D138" s="35"/>
      <c r="E138" s="35"/>
      <c r="F138" s="35"/>
      <c r="G138" s="35"/>
      <c r="H138" s="35"/>
      <c r="I138" s="35"/>
      <c r="J138" s="35"/>
      <c r="K138"/>
    </row>
    <row r="139" spans="3:11" ht="14.5" thickTop="1">
      <c r="C139" s="3"/>
      <c r="D139" s="28" t="s">
        <v>189</v>
      </c>
      <c r="E139" s="269" t="str">
        <f>IF(参画事業者に関する情報!D23="","",参画事業者に関する情報!D23)</f>
        <v/>
      </c>
      <c r="F139" s="270"/>
      <c r="G139" s="270"/>
      <c r="H139" s="270"/>
      <c r="I139" s="270"/>
      <c r="J139" s="271"/>
      <c r="K139"/>
    </row>
    <row r="140" spans="3:11">
      <c r="C140" s="3"/>
      <c r="D140" s="10" t="s">
        <v>8</v>
      </c>
      <c r="E140" s="29">
        <f>$E$5</f>
        <v>6</v>
      </c>
      <c r="F140" s="52">
        <f>IFERROR(E140+2,"")</f>
        <v>8</v>
      </c>
      <c r="G140" s="52">
        <f>IFERROR(F140+1,"")</f>
        <v>9</v>
      </c>
      <c r="H140" s="52">
        <f>IFERROR(G140+1,"")</f>
        <v>10</v>
      </c>
      <c r="I140" s="52">
        <f>IFERROR(H140+1,"")</f>
        <v>11</v>
      </c>
      <c r="J140" s="31">
        <f>IFERROR(I140+1,"")</f>
        <v>12</v>
      </c>
      <c r="K140" s="30" t="s">
        <v>190</v>
      </c>
    </row>
    <row r="141" spans="3:11">
      <c r="C141" s="3"/>
      <c r="D141" s="32" t="s">
        <v>195</v>
      </c>
      <c r="E141" s="142"/>
      <c r="F141" s="42">
        <f>参画事業者に関する情報!F23+参画事業者に関する情報!I23</f>
        <v>0</v>
      </c>
      <c r="G141" s="140">
        <f>参画事業者に関する情報!L23</f>
        <v>0</v>
      </c>
      <c r="H141" s="140">
        <f>参画事業者に関する情報!O23</f>
        <v>0</v>
      </c>
      <c r="I141" s="140">
        <f>参画事業者に関する情報!R23</f>
        <v>0</v>
      </c>
      <c r="J141" s="141">
        <f>参画事業者に関する情報!U23</f>
        <v>0</v>
      </c>
      <c r="K141" s="33">
        <f>SUM(F141:J141)</f>
        <v>0</v>
      </c>
    </row>
    <row r="142" spans="3:11">
      <c r="C142" s="3"/>
      <c r="D142" s="10" t="s">
        <v>196</v>
      </c>
      <c r="E142" s="142"/>
      <c r="F142" s="42"/>
      <c r="G142" s="140"/>
      <c r="H142" s="140"/>
      <c r="I142" s="140"/>
      <c r="J142" s="141"/>
      <c r="K142" s="33">
        <f>SUM(F142:J142)</f>
        <v>0</v>
      </c>
    </row>
    <row r="143" spans="3:11">
      <c r="C143" s="3"/>
      <c r="D143" s="10" t="s">
        <v>172</v>
      </c>
      <c r="E143" s="142"/>
      <c r="F143" s="42"/>
      <c r="G143" s="140"/>
      <c r="H143" s="140"/>
      <c r="I143" s="140"/>
      <c r="J143" s="141"/>
      <c r="K143" s="33">
        <f>SUM(F143:J143)</f>
        <v>0</v>
      </c>
    </row>
    <row r="144" spans="3:11" ht="13.5" thickBot="1">
      <c r="C144" s="3"/>
      <c r="D144" s="37" t="s">
        <v>192</v>
      </c>
      <c r="E144" s="143"/>
      <c r="F144" s="41">
        <f>F143</f>
        <v>0</v>
      </c>
      <c r="G144" s="39">
        <f>F144+G143</f>
        <v>0</v>
      </c>
      <c r="H144" s="39">
        <f>G144+H143</f>
        <v>0</v>
      </c>
      <c r="I144" s="39">
        <f>H144+I143</f>
        <v>0</v>
      </c>
      <c r="J144" s="40">
        <f>I144+J143</f>
        <v>0</v>
      </c>
      <c r="K144" s="34"/>
    </row>
    <row r="145" spans="3:11" ht="14" thickTop="1" thickBot="1">
      <c r="C145" s="3"/>
      <c r="D145" s="35"/>
      <c r="E145" s="35"/>
      <c r="F145" s="35"/>
      <c r="G145" s="35"/>
      <c r="H145" s="35"/>
      <c r="I145" s="35"/>
      <c r="J145" s="35"/>
      <c r="K145"/>
    </row>
    <row r="146" spans="3:11" ht="14.5" thickTop="1">
      <c r="C146" s="3"/>
      <c r="D146" s="28" t="s">
        <v>189</v>
      </c>
      <c r="E146" s="269" t="str">
        <f>IF(参画事業者に関する情報!D24="","",参画事業者に関する情報!D24)</f>
        <v/>
      </c>
      <c r="F146" s="270"/>
      <c r="G146" s="270"/>
      <c r="H146" s="270"/>
      <c r="I146" s="270"/>
      <c r="J146" s="271"/>
      <c r="K146"/>
    </row>
    <row r="147" spans="3:11">
      <c r="C147" s="3"/>
      <c r="D147" s="10" t="s">
        <v>8</v>
      </c>
      <c r="E147" s="29">
        <f>$E$5</f>
        <v>6</v>
      </c>
      <c r="F147" s="52">
        <f>IFERROR(E147+2,"")</f>
        <v>8</v>
      </c>
      <c r="G147" s="52">
        <f>IFERROR(F147+1,"")</f>
        <v>9</v>
      </c>
      <c r="H147" s="52">
        <f>IFERROR(G147+1,"")</f>
        <v>10</v>
      </c>
      <c r="I147" s="52">
        <f>IFERROR(H147+1,"")</f>
        <v>11</v>
      </c>
      <c r="J147" s="31">
        <f>IFERROR(I147+1,"")</f>
        <v>12</v>
      </c>
      <c r="K147" s="30" t="s">
        <v>190</v>
      </c>
    </row>
    <row r="148" spans="3:11">
      <c r="C148" s="3"/>
      <c r="D148" s="32" t="s">
        <v>195</v>
      </c>
      <c r="E148" s="142"/>
      <c r="F148" s="42">
        <f>参画事業者に関する情報!F24+参画事業者に関する情報!I24</f>
        <v>0</v>
      </c>
      <c r="G148" s="140">
        <f>参画事業者に関する情報!L24</f>
        <v>0</v>
      </c>
      <c r="H148" s="140">
        <f>参画事業者に関する情報!O24</f>
        <v>0</v>
      </c>
      <c r="I148" s="140">
        <f>参画事業者に関する情報!R24</f>
        <v>0</v>
      </c>
      <c r="J148" s="141">
        <f>参画事業者に関する情報!U24</f>
        <v>0</v>
      </c>
      <c r="K148" s="33">
        <f>SUM(F148:J148)</f>
        <v>0</v>
      </c>
    </row>
    <row r="149" spans="3:11">
      <c r="C149" s="3"/>
      <c r="D149" s="10" t="s">
        <v>196</v>
      </c>
      <c r="E149" s="142"/>
      <c r="F149" s="42"/>
      <c r="G149" s="140"/>
      <c r="H149" s="140"/>
      <c r="I149" s="140"/>
      <c r="J149" s="141"/>
      <c r="K149" s="33">
        <f>SUM(F149:J149)</f>
        <v>0</v>
      </c>
    </row>
    <row r="150" spans="3:11">
      <c r="C150" s="3"/>
      <c r="D150" s="10" t="s">
        <v>172</v>
      </c>
      <c r="E150" s="142"/>
      <c r="F150" s="42"/>
      <c r="G150" s="140"/>
      <c r="H150" s="140"/>
      <c r="I150" s="140"/>
      <c r="J150" s="141"/>
      <c r="K150" s="33">
        <f>SUM(F150:J150)</f>
        <v>0</v>
      </c>
    </row>
    <row r="151" spans="3:11" ht="13.5" thickBot="1">
      <c r="C151" s="3"/>
      <c r="D151" s="37" t="s">
        <v>192</v>
      </c>
      <c r="E151" s="143"/>
      <c r="F151" s="41">
        <f>F150</f>
        <v>0</v>
      </c>
      <c r="G151" s="39">
        <f>F151+G150</f>
        <v>0</v>
      </c>
      <c r="H151" s="39">
        <f>G151+H150</f>
        <v>0</v>
      </c>
      <c r="I151" s="39">
        <f>H151+I150</f>
        <v>0</v>
      </c>
      <c r="J151" s="40">
        <f>I151+J150</f>
        <v>0</v>
      </c>
      <c r="K151" s="34"/>
    </row>
    <row r="152" spans="3:11" ht="14" thickTop="1" thickBot="1">
      <c r="C152" s="3"/>
      <c r="D152"/>
      <c r="E152"/>
      <c r="F152"/>
      <c r="G152"/>
      <c r="H152"/>
      <c r="I152"/>
      <c r="J152"/>
      <c r="K152"/>
    </row>
    <row r="153" spans="3:11" ht="14.5" thickTop="1">
      <c r="C153" s="3"/>
      <c r="D153" s="28" t="s">
        <v>189</v>
      </c>
      <c r="E153" s="269" t="str">
        <f>IF(参画事業者に関する情報!D25="","",参画事業者に関する情報!D25)</f>
        <v/>
      </c>
      <c r="F153" s="270"/>
      <c r="G153" s="270"/>
      <c r="H153" s="270"/>
      <c r="I153" s="270"/>
      <c r="J153" s="271"/>
      <c r="K153"/>
    </row>
    <row r="154" spans="3:11">
      <c r="C154" s="3"/>
      <c r="D154" s="10" t="s">
        <v>8</v>
      </c>
      <c r="E154" s="29">
        <f>$E$5</f>
        <v>6</v>
      </c>
      <c r="F154" s="52">
        <f>IFERROR(E154+2,"")</f>
        <v>8</v>
      </c>
      <c r="G154" s="52">
        <f>IFERROR(F154+1,"")</f>
        <v>9</v>
      </c>
      <c r="H154" s="52">
        <f>IFERROR(G154+1,"")</f>
        <v>10</v>
      </c>
      <c r="I154" s="52">
        <f>IFERROR(H154+1,"")</f>
        <v>11</v>
      </c>
      <c r="J154" s="31">
        <f>IFERROR(I154+1,"")</f>
        <v>12</v>
      </c>
      <c r="K154" s="30" t="s">
        <v>190</v>
      </c>
    </row>
    <row r="155" spans="3:11">
      <c r="C155" s="3"/>
      <c r="D155" s="32" t="s">
        <v>195</v>
      </c>
      <c r="E155" s="142"/>
      <c r="F155" s="42">
        <f>参画事業者に関する情報!F25+参画事業者に関する情報!I25</f>
        <v>0</v>
      </c>
      <c r="G155" s="140">
        <f>参画事業者に関する情報!L25</f>
        <v>0</v>
      </c>
      <c r="H155" s="140">
        <f>参画事業者に関する情報!O25</f>
        <v>0</v>
      </c>
      <c r="I155" s="140">
        <f>参画事業者に関する情報!R25</f>
        <v>0</v>
      </c>
      <c r="J155" s="141">
        <f>参画事業者に関する情報!U25</f>
        <v>0</v>
      </c>
      <c r="K155" s="33">
        <f>SUM(F155:J155)</f>
        <v>0</v>
      </c>
    </row>
    <row r="156" spans="3:11">
      <c r="C156" s="3"/>
      <c r="D156" s="10" t="s">
        <v>196</v>
      </c>
      <c r="E156" s="142"/>
      <c r="F156" s="42"/>
      <c r="G156" s="140"/>
      <c r="H156" s="140"/>
      <c r="I156" s="140"/>
      <c r="J156" s="141"/>
      <c r="K156" s="33">
        <f>SUM(F156:J156)</f>
        <v>0</v>
      </c>
    </row>
    <row r="157" spans="3:11">
      <c r="C157" s="3"/>
      <c r="D157" s="10" t="s">
        <v>172</v>
      </c>
      <c r="E157" s="142"/>
      <c r="F157" s="42"/>
      <c r="G157" s="140"/>
      <c r="H157" s="140"/>
      <c r="I157" s="140"/>
      <c r="J157" s="141"/>
      <c r="K157" s="33">
        <f>SUM(F157:J157)</f>
        <v>0</v>
      </c>
    </row>
    <row r="158" spans="3:11" ht="13.5" thickBot="1">
      <c r="C158" s="3"/>
      <c r="D158" s="37" t="s">
        <v>192</v>
      </c>
      <c r="E158" s="143"/>
      <c r="F158" s="41">
        <f>F157</f>
        <v>0</v>
      </c>
      <c r="G158" s="39">
        <f>F158+G157</f>
        <v>0</v>
      </c>
      <c r="H158" s="39">
        <f>G158+H157</f>
        <v>0</v>
      </c>
      <c r="I158" s="39">
        <f>H158+I157</f>
        <v>0</v>
      </c>
      <c r="J158" s="40">
        <f>I158+J157</f>
        <v>0</v>
      </c>
      <c r="K158" s="34"/>
    </row>
    <row r="159" spans="3:11" ht="14" thickTop="1" thickBot="1">
      <c r="C159" s="3"/>
      <c r="D159" s="35"/>
      <c r="E159" s="35"/>
      <c r="F159" s="35"/>
      <c r="G159" s="35"/>
      <c r="H159" s="35"/>
      <c r="I159" s="35"/>
      <c r="J159" s="35"/>
      <c r="K159"/>
    </row>
    <row r="160" spans="3:11" ht="14.5" thickTop="1">
      <c r="C160" s="3"/>
      <c r="D160" s="28" t="s">
        <v>189</v>
      </c>
      <c r="E160" s="269" t="str">
        <f>IF(参画事業者に関する情報!D26="","",参画事業者に関する情報!D26)</f>
        <v/>
      </c>
      <c r="F160" s="270"/>
      <c r="G160" s="270"/>
      <c r="H160" s="270"/>
      <c r="I160" s="270"/>
      <c r="J160" s="271"/>
      <c r="K160"/>
    </row>
    <row r="161" spans="3:11">
      <c r="C161" s="3"/>
      <c r="D161" s="10" t="s">
        <v>8</v>
      </c>
      <c r="E161" s="29">
        <f>$E$5</f>
        <v>6</v>
      </c>
      <c r="F161" s="52">
        <f>IFERROR(E161+2,"")</f>
        <v>8</v>
      </c>
      <c r="G161" s="52">
        <f>IFERROR(F161+1,"")</f>
        <v>9</v>
      </c>
      <c r="H161" s="52">
        <f>IFERROR(G161+1,"")</f>
        <v>10</v>
      </c>
      <c r="I161" s="52">
        <f>IFERROR(H161+1,"")</f>
        <v>11</v>
      </c>
      <c r="J161" s="31">
        <f>IFERROR(I161+1,"")</f>
        <v>12</v>
      </c>
      <c r="K161" s="30" t="s">
        <v>190</v>
      </c>
    </row>
    <row r="162" spans="3:11">
      <c r="C162" s="3"/>
      <c r="D162" s="32" t="s">
        <v>195</v>
      </c>
      <c r="E162" s="142"/>
      <c r="F162" s="42">
        <f>参画事業者に関する情報!F26+参画事業者に関する情報!I26</f>
        <v>0</v>
      </c>
      <c r="G162" s="140">
        <f>参画事業者に関する情報!L26</f>
        <v>0</v>
      </c>
      <c r="H162" s="140">
        <f>参画事業者に関する情報!O26</f>
        <v>0</v>
      </c>
      <c r="I162" s="140">
        <f>参画事業者に関する情報!R26</f>
        <v>0</v>
      </c>
      <c r="J162" s="141">
        <f>参画事業者に関する情報!U26</f>
        <v>0</v>
      </c>
      <c r="K162" s="33">
        <f>SUM(F162:J162)</f>
        <v>0</v>
      </c>
    </row>
    <row r="163" spans="3:11">
      <c r="C163" s="3"/>
      <c r="D163" s="10" t="s">
        <v>196</v>
      </c>
      <c r="E163" s="142"/>
      <c r="F163" s="42"/>
      <c r="G163" s="140"/>
      <c r="H163" s="140"/>
      <c r="I163" s="140"/>
      <c r="J163" s="141"/>
      <c r="K163" s="33">
        <f>SUM(F163:J163)</f>
        <v>0</v>
      </c>
    </row>
    <row r="164" spans="3:11">
      <c r="C164" s="3"/>
      <c r="D164" s="10" t="s">
        <v>172</v>
      </c>
      <c r="E164" s="142"/>
      <c r="F164" s="42"/>
      <c r="G164" s="140"/>
      <c r="H164" s="140"/>
      <c r="I164" s="140"/>
      <c r="J164" s="141"/>
      <c r="K164" s="33">
        <f>SUM(F164:J164)</f>
        <v>0</v>
      </c>
    </row>
    <row r="165" spans="3:11" ht="13.5" thickBot="1">
      <c r="C165" s="3"/>
      <c r="D165" s="37" t="s">
        <v>192</v>
      </c>
      <c r="E165" s="143"/>
      <c r="F165" s="41">
        <f>F164</f>
        <v>0</v>
      </c>
      <c r="G165" s="39">
        <f>F165+G164</f>
        <v>0</v>
      </c>
      <c r="H165" s="39">
        <f>G165+H164</f>
        <v>0</v>
      </c>
      <c r="I165" s="39">
        <f>H165+I164</f>
        <v>0</v>
      </c>
      <c r="J165" s="40">
        <f>I165+J164</f>
        <v>0</v>
      </c>
      <c r="K165" s="34"/>
    </row>
    <row r="166" spans="3:11" ht="14" thickTop="1" thickBot="1">
      <c r="C166" s="3"/>
      <c r="D166" s="35"/>
      <c r="E166" s="35"/>
      <c r="F166" s="35"/>
      <c r="G166" s="35"/>
      <c r="H166" s="35"/>
      <c r="I166" s="35"/>
      <c r="J166" s="35"/>
      <c r="K166"/>
    </row>
    <row r="167" spans="3:11" ht="14.5" thickTop="1">
      <c r="C167" s="3"/>
      <c r="D167" s="28" t="s">
        <v>189</v>
      </c>
      <c r="E167" s="269" t="str">
        <f>IF(参画事業者に関する情報!D27="","",参画事業者に関する情報!D27)</f>
        <v/>
      </c>
      <c r="F167" s="270"/>
      <c r="G167" s="270"/>
      <c r="H167" s="270"/>
      <c r="I167" s="270"/>
      <c r="J167" s="271"/>
      <c r="K167"/>
    </row>
    <row r="168" spans="3:11">
      <c r="C168" s="3"/>
      <c r="D168" s="10" t="s">
        <v>8</v>
      </c>
      <c r="E168" s="29">
        <f>$E$5</f>
        <v>6</v>
      </c>
      <c r="F168" s="52">
        <f>IFERROR(E168+2,"")</f>
        <v>8</v>
      </c>
      <c r="G168" s="52">
        <f>IFERROR(F168+1,"")</f>
        <v>9</v>
      </c>
      <c r="H168" s="52">
        <f>IFERROR(G168+1,"")</f>
        <v>10</v>
      </c>
      <c r="I168" s="52">
        <f>IFERROR(H168+1,"")</f>
        <v>11</v>
      </c>
      <c r="J168" s="31">
        <f>IFERROR(I168+1,"")</f>
        <v>12</v>
      </c>
      <c r="K168" s="30" t="s">
        <v>190</v>
      </c>
    </row>
    <row r="169" spans="3:11">
      <c r="C169" s="3"/>
      <c r="D169" s="32" t="s">
        <v>195</v>
      </c>
      <c r="E169" s="142"/>
      <c r="F169" s="42">
        <f>参画事業者に関する情報!F27+参画事業者に関する情報!I27</f>
        <v>0</v>
      </c>
      <c r="G169" s="140">
        <f>参画事業者に関する情報!L27</f>
        <v>0</v>
      </c>
      <c r="H169" s="140">
        <f>参画事業者に関する情報!O27</f>
        <v>0</v>
      </c>
      <c r="I169" s="140">
        <f>参画事業者に関する情報!R27</f>
        <v>0</v>
      </c>
      <c r="J169" s="141">
        <f>参画事業者に関する情報!U27</f>
        <v>0</v>
      </c>
      <c r="K169" s="33">
        <f>SUM(F169:J169)</f>
        <v>0</v>
      </c>
    </row>
    <row r="170" spans="3:11">
      <c r="C170" s="3"/>
      <c r="D170" s="10" t="s">
        <v>196</v>
      </c>
      <c r="E170" s="142"/>
      <c r="F170" s="42"/>
      <c r="G170" s="140"/>
      <c r="H170" s="140"/>
      <c r="I170" s="140"/>
      <c r="J170" s="141"/>
      <c r="K170" s="33">
        <f>SUM(F170:J170)</f>
        <v>0</v>
      </c>
    </row>
    <row r="171" spans="3:11">
      <c r="C171" s="3"/>
      <c r="D171" s="10" t="s">
        <v>172</v>
      </c>
      <c r="E171" s="142"/>
      <c r="F171" s="42"/>
      <c r="G171" s="140"/>
      <c r="H171" s="140"/>
      <c r="I171" s="140"/>
      <c r="J171" s="141"/>
      <c r="K171" s="33">
        <f>SUM(F171:J171)</f>
        <v>0</v>
      </c>
    </row>
    <row r="172" spans="3:11" ht="13.5" thickBot="1">
      <c r="C172" s="3"/>
      <c r="D172" s="37" t="s">
        <v>192</v>
      </c>
      <c r="E172" s="143"/>
      <c r="F172" s="41">
        <f>F171</f>
        <v>0</v>
      </c>
      <c r="G172" s="39">
        <f>F172+G171</f>
        <v>0</v>
      </c>
      <c r="H172" s="39">
        <f>G172+H171</f>
        <v>0</v>
      </c>
      <c r="I172" s="39">
        <f>H172+I171</f>
        <v>0</v>
      </c>
      <c r="J172" s="40">
        <f>I172+J171</f>
        <v>0</v>
      </c>
      <c r="K172" s="34"/>
    </row>
    <row r="173" spans="3:11" ht="14" thickTop="1" thickBot="1">
      <c r="C173" s="3"/>
      <c r="D173" s="35"/>
      <c r="E173" s="35"/>
      <c r="F173" s="35"/>
      <c r="G173" s="35"/>
      <c r="H173" s="35"/>
      <c r="I173" s="35"/>
      <c r="J173" s="35"/>
      <c r="K173"/>
    </row>
    <row r="174" spans="3:11" ht="14.5" thickTop="1">
      <c r="C174" s="3"/>
      <c r="D174" s="28" t="s">
        <v>189</v>
      </c>
      <c r="E174" s="269" t="str">
        <f>IF(参画事業者に関する情報!D28="","",参画事業者に関する情報!D28)</f>
        <v/>
      </c>
      <c r="F174" s="270"/>
      <c r="G174" s="270"/>
      <c r="H174" s="270"/>
      <c r="I174" s="270"/>
      <c r="J174" s="271"/>
      <c r="K174"/>
    </row>
    <row r="175" spans="3:11">
      <c r="C175" s="3"/>
      <c r="D175" s="10" t="s">
        <v>8</v>
      </c>
      <c r="E175" s="29">
        <f>$E$5</f>
        <v>6</v>
      </c>
      <c r="F175" s="52">
        <f>IFERROR(E175+2,"")</f>
        <v>8</v>
      </c>
      <c r="G175" s="52">
        <f>IFERROR(F175+1,"")</f>
        <v>9</v>
      </c>
      <c r="H175" s="52">
        <f>IFERROR(G175+1,"")</f>
        <v>10</v>
      </c>
      <c r="I175" s="52">
        <f>IFERROR(H175+1,"")</f>
        <v>11</v>
      </c>
      <c r="J175" s="31">
        <f>IFERROR(I175+1,"")</f>
        <v>12</v>
      </c>
      <c r="K175" s="30" t="s">
        <v>190</v>
      </c>
    </row>
    <row r="176" spans="3:11">
      <c r="C176" s="3"/>
      <c r="D176" s="32" t="s">
        <v>195</v>
      </c>
      <c r="E176" s="142"/>
      <c r="F176" s="42">
        <f>参画事業者に関する情報!F28+参画事業者に関する情報!I28</f>
        <v>0</v>
      </c>
      <c r="G176" s="140">
        <f>参画事業者に関する情報!L28</f>
        <v>0</v>
      </c>
      <c r="H176" s="140">
        <f>参画事業者に関する情報!O28</f>
        <v>0</v>
      </c>
      <c r="I176" s="140">
        <f>参画事業者に関する情報!R28</f>
        <v>0</v>
      </c>
      <c r="J176" s="141">
        <f>参画事業者に関する情報!U28</f>
        <v>0</v>
      </c>
      <c r="K176" s="33">
        <f>SUM(F176:J176)</f>
        <v>0</v>
      </c>
    </row>
    <row r="177" spans="3:11">
      <c r="C177" s="3"/>
      <c r="D177" s="10" t="s">
        <v>196</v>
      </c>
      <c r="E177" s="142"/>
      <c r="F177" s="42"/>
      <c r="G177" s="140"/>
      <c r="H177" s="140"/>
      <c r="I177" s="140"/>
      <c r="J177" s="141"/>
      <c r="K177" s="33">
        <f>SUM(F177:J177)</f>
        <v>0</v>
      </c>
    </row>
    <row r="178" spans="3:11">
      <c r="C178" s="3"/>
      <c r="D178" s="10" t="s">
        <v>172</v>
      </c>
      <c r="E178" s="142"/>
      <c r="F178" s="42"/>
      <c r="G178" s="140"/>
      <c r="H178" s="140"/>
      <c r="I178" s="140"/>
      <c r="J178" s="141"/>
      <c r="K178" s="33">
        <f>SUM(F178:J178)</f>
        <v>0</v>
      </c>
    </row>
    <row r="179" spans="3:11" ht="13.5" thickBot="1">
      <c r="C179" s="3"/>
      <c r="D179" s="37" t="s">
        <v>192</v>
      </c>
      <c r="E179" s="143"/>
      <c r="F179" s="41">
        <f>F178</f>
        <v>0</v>
      </c>
      <c r="G179" s="39">
        <f>F179+G178</f>
        <v>0</v>
      </c>
      <c r="H179" s="39">
        <f>G179+H178</f>
        <v>0</v>
      </c>
      <c r="I179" s="39">
        <f>H179+I178</f>
        <v>0</v>
      </c>
      <c r="J179" s="40">
        <f>I179+J178</f>
        <v>0</v>
      </c>
      <c r="K179" s="34"/>
    </row>
    <row r="180" spans="3:11" ht="14" thickTop="1" thickBot="1">
      <c r="C180" s="3"/>
      <c r="D180"/>
      <c r="E180"/>
      <c r="F180"/>
      <c r="G180"/>
      <c r="H180"/>
      <c r="I180"/>
      <c r="J180"/>
      <c r="K180"/>
    </row>
    <row r="181" spans="3:11" ht="14.5" thickTop="1">
      <c r="C181" s="3"/>
      <c r="D181" s="28" t="s">
        <v>189</v>
      </c>
      <c r="E181" s="269" t="str">
        <f>IF(参画事業者に関する情報!D29="","",参画事業者に関する情報!D29)</f>
        <v/>
      </c>
      <c r="F181" s="270"/>
      <c r="G181" s="270"/>
      <c r="H181" s="270"/>
      <c r="I181" s="270"/>
      <c r="J181" s="271"/>
      <c r="K181"/>
    </row>
    <row r="182" spans="3:11">
      <c r="C182" s="3"/>
      <c r="D182" s="10" t="s">
        <v>8</v>
      </c>
      <c r="E182" s="29">
        <f>$E$5</f>
        <v>6</v>
      </c>
      <c r="F182" s="52">
        <f>IFERROR(E182+2,"")</f>
        <v>8</v>
      </c>
      <c r="G182" s="52">
        <f>IFERROR(F182+1,"")</f>
        <v>9</v>
      </c>
      <c r="H182" s="52">
        <f>IFERROR(G182+1,"")</f>
        <v>10</v>
      </c>
      <c r="I182" s="52">
        <f>IFERROR(H182+1,"")</f>
        <v>11</v>
      </c>
      <c r="J182" s="31">
        <f>IFERROR(I182+1,"")</f>
        <v>12</v>
      </c>
      <c r="K182" s="30" t="s">
        <v>190</v>
      </c>
    </row>
    <row r="183" spans="3:11">
      <c r="C183" s="3"/>
      <c r="D183" s="32" t="s">
        <v>195</v>
      </c>
      <c r="E183" s="142"/>
      <c r="F183" s="42">
        <f>参画事業者に関する情報!F29+参画事業者に関する情報!I29</f>
        <v>0</v>
      </c>
      <c r="G183" s="140">
        <f>参画事業者に関する情報!L29</f>
        <v>0</v>
      </c>
      <c r="H183" s="140">
        <f>参画事業者に関する情報!O29</f>
        <v>0</v>
      </c>
      <c r="I183" s="140">
        <f>参画事業者に関する情報!R29</f>
        <v>0</v>
      </c>
      <c r="J183" s="141">
        <f>参画事業者に関する情報!U29</f>
        <v>0</v>
      </c>
      <c r="K183" s="33">
        <f>SUM(F183:J183)</f>
        <v>0</v>
      </c>
    </row>
    <row r="184" spans="3:11">
      <c r="C184" s="3"/>
      <c r="D184" s="10" t="s">
        <v>196</v>
      </c>
      <c r="E184" s="142"/>
      <c r="F184" s="42"/>
      <c r="G184" s="140"/>
      <c r="H184" s="140"/>
      <c r="I184" s="140"/>
      <c r="J184" s="141"/>
      <c r="K184" s="33">
        <f>SUM(F184:J184)</f>
        <v>0</v>
      </c>
    </row>
    <row r="185" spans="3:11">
      <c r="C185" s="3"/>
      <c r="D185" s="10" t="s">
        <v>172</v>
      </c>
      <c r="E185" s="142"/>
      <c r="F185" s="42"/>
      <c r="G185" s="140"/>
      <c r="H185" s="140"/>
      <c r="I185" s="140"/>
      <c r="J185" s="141"/>
      <c r="K185" s="33">
        <f>SUM(F185:J185)</f>
        <v>0</v>
      </c>
    </row>
    <row r="186" spans="3:11" ht="13.5" thickBot="1">
      <c r="C186" s="3"/>
      <c r="D186" s="37" t="s">
        <v>192</v>
      </c>
      <c r="E186" s="143"/>
      <c r="F186" s="41">
        <f>F185</f>
        <v>0</v>
      </c>
      <c r="G186" s="39">
        <f>F186+G185</f>
        <v>0</v>
      </c>
      <c r="H186" s="39">
        <f>G186+H185</f>
        <v>0</v>
      </c>
      <c r="I186" s="39">
        <f>H186+I185</f>
        <v>0</v>
      </c>
      <c r="J186" s="40">
        <f>I186+J185</f>
        <v>0</v>
      </c>
      <c r="K186" s="34"/>
    </row>
    <row r="187" spans="3:11" ht="14" thickTop="1" thickBot="1">
      <c r="C187" s="3"/>
      <c r="D187" s="35"/>
      <c r="E187" s="35"/>
      <c r="F187" s="35"/>
      <c r="G187" s="35"/>
      <c r="H187" s="35"/>
      <c r="I187" s="35"/>
      <c r="J187" s="35"/>
      <c r="K187"/>
    </row>
    <row r="188" spans="3:11" ht="14.5" thickTop="1">
      <c r="C188" s="3"/>
      <c r="D188" s="28" t="s">
        <v>189</v>
      </c>
      <c r="E188" s="269" t="str">
        <f>IF(参画事業者に関する情報!D30="","",参画事業者に関する情報!D30)</f>
        <v/>
      </c>
      <c r="F188" s="270"/>
      <c r="G188" s="270"/>
      <c r="H188" s="270"/>
      <c r="I188" s="270"/>
      <c r="J188" s="271"/>
      <c r="K188"/>
    </row>
    <row r="189" spans="3:11">
      <c r="C189" s="3"/>
      <c r="D189" s="10" t="s">
        <v>8</v>
      </c>
      <c r="E189" s="29">
        <f>$E$5</f>
        <v>6</v>
      </c>
      <c r="F189" s="52">
        <f>IFERROR(E189+2,"")</f>
        <v>8</v>
      </c>
      <c r="G189" s="52">
        <f>IFERROR(F189+1,"")</f>
        <v>9</v>
      </c>
      <c r="H189" s="52">
        <f>IFERROR(G189+1,"")</f>
        <v>10</v>
      </c>
      <c r="I189" s="52">
        <f>IFERROR(H189+1,"")</f>
        <v>11</v>
      </c>
      <c r="J189" s="31">
        <f>IFERROR(I189+1,"")</f>
        <v>12</v>
      </c>
      <c r="K189" s="30" t="s">
        <v>190</v>
      </c>
    </row>
    <row r="190" spans="3:11">
      <c r="C190" s="3"/>
      <c r="D190" s="32" t="s">
        <v>195</v>
      </c>
      <c r="E190" s="142"/>
      <c r="F190" s="42">
        <f>参画事業者に関する情報!F30+参画事業者に関する情報!I30</f>
        <v>0</v>
      </c>
      <c r="G190" s="140">
        <f>参画事業者に関する情報!L30</f>
        <v>0</v>
      </c>
      <c r="H190" s="140">
        <f>参画事業者に関する情報!O30</f>
        <v>0</v>
      </c>
      <c r="I190" s="140">
        <f>参画事業者に関する情報!R30</f>
        <v>0</v>
      </c>
      <c r="J190" s="141">
        <f>参画事業者に関する情報!U30</f>
        <v>0</v>
      </c>
      <c r="K190" s="33">
        <f>SUM(F190:J190)</f>
        <v>0</v>
      </c>
    </row>
    <row r="191" spans="3:11">
      <c r="C191" s="3"/>
      <c r="D191" s="10" t="s">
        <v>196</v>
      </c>
      <c r="E191" s="142"/>
      <c r="F191" s="42"/>
      <c r="G191" s="140"/>
      <c r="H191" s="140"/>
      <c r="I191" s="140"/>
      <c r="J191" s="141"/>
      <c r="K191" s="33">
        <f>SUM(F191:J191)</f>
        <v>0</v>
      </c>
    </row>
    <row r="192" spans="3:11">
      <c r="C192" s="3"/>
      <c r="D192" s="10" t="s">
        <v>172</v>
      </c>
      <c r="E192" s="142"/>
      <c r="F192" s="42"/>
      <c r="G192" s="140"/>
      <c r="H192" s="140"/>
      <c r="I192" s="140"/>
      <c r="J192" s="141"/>
      <c r="K192" s="33">
        <f>SUM(F192:J192)</f>
        <v>0</v>
      </c>
    </row>
    <row r="193" spans="3:11" ht="13.5" thickBot="1">
      <c r="C193" s="3"/>
      <c r="D193" s="37" t="s">
        <v>192</v>
      </c>
      <c r="E193" s="143"/>
      <c r="F193" s="41">
        <f>F192</f>
        <v>0</v>
      </c>
      <c r="G193" s="39">
        <f>F193+G192</f>
        <v>0</v>
      </c>
      <c r="H193" s="39">
        <f>G193+H192</f>
        <v>0</v>
      </c>
      <c r="I193" s="39">
        <f>H193+I192</f>
        <v>0</v>
      </c>
      <c r="J193" s="40">
        <f>I193+J192</f>
        <v>0</v>
      </c>
      <c r="K193" s="34"/>
    </row>
    <row r="194" spans="3:11" ht="14" thickTop="1" thickBot="1">
      <c r="C194" s="3"/>
      <c r="D194" s="35"/>
      <c r="E194" s="35"/>
      <c r="F194" s="35"/>
      <c r="G194" s="35"/>
      <c r="H194" s="35"/>
      <c r="I194" s="35"/>
      <c r="J194" s="35"/>
      <c r="K194"/>
    </row>
    <row r="195" spans="3:11" ht="14.5" thickTop="1">
      <c r="C195" s="3"/>
      <c r="D195" s="28" t="s">
        <v>189</v>
      </c>
      <c r="E195" s="269" t="str">
        <f>IF(参画事業者に関する情報!D31="","",参画事業者に関する情報!D31)</f>
        <v/>
      </c>
      <c r="F195" s="270"/>
      <c r="G195" s="270"/>
      <c r="H195" s="270"/>
      <c r="I195" s="270"/>
      <c r="J195" s="271"/>
      <c r="K195"/>
    </row>
    <row r="196" spans="3:11">
      <c r="C196" s="3"/>
      <c r="D196" s="10" t="s">
        <v>8</v>
      </c>
      <c r="E196" s="29">
        <f>$E$5</f>
        <v>6</v>
      </c>
      <c r="F196" s="52">
        <f>IFERROR(E196+2,"")</f>
        <v>8</v>
      </c>
      <c r="G196" s="52">
        <f>IFERROR(F196+1,"")</f>
        <v>9</v>
      </c>
      <c r="H196" s="52">
        <f>IFERROR(G196+1,"")</f>
        <v>10</v>
      </c>
      <c r="I196" s="52">
        <f>IFERROR(H196+1,"")</f>
        <v>11</v>
      </c>
      <c r="J196" s="31">
        <f>IFERROR(I196+1,"")</f>
        <v>12</v>
      </c>
      <c r="K196" s="30" t="s">
        <v>190</v>
      </c>
    </row>
    <row r="197" spans="3:11">
      <c r="C197" s="3"/>
      <c r="D197" s="32" t="s">
        <v>195</v>
      </c>
      <c r="E197" s="142"/>
      <c r="F197" s="42">
        <f>参画事業者に関する情報!F31+参画事業者に関する情報!I31</f>
        <v>0</v>
      </c>
      <c r="G197" s="140">
        <f>参画事業者に関する情報!L31</f>
        <v>0</v>
      </c>
      <c r="H197" s="140">
        <f>参画事業者に関する情報!O31</f>
        <v>0</v>
      </c>
      <c r="I197" s="140">
        <f>参画事業者に関する情報!R31</f>
        <v>0</v>
      </c>
      <c r="J197" s="141">
        <f>参画事業者に関する情報!U31</f>
        <v>0</v>
      </c>
      <c r="K197" s="33">
        <f>SUM(F197:J197)</f>
        <v>0</v>
      </c>
    </row>
    <row r="198" spans="3:11">
      <c r="C198" s="3"/>
      <c r="D198" s="10" t="s">
        <v>196</v>
      </c>
      <c r="E198" s="142"/>
      <c r="F198" s="42"/>
      <c r="G198" s="140"/>
      <c r="H198" s="140"/>
      <c r="I198" s="140"/>
      <c r="J198" s="141"/>
      <c r="K198" s="33">
        <f>SUM(F198:J198)</f>
        <v>0</v>
      </c>
    </row>
    <row r="199" spans="3:11">
      <c r="C199" s="3"/>
      <c r="D199" s="10" t="s">
        <v>172</v>
      </c>
      <c r="E199" s="142"/>
      <c r="F199" s="42"/>
      <c r="G199" s="140"/>
      <c r="H199" s="140"/>
      <c r="I199" s="140"/>
      <c r="J199" s="141"/>
      <c r="K199" s="33">
        <f>SUM(F199:J199)</f>
        <v>0</v>
      </c>
    </row>
    <row r="200" spans="3:11" ht="13.5" thickBot="1">
      <c r="C200" s="3"/>
      <c r="D200" s="37" t="s">
        <v>192</v>
      </c>
      <c r="E200" s="143"/>
      <c r="F200" s="41">
        <f>F199</f>
        <v>0</v>
      </c>
      <c r="G200" s="39">
        <f>F200+G199</f>
        <v>0</v>
      </c>
      <c r="H200" s="39">
        <f>G200+H199</f>
        <v>0</v>
      </c>
      <c r="I200" s="39">
        <f>H200+I199</f>
        <v>0</v>
      </c>
      <c r="J200" s="40">
        <f>I200+J199</f>
        <v>0</v>
      </c>
      <c r="K200" s="34"/>
    </row>
    <row r="201" spans="3:11" ht="14" thickTop="1" thickBot="1">
      <c r="C201" s="3"/>
      <c r="D201" s="35"/>
      <c r="E201" s="35"/>
      <c r="F201" s="35"/>
      <c r="G201" s="35"/>
      <c r="H201" s="35"/>
      <c r="I201" s="35"/>
      <c r="J201" s="35"/>
      <c r="K201"/>
    </row>
    <row r="202" spans="3:11" ht="14.5" thickTop="1">
      <c r="C202" s="3"/>
      <c r="D202" s="28" t="s">
        <v>189</v>
      </c>
      <c r="E202" s="269" t="str">
        <f>IF(参画事業者に関する情報!D32="","",参画事業者に関する情報!D32)</f>
        <v/>
      </c>
      <c r="F202" s="270"/>
      <c r="G202" s="270"/>
      <c r="H202" s="270"/>
      <c r="I202" s="270"/>
      <c r="J202" s="271"/>
      <c r="K202"/>
    </row>
    <row r="203" spans="3:11">
      <c r="C203" s="3"/>
      <c r="D203" s="10" t="s">
        <v>8</v>
      </c>
      <c r="E203" s="29">
        <f>$E$5</f>
        <v>6</v>
      </c>
      <c r="F203" s="52">
        <f>IFERROR(E203+2,"")</f>
        <v>8</v>
      </c>
      <c r="G203" s="52">
        <f>IFERROR(F203+1,"")</f>
        <v>9</v>
      </c>
      <c r="H203" s="52">
        <f>IFERROR(G203+1,"")</f>
        <v>10</v>
      </c>
      <c r="I203" s="52">
        <f>IFERROR(H203+1,"")</f>
        <v>11</v>
      </c>
      <c r="J203" s="31">
        <f>IFERROR(I203+1,"")</f>
        <v>12</v>
      </c>
      <c r="K203" s="30" t="s">
        <v>190</v>
      </c>
    </row>
    <row r="204" spans="3:11">
      <c r="C204" s="3"/>
      <c r="D204" s="32" t="s">
        <v>195</v>
      </c>
      <c r="E204" s="142"/>
      <c r="F204" s="42">
        <f>参画事業者に関する情報!F32+参画事業者に関する情報!I132</f>
        <v>0</v>
      </c>
      <c r="G204" s="140">
        <f>参画事業者に関する情報!L32</f>
        <v>0</v>
      </c>
      <c r="H204" s="140">
        <f>参画事業者に関する情報!O32</f>
        <v>0</v>
      </c>
      <c r="I204" s="140">
        <f>参画事業者に関する情報!R32</f>
        <v>0</v>
      </c>
      <c r="J204" s="141">
        <f>参画事業者に関する情報!U32</f>
        <v>0</v>
      </c>
      <c r="K204" s="33">
        <f>SUM(F204:J204)</f>
        <v>0</v>
      </c>
    </row>
    <row r="205" spans="3:11">
      <c r="C205" s="3"/>
      <c r="D205" s="10" t="s">
        <v>196</v>
      </c>
      <c r="E205" s="142"/>
      <c r="F205" s="42"/>
      <c r="G205" s="140"/>
      <c r="H205" s="140"/>
      <c r="I205" s="140"/>
      <c r="J205" s="141"/>
      <c r="K205" s="33">
        <f>SUM(F205:J205)</f>
        <v>0</v>
      </c>
    </row>
    <row r="206" spans="3:11">
      <c r="C206" s="3"/>
      <c r="D206" s="10" t="s">
        <v>172</v>
      </c>
      <c r="E206" s="142"/>
      <c r="F206" s="42"/>
      <c r="G206" s="140"/>
      <c r="H206" s="140"/>
      <c r="I206" s="140"/>
      <c r="J206" s="141"/>
      <c r="K206" s="33">
        <f>SUM(F206:J206)</f>
        <v>0</v>
      </c>
    </row>
    <row r="207" spans="3:11" ht="13.5" thickBot="1">
      <c r="C207" s="3"/>
      <c r="D207" s="37" t="s">
        <v>192</v>
      </c>
      <c r="E207" s="143"/>
      <c r="F207" s="41">
        <f>F206</f>
        <v>0</v>
      </c>
      <c r="G207" s="39">
        <f>F207+G206</f>
        <v>0</v>
      </c>
      <c r="H207" s="39">
        <f>G207+H206</f>
        <v>0</v>
      </c>
      <c r="I207" s="39">
        <f>H207+I206</f>
        <v>0</v>
      </c>
      <c r="J207" s="40">
        <f>I207+J206</f>
        <v>0</v>
      </c>
      <c r="K207" s="34"/>
    </row>
    <row r="208" spans="3:11" ht="14" thickTop="1" thickBot="1">
      <c r="C208" s="3"/>
      <c r="D208" s="35"/>
      <c r="E208" s="35"/>
      <c r="F208" s="35"/>
      <c r="G208" s="35"/>
      <c r="H208" s="35"/>
      <c r="I208" s="35"/>
      <c r="J208" s="35"/>
      <c r="K208"/>
    </row>
    <row r="209" spans="3:11" ht="14.5" thickTop="1">
      <c r="C209" s="3"/>
      <c r="D209" s="28" t="s">
        <v>189</v>
      </c>
      <c r="E209" s="269" t="str">
        <f>IF(参画事業者に関する情報!D33="","",参画事業者に関する情報!D33)</f>
        <v/>
      </c>
      <c r="F209" s="270"/>
      <c r="G209" s="270"/>
      <c r="H209" s="270"/>
      <c r="I209" s="270"/>
      <c r="J209" s="271"/>
      <c r="K209"/>
    </row>
    <row r="210" spans="3:11">
      <c r="C210" s="3"/>
      <c r="D210" s="10" t="s">
        <v>8</v>
      </c>
      <c r="E210" s="29">
        <f>$E$5</f>
        <v>6</v>
      </c>
      <c r="F210" s="52">
        <f>IFERROR(E210+2,"")</f>
        <v>8</v>
      </c>
      <c r="G210" s="52">
        <f>IFERROR(F210+1,"")</f>
        <v>9</v>
      </c>
      <c r="H210" s="52">
        <f>IFERROR(G210+1,"")</f>
        <v>10</v>
      </c>
      <c r="I210" s="52">
        <f>IFERROR(H210+1,"")</f>
        <v>11</v>
      </c>
      <c r="J210" s="31">
        <f>IFERROR(I210+1,"")</f>
        <v>12</v>
      </c>
      <c r="K210" s="30" t="s">
        <v>190</v>
      </c>
    </row>
    <row r="211" spans="3:11">
      <c r="C211" s="3"/>
      <c r="D211" s="32" t="s">
        <v>195</v>
      </c>
      <c r="E211" s="142"/>
      <c r="F211" s="42">
        <f>参画事業者に関する情報!F33+参画事業者に関する情報!I33</f>
        <v>0</v>
      </c>
      <c r="G211" s="140">
        <f>参画事業者に関する情報!L33</f>
        <v>0</v>
      </c>
      <c r="H211" s="140">
        <f>参画事業者に関する情報!O33</f>
        <v>0</v>
      </c>
      <c r="I211" s="140">
        <f>参画事業者に関する情報!R33</f>
        <v>0</v>
      </c>
      <c r="J211" s="141">
        <f>参画事業者に関する情報!U33</f>
        <v>0</v>
      </c>
      <c r="K211" s="33">
        <f>SUM(F211:J211)</f>
        <v>0</v>
      </c>
    </row>
    <row r="212" spans="3:11">
      <c r="C212" s="3"/>
      <c r="D212" s="10" t="s">
        <v>196</v>
      </c>
      <c r="E212" s="142"/>
      <c r="F212" s="42"/>
      <c r="G212" s="140"/>
      <c r="H212" s="140"/>
      <c r="I212" s="140"/>
      <c r="J212" s="141"/>
      <c r="K212" s="33">
        <f>SUM(F212:J212)</f>
        <v>0</v>
      </c>
    </row>
    <row r="213" spans="3:11">
      <c r="C213" s="3"/>
      <c r="D213" s="10" t="s">
        <v>172</v>
      </c>
      <c r="E213" s="142"/>
      <c r="F213" s="42"/>
      <c r="G213" s="140"/>
      <c r="H213" s="140"/>
      <c r="I213" s="140"/>
      <c r="J213" s="141"/>
      <c r="K213" s="33">
        <f>SUM(F213:J213)</f>
        <v>0</v>
      </c>
    </row>
    <row r="214" spans="3:11" ht="13.5" thickBot="1">
      <c r="C214" s="3"/>
      <c r="D214" s="37" t="s">
        <v>192</v>
      </c>
      <c r="E214" s="143"/>
      <c r="F214" s="41">
        <f>F213</f>
        <v>0</v>
      </c>
      <c r="G214" s="39">
        <f>F214+G213</f>
        <v>0</v>
      </c>
      <c r="H214" s="39">
        <f>G214+H213</f>
        <v>0</v>
      </c>
      <c r="I214" s="39">
        <f>H214+I213</f>
        <v>0</v>
      </c>
      <c r="J214" s="40">
        <f>I214+J213</f>
        <v>0</v>
      </c>
      <c r="K214" s="34"/>
    </row>
    <row r="215" spans="3:11" ht="14" thickTop="1" thickBot="1">
      <c r="C215" s="3"/>
      <c r="D215" s="35"/>
      <c r="E215" s="35"/>
      <c r="F215" s="35"/>
      <c r="G215" s="35"/>
      <c r="H215" s="35"/>
      <c r="I215" s="35"/>
      <c r="J215" s="35"/>
      <c r="K215"/>
    </row>
    <row r="216" spans="3:11" ht="14.5" thickTop="1">
      <c r="C216" s="3"/>
      <c r="D216" s="28" t="s">
        <v>189</v>
      </c>
      <c r="E216" s="269" t="str">
        <f>IF(参画事業者に関する情報!D34="","",参画事業者に関する情報!D34)</f>
        <v/>
      </c>
      <c r="F216" s="270"/>
      <c r="G216" s="270"/>
      <c r="H216" s="270"/>
      <c r="I216" s="270"/>
      <c r="J216" s="271"/>
      <c r="K216"/>
    </row>
    <row r="217" spans="3:11">
      <c r="C217" s="3"/>
      <c r="D217" s="10" t="s">
        <v>8</v>
      </c>
      <c r="E217" s="29">
        <f>$E$5</f>
        <v>6</v>
      </c>
      <c r="F217" s="52">
        <f>IFERROR(E217+2,"")</f>
        <v>8</v>
      </c>
      <c r="G217" s="52">
        <f>IFERROR(F217+1,"")</f>
        <v>9</v>
      </c>
      <c r="H217" s="52">
        <f>IFERROR(G217+1,"")</f>
        <v>10</v>
      </c>
      <c r="I217" s="52">
        <f>IFERROR(H217+1,"")</f>
        <v>11</v>
      </c>
      <c r="J217" s="31">
        <f>IFERROR(I217+1,"")</f>
        <v>12</v>
      </c>
      <c r="K217" s="30" t="s">
        <v>190</v>
      </c>
    </row>
    <row r="218" spans="3:11">
      <c r="C218" s="3"/>
      <c r="D218" s="32" t="s">
        <v>195</v>
      </c>
      <c r="E218" s="142"/>
      <c r="F218" s="42">
        <f>参画事業者に関する情報!F34+参画事業者に関する情報!I34</f>
        <v>0</v>
      </c>
      <c r="G218" s="140">
        <f>参画事業者に関する情報!L34</f>
        <v>0</v>
      </c>
      <c r="H218" s="140">
        <f>参画事業者に関する情報!O34</f>
        <v>0</v>
      </c>
      <c r="I218" s="140">
        <f>参画事業者に関する情報!R34</f>
        <v>0</v>
      </c>
      <c r="J218" s="141">
        <f>参画事業者に関する情報!U34</f>
        <v>0</v>
      </c>
      <c r="K218" s="33">
        <f>SUM(F218:J218)</f>
        <v>0</v>
      </c>
    </row>
    <row r="219" spans="3:11">
      <c r="C219" s="3"/>
      <c r="D219" s="10" t="s">
        <v>196</v>
      </c>
      <c r="E219" s="142"/>
      <c r="F219" s="42"/>
      <c r="G219" s="140"/>
      <c r="H219" s="140"/>
      <c r="I219" s="140"/>
      <c r="J219" s="141"/>
      <c r="K219" s="33">
        <f>SUM(F219:J219)</f>
        <v>0</v>
      </c>
    </row>
    <row r="220" spans="3:11">
      <c r="C220" s="3"/>
      <c r="D220" s="10" t="s">
        <v>172</v>
      </c>
      <c r="E220" s="142"/>
      <c r="F220" s="42"/>
      <c r="G220" s="140"/>
      <c r="H220" s="140"/>
      <c r="I220" s="140"/>
      <c r="J220" s="141"/>
      <c r="K220" s="33">
        <f>SUM(F220:J220)</f>
        <v>0</v>
      </c>
    </row>
    <row r="221" spans="3:11" ht="13.5" thickBot="1">
      <c r="C221" s="3"/>
      <c r="D221" s="37" t="s">
        <v>192</v>
      </c>
      <c r="E221" s="143"/>
      <c r="F221" s="41">
        <f>F220</f>
        <v>0</v>
      </c>
      <c r="G221" s="39">
        <f>F221+G220</f>
        <v>0</v>
      </c>
      <c r="H221" s="39">
        <f>G221+H220</f>
        <v>0</v>
      </c>
      <c r="I221" s="39">
        <f>H221+I220</f>
        <v>0</v>
      </c>
      <c r="J221" s="40">
        <f>I221+J220</f>
        <v>0</v>
      </c>
      <c r="K221" s="34"/>
    </row>
    <row r="222" spans="3:11" ht="14" thickTop="1" thickBot="1">
      <c r="C222" s="3"/>
      <c r="D222"/>
      <c r="E222"/>
      <c r="F222"/>
      <c r="G222"/>
      <c r="H222"/>
      <c r="I222"/>
      <c r="J222"/>
      <c r="K222"/>
    </row>
    <row r="223" spans="3:11" ht="14.5" thickTop="1">
      <c r="C223" s="3"/>
      <c r="D223" s="28" t="s">
        <v>189</v>
      </c>
      <c r="E223" s="269" t="str">
        <f>IF(参画事業者に関する情報!D35="","",参画事業者に関する情報!D35)</f>
        <v/>
      </c>
      <c r="F223" s="270"/>
      <c r="G223" s="270"/>
      <c r="H223" s="270"/>
      <c r="I223" s="270"/>
      <c r="J223" s="271"/>
      <c r="K223"/>
    </row>
    <row r="224" spans="3:11">
      <c r="C224" s="3"/>
      <c r="D224" s="10" t="s">
        <v>8</v>
      </c>
      <c r="E224" s="29">
        <f>$E$5</f>
        <v>6</v>
      </c>
      <c r="F224" s="52">
        <f>IFERROR(E224+2,"")</f>
        <v>8</v>
      </c>
      <c r="G224" s="52">
        <f>IFERROR(F224+1,"")</f>
        <v>9</v>
      </c>
      <c r="H224" s="52">
        <f>IFERROR(G224+1,"")</f>
        <v>10</v>
      </c>
      <c r="I224" s="52">
        <f>IFERROR(H224+1,"")</f>
        <v>11</v>
      </c>
      <c r="J224" s="31">
        <f>IFERROR(I224+1,"")</f>
        <v>12</v>
      </c>
      <c r="K224" s="30" t="s">
        <v>190</v>
      </c>
    </row>
    <row r="225" spans="3:11">
      <c r="C225" s="3"/>
      <c r="D225" s="32" t="s">
        <v>195</v>
      </c>
      <c r="E225" s="142"/>
      <c r="F225" s="42">
        <f>参画事業者に関する情報!F35+参画事業者に関する情報!I35</f>
        <v>0</v>
      </c>
      <c r="G225" s="140">
        <f>参画事業者に関する情報!L35</f>
        <v>0</v>
      </c>
      <c r="H225" s="140">
        <f>参画事業者に関する情報!O35</f>
        <v>0</v>
      </c>
      <c r="I225" s="140">
        <f>参画事業者に関する情報!R35</f>
        <v>0</v>
      </c>
      <c r="J225" s="141">
        <f>参画事業者に関する情報!U35</f>
        <v>0</v>
      </c>
      <c r="K225" s="33">
        <f>SUM(F225:J225)</f>
        <v>0</v>
      </c>
    </row>
    <row r="226" spans="3:11">
      <c r="C226" s="3"/>
      <c r="D226" s="10" t="s">
        <v>196</v>
      </c>
      <c r="E226" s="142"/>
      <c r="F226" s="42"/>
      <c r="G226" s="140"/>
      <c r="H226" s="140"/>
      <c r="I226" s="140"/>
      <c r="J226" s="141"/>
      <c r="K226" s="33">
        <f>SUM(F226:J226)</f>
        <v>0</v>
      </c>
    </row>
    <row r="227" spans="3:11">
      <c r="C227" s="3"/>
      <c r="D227" s="10" t="s">
        <v>172</v>
      </c>
      <c r="E227" s="142"/>
      <c r="F227" s="42"/>
      <c r="G227" s="140"/>
      <c r="H227" s="140"/>
      <c r="I227" s="140"/>
      <c r="J227" s="141"/>
      <c r="K227" s="33">
        <f>SUM(F227:J227)</f>
        <v>0</v>
      </c>
    </row>
    <row r="228" spans="3:11" ht="13.5" thickBot="1">
      <c r="C228" s="3"/>
      <c r="D228" s="37" t="s">
        <v>192</v>
      </c>
      <c r="E228" s="143"/>
      <c r="F228" s="41">
        <f>F227</f>
        <v>0</v>
      </c>
      <c r="G228" s="39">
        <f>F228+G227</f>
        <v>0</v>
      </c>
      <c r="H228" s="39">
        <f>G228+H227</f>
        <v>0</v>
      </c>
      <c r="I228" s="39">
        <f>H228+I227</f>
        <v>0</v>
      </c>
      <c r="J228" s="40">
        <f>I228+J227</f>
        <v>0</v>
      </c>
      <c r="K228" s="34"/>
    </row>
    <row r="229" spans="3:11" ht="14" thickTop="1" thickBot="1">
      <c r="C229" s="3"/>
      <c r="D229" s="35"/>
      <c r="E229" s="35"/>
      <c r="F229" s="35"/>
      <c r="G229" s="35"/>
      <c r="H229" s="35"/>
      <c r="I229" s="35"/>
      <c r="J229" s="35"/>
      <c r="K229"/>
    </row>
    <row r="230" spans="3:11" ht="14.5" thickTop="1">
      <c r="C230" s="3"/>
      <c r="D230" s="28" t="s">
        <v>189</v>
      </c>
      <c r="E230" s="269" t="str">
        <f>IF(参画事業者に関する情報!D36="","",参画事業者に関する情報!D36)</f>
        <v/>
      </c>
      <c r="F230" s="270"/>
      <c r="G230" s="270"/>
      <c r="H230" s="270"/>
      <c r="I230" s="270"/>
      <c r="J230" s="271"/>
      <c r="K230"/>
    </row>
    <row r="231" spans="3:11">
      <c r="C231" s="3"/>
      <c r="D231" s="10" t="s">
        <v>8</v>
      </c>
      <c r="E231" s="29">
        <f>$E$5</f>
        <v>6</v>
      </c>
      <c r="F231" s="52">
        <f>IFERROR(E231+2,"")</f>
        <v>8</v>
      </c>
      <c r="G231" s="52">
        <f>IFERROR(F231+1,"")</f>
        <v>9</v>
      </c>
      <c r="H231" s="52">
        <f>IFERROR(G231+1,"")</f>
        <v>10</v>
      </c>
      <c r="I231" s="52">
        <f>IFERROR(H231+1,"")</f>
        <v>11</v>
      </c>
      <c r="J231" s="31">
        <f>IFERROR(I231+1,"")</f>
        <v>12</v>
      </c>
      <c r="K231" s="30" t="s">
        <v>190</v>
      </c>
    </row>
    <row r="232" spans="3:11">
      <c r="C232" s="3"/>
      <c r="D232" s="32" t="s">
        <v>195</v>
      </c>
      <c r="E232" s="142"/>
      <c r="F232" s="42">
        <f>参画事業者に関する情報!F36+参画事業者に関する情報!I36</f>
        <v>0</v>
      </c>
      <c r="G232" s="140">
        <f>参画事業者に関する情報!L36</f>
        <v>0</v>
      </c>
      <c r="H232" s="140">
        <f>参画事業者に関する情報!O36</f>
        <v>0</v>
      </c>
      <c r="I232" s="140">
        <f>参画事業者に関する情報!R36</f>
        <v>0</v>
      </c>
      <c r="J232" s="141">
        <f>参画事業者に関する情報!U36</f>
        <v>0</v>
      </c>
      <c r="K232" s="33">
        <f>SUM(F232:J232)</f>
        <v>0</v>
      </c>
    </row>
    <row r="233" spans="3:11">
      <c r="C233" s="3"/>
      <c r="D233" s="10" t="s">
        <v>196</v>
      </c>
      <c r="E233" s="142"/>
      <c r="F233" s="42"/>
      <c r="G233" s="140"/>
      <c r="H233" s="140"/>
      <c r="I233" s="140"/>
      <c r="J233" s="141"/>
      <c r="K233" s="33">
        <f>SUM(F233:J233)</f>
        <v>0</v>
      </c>
    </row>
    <row r="234" spans="3:11">
      <c r="C234" s="3"/>
      <c r="D234" s="10" t="s">
        <v>172</v>
      </c>
      <c r="E234" s="142"/>
      <c r="F234" s="42"/>
      <c r="G234" s="140"/>
      <c r="H234" s="140"/>
      <c r="I234" s="140"/>
      <c r="J234" s="141"/>
      <c r="K234" s="33">
        <f>SUM(F234:J234)</f>
        <v>0</v>
      </c>
    </row>
    <row r="235" spans="3:11" ht="13.5" thickBot="1">
      <c r="C235" s="3"/>
      <c r="D235" s="37" t="s">
        <v>192</v>
      </c>
      <c r="E235" s="143"/>
      <c r="F235" s="41">
        <f>F234</f>
        <v>0</v>
      </c>
      <c r="G235" s="39">
        <f>F235+G234</f>
        <v>0</v>
      </c>
      <c r="H235" s="39">
        <f>G235+H234</f>
        <v>0</v>
      </c>
      <c r="I235" s="39">
        <f>H235+I234</f>
        <v>0</v>
      </c>
      <c r="J235" s="40">
        <f>I235+J234</f>
        <v>0</v>
      </c>
      <c r="K235" s="34"/>
    </row>
    <row r="236" spans="3:11" ht="14" thickTop="1" thickBot="1">
      <c r="C236" s="3"/>
      <c r="D236" s="35"/>
      <c r="E236" s="35"/>
      <c r="F236" s="35"/>
      <c r="G236" s="35"/>
      <c r="H236" s="35"/>
      <c r="I236" s="35"/>
      <c r="J236" s="35"/>
      <c r="K236"/>
    </row>
    <row r="237" spans="3:11" ht="14.5" thickTop="1">
      <c r="C237" s="3"/>
      <c r="D237" s="28" t="s">
        <v>189</v>
      </c>
      <c r="E237" s="269" t="str">
        <f>IF(参画事業者に関する情報!D37="","",参画事業者に関する情報!D37)</f>
        <v/>
      </c>
      <c r="F237" s="270"/>
      <c r="G237" s="270"/>
      <c r="H237" s="270"/>
      <c r="I237" s="270"/>
      <c r="J237" s="271"/>
      <c r="K237"/>
    </row>
    <row r="238" spans="3:11">
      <c r="C238" s="3"/>
      <c r="D238" s="10" t="s">
        <v>8</v>
      </c>
      <c r="E238" s="29">
        <f>$E$5</f>
        <v>6</v>
      </c>
      <c r="F238" s="52">
        <f>IFERROR(E238+2,"")</f>
        <v>8</v>
      </c>
      <c r="G238" s="52">
        <f>IFERROR(F238+1,"")</f>
        <v>9</v>
      </c>
      <c r="H238" s="52">
        <f>IFERROR(G238+1,"")</f>
        <v>10</v>
      </c>
      <c r="I238" s="52">
        <f>IFERROR(H238+1,"")</f>
        <v>11</v>
      </c>
      <c r="J238" s="31">
        <f>IFERROR(I238+1,"")</f>
        <v>12</v>
      </c>
      <c r="K238" s="30" t="s">
        <v>190</v>
      </c>
    </row>
    <row r="239" spans="3:11">
      <c r="C239" s="3"/>
      <c r="D239" s="32" t="s">
        <v>195</v>
      </c>
      <c r="E239" s="142"/>
      <c r="F239" s="42">
        <f>参画事業者に関する情報!F37+参画事業者に関する情報!I37</f>
        <v>0</v>
      </c>
      <c r="G239" s="140">
        <f>参画事業者に関する情報!L37</f>
        <v>0</v>
      </c>
      <c r="H239" s="140">
        <f>参画事業者に関する情報!O37</f>
        <v>0</v>
      </c>
      <c r="I239" s="140">
        <f>参画事業者に関する情報!R37</f>
        <v>0</v>
      </c>
      <c r="J239" s="141">
        <f>参画事業者に関する情報!U37</f>
        <v>0</v>
      </c>
      <c r="K239" s="33">
        <f>SUM(F239:J239)</f>
        <v>0</v>
      </c>
    </row>
    <row r="240" spans="3:11">
      <c r="C240" s="3"/>
      <c r="D240" s="10" t="s">
        <v>196</v>
      </c>
      <c r="E240" s="142"/>
      <c r="F240" s="42"/>
      <c r="G240" s="140"/>
      <c r="H240" s="140"/>
      <c r="I240" s="140"/>
      <c r="J240" s="141"/>
      <c r="K240" s="33">
        <f>SUM(F240:J240)</f>
        <v>0</v>
      </c>
    </row>
    <row r="241" spans="3:11">
      <c r="C241" s="3"/>
      <c r="D241" s="10" t="s">
        <v>172</v>
      </c>
      <c r="E241" s="142"/>
      <c r="F241" s="42"/>
      <c r="G241" s="140"/>
      <c r="H241" s="140"/>
      <c r="I241" s="140"/>
      <c r="J241" s="141"/>
      <c r="K241" s="33">
        <f>SUM(F241:J241)</f>
        <v>0</v>
      </c>
    </row>
    <row r="242" spans="3:11" ht="13.5" thickBot="1">
      <c r="C242" s="3"/>
      <c r="D242" s="37" t="s">
        <v>192</v>
      </c>
      <c r="E242" s="143"/>
      <c r="F242" s="41">
        <f>F241</f>
        <v>0</v>
      </c>
      <c r="G242" s="39">
        <f>F242+G241</f>
        <v>0</v>
      </c>
      <c r="H242" s="39">
        <f>G242+H241</f>
        <v>0</v>
      </c>
      <c r="I242" s="39">
        <f>H242+I241</f>
        <v>0</v>
      </c>
      <c r="J242" s="40">
        <f>I242+J241</f>
        <v>0</v>
      </c>
      <c r="K242" s="34"/>
    </row>
    <row r="243" spans="3:11" ht="14" thickTop="1" thickBot="1">
      <c r="C243" s="3"/>
      <c r="D243" s="35"/>
      <c r="E243" s="35"/>
      <c r="F243" s="35"/>
      <c r="G243" s="35"/>
      <c r="H243" s="35"/>
      <c r="I243" s="35"/>
      <c r="J243" s="35"/>
      <c r="K243"/>
    </row>
    <row r="244" spans="3:11" ht="14.5" thickTop="1">
      <c r="C244" s="3"/>
      <c r="D244" s="28" t="s">
        <v>189</v>
      </c>
      <c r="E244" s="269" t="str">
        <f>IF(参画事業者に関する情報!D38="","",参画事業者に関する情報!D38)</f>
        <v/>
      </c>
      <c r="F244" s="270"/>
      <c r="G244" s="270"/>
      <c r="H244" s="270"/>
      <c r="I244" s="270"/>
      <c r="J244" s="271"/>
      <c r="K244"/>
    </row>
    <row r="245" spans="3:11">
      <c r="C245" s="3"/>
      <c r="D245" s="10" t="s">
        <v>8</v>
      </c>
      <c r="E245" s="29">
        <f>$E$5</f>
        <v>6</v>
      </c>
      <c r="F245" s="52">
        <f>IFERROR(E245+2,"")</f>
        <v>8</v>
      </c>
      <c r="G245" s="52">
        <f>IFERROR(F245+1,"")</f>
        <v>9</v>
      </c>
      <c r="H245" s="52">
        <f>IFERROR(G245+1,"")</f>
        <v>10</v>
      </c>
      <c r="I245" s="52">
        <f>IFERROR(H245+1,"")</f>
        <v>11</v>
      </c>
      <c r="J245" s="31">
        <f>IFERROR(I245+1,"")</f>
        <v>12</v>
      </c>
      <c r="K245" s="30" t="s">
        <v>190</v>
      </c>
    </row>
    <row r="246" spans="3:11">
      <c r="C246" s="3"/>
      <c r="D246" s="32" t="s">
        <v>195</v>
      </c>
      <c r="E246" s="142"/>
      <c r="F246" s="42">
        <f>参画事業者に関する情報!F38+参画事業者に関する情報!I38</f>
        <v>0</v>
      </c>
      <c r="G246" s="140">
        <f>参画事業者に関する情報!L38</f>
        <v>0</v>
      </c>
      <c r="H246" s="140">
        <f>参画事業者に関する情報!O38</f>
        <v>0</v>
      </c>
      <c r="I246" s="140">
        <f>参画事業者に関する情報!R38</f>
        <v>0</v>
      </c>
      <c r="J246" s="141">
        <f>参画事業者に関する情報!U38</f>
        <v>0</v>
      </c>
      <c r="K246" s="33">
        <f>SUM(F246:J246)</f>
        <v>0</v>
      </c>
    </row>
    <row r="247" spans="3:11">
      <c r="C247" s="3"/>
      <c r="D247" s="10" t="s">
        <v>196</v>
      </c>
      <c r="E247" s="142"/>
      <c r="F247" s="42"/>
      <c r="G247" s="140"/>
      <c r="H247" s="140"/>
      <c r="I247" s="140"/>
      <c r="J247" s="141"/>
      <c r="K247" s="33">
        <f>SUM(F247:J247)</f>
        <v>0</v>
      </c>
    </row>
    <row r="248" spans="3:11">
      <c r="C248" s="3"/>
      <c r="D248" s="10" t="s">
        <v>172</v>
      </c>
      <c r="E248" s="142"/>
      <c r="F248" s="42"/>
      <c r="G248" s="140"/>
      <c r="H248" s="140"/>
      <c r="I248" s="140"/>
      <c r="J248" s="141"/>
      <c r="K248" s="33">
        <f>SUM(F248:J248)</f>
        <v>0</v>
      </c>
    </row>
    <row r="249" spans="3:11" ht="13.5" thickBot="1">
      <c r="C249" s="3"/>
      <c r="D249" s="37" t="s">
        <v>192</v>
      </c>
      <c r="E249" s="143"/>
      <c r="F249" s="41">
        <f>F248</f>
        <v>0</v>
      </c>
      <c r="G249" s="39">
        <f>F249+G248</f>
        <v>0</v>
      </c>
      <c r="H249" s="39">
        <f>G249+H248</f>
        <v>0</v>
      </c>
      <c r="I249" s="39">
        <f>H249+I248</f>
        <v>0</v>
      </c>
      <c r="J249" s="40">
        <f>I249+J248</f>
        <v>0</v>
      </c>
      <c r="K249" s="34"/>
    </row>
    <row r="250" spans="3:11" ht="14" thickTop="1" thickBot="1">
      <c r="C250" s="3"/>
      <c r="D250" s="35"/>
      <c r="E250" s="35"/>
      <c r="F250" s="35"/>
      <c r="G250" s="35"/>
      <c r="H250" s="35"/>
      <c r="I250" s="35"/>
      <c r="J250" s="35"/>
      <c r="K250"/>
    </row>
    <row r="251" spans="3:11" ht="14.5" thickTop="1">
      <c r="C251" s="3"/>
      <c r="D251" s="28" t="s">
        <v>189</v>
      </c>
      <c r="E251" s="269" t="str">
        <f>IF(参画事業者に関する情報!D39="","",参画事業者に関する情報!D39)</f>
        <v/>
      </c>
      <c r="F251" s="270"/>
      <c r="G251" s="270"/>
      <c r="H251" s="270"/>
      <c r="I251" s="270"/>
      <c r="J251" s="271"/>
      <c r="K251"/>
    </row>
    <row r="252" spans="3:11">
      <c r="C252" s="3"/>
      <c r="D252" s="10" t="s">
        <v>8</v>
      </c>
      <c r="E252" s="29">
        <f>$E$5</f>
        <v>6</v>
      </c>
      <c r="F252" s="52">
        <f>IFERROR(E252+2,"")</f>
        <v>8</v>
      </c>
      <c r="G252" s="52">
        <f>IFERROR(F252+1,"")</f>
        <v>9</v>
      </c>
      <c r="H252" s="52">
        <f>IFERROR(G252+1,"")</f>
        <v>10</v>
      </c>
      <c r="I252" s="52">
        <f>IFERROR(H252+1,"")</f>
        <v>11</v>
      </c>
      <c r="J252" s="31">
        <f>IFERROR(I252+1,"")</f>
        <v>12</v>
      </c>
      <c r="K252" s="30" t="s">
        <v>190</v>
      </c>
    </row>
    <row r="253" spans="3:11">
      <c r="C253" s="3"/>
      <c r="D253" s="32" t="s">
        <v>195</v>
      </c>
      <c r="E253" s="142"/>
      <c r="F253" s="42">
        <f>参画事業者に関する情報!F39+参画事業者に関する情報!I39</f>
        <v>0</v>
      </c>
      <c r="G253" s="140">
        <f>参画事業者に関する情報!L39</f>
        <v>0</v>
      </c>
      <c r="H253" s="140">
        <f>参画事業者に関する情報!O39</f>
        <v>0</v>
      </c>
      <c r="I253" s="140">
        <f>参画事業者に関する情報!R39</f>
        <v>0</v>
      </c>
      <c r="J253" s="141">
        <f>参画事業者に関する情報!U39</f>
        <v>0</v>
      </c>
      <c r="K253" s="33">
        <f>SUM(F253:J253)</f>
        <v>0</v>
      </c>
    </row>
    <row r="254" spans="3:11">
      <c r="C254" s="3"/>
      <c r="D254" s="10" t="s">
        <v>196</v>
      </c>
      <c r="E254" s="142"/>
      <c r="F254" s="42"/>
      <c r="G254" s="140"/>
      <c r="H254" s="140"/>
      <c r="I254" s="140"/>
      <c r="J254" s="141"/>
      <c r="K254" s="33">
        <f>SUM(F254:J254)</f>
        <v>0</v>
      </c>
    </row>
    <row r="255" spans="3:11">
      <c r="C255" s="3"/>
      <c r="D255" s="10" t="s">
        <v>172</v>
      </c>
      <c r="E255" s="142"/>
      <c r="F255" s="42"/>
      <c r="G255" s="140"/>
      <c r="H255" s="140"/>
      <c r="I255" s="140"/>
      <c r="J255" s="141"/>
      <c r="K255" s="33">
        <f>SUM(F255:J255)</f>
        <v>0</v>
      </c>
    </row>
    <row r="256" spans="3:11" ht="13.5" thickBot="1">
      <c r="C256" s="3"/>
      <c r="D256" s="37" t="s">
        <v>192</v>
      </c>
      <c r="E256" s="143"/>
      <c r="F256" s="41">
        <f>F255</f>
        <v>0</v>
      </c>
      <c r="G256" s="39">
        <f>F256+G255</f>
        <v>0</v>
      </c>
      <c r="H256" s="39">
        <f>G256+H255</f>
        <v>0</v>
      </c>
      <c r="I256" s="39">
        <f>H256+I255</f>
        <v>0</v>
      </c>
      <c r="J256" s="40">
        <f>I256+J255</f>
        <v>0</v>
      </c>
      <c r="K256" s="34"/>
    </row>
    <row r="257" spans="3:11" ht="14" thickTop="1" thickBot="1">
      <c r="C257" s="3"/>
      <c r="D257" s="35"/>
      <c r="E257" s="35"/>
      <c r="F257" s="35"/>
      <c r="G257" s="35"/>
      <c r="H257" s="35"/>
      <c r="I257" s="35"/>
      <c r="J257" s="35"/>
      <c r="K257"/>
    </row>
    <row r="258" spans="3:11" ht="14.5" thickTop="1">
      <c r="C258" s="3"/>
      <c r="D258" s="28" t="s">
        <v>189</v>
      </c>
      <c r="E258" s="269" t="str">
        <f>IF(参画事業者に関する情報!D40="","",参画事業者に関する情報!D40)</f>
        <v/>
      </c>
      <c r="F258" s="270"/>
      <c r="G258" s="270"/>
      <c r="H258" s="270"/>
      <c r="I258" s="270"/>
      <c r="J258" s="271"/>
      <c r="K258"/>
    </row>
    <row r="259" spans="3:11">
      <c r="C259" s="3"/>
      <c r="D259" s="10" t="s">
        <v>8</v>
      </c>
      <c r="E259" s="29">
        <f>$E$5</f>
        <v>6</v>
      </c>
      <c r="F259" s="52">
        <f>IFERROR(E259+2,"")</f>
        <v>8</v>
      </c>
      <c r="G259" s="52">
        <f>IFERROR(F259+1,"")</f>
        <v>9</v>
      </c>
      <c r="H259" s="52">
        <f>IFERROR(G259+1,"")</f>
        <v>10</v>
      </c>
      <c r="I259" s="52">
        <f>IFERROR(H259+1,"")</f>
        <v>11</v>
      </c>
      <c r="J259" s="31">
        <f>IFERROR(I259+1,"")</f>
        <v>12</v>
      </c>
      <c r="K259" s="30" t="s">
        <v>190</v>
      </c>
    </row>
    <row r="260" spans="3:11">
      <c r="C260" s="3"/>
      <c r="D260" s="32" t="s">
        <v>195</v>
      </c>
      <c r="E260" s="142"/>
      <c r="F260" s="42">
        <f>参画事業者に関する情報!F40+参画事業者に関する情報!I40</f>
        <v>0</v>
      </c>
      <c r="G260" s="140">
        <f>参画事業者に関する情報!L40</f>
        <v>0</v>
      </c>
      <c r="H260" s="140">
        <f>参画事業者に関する情報!O40</f>
        <v>0</v>
      </c>
      <c r="I260" s="140">
        <f>参画事業者に関する情報!R40</f>
        <v>0</v>
      </c>
      <c r="J260" s="141">
        <f>参画事業者に関する情報!U40</f>
        <v>0</v>
      </c>
      <c r="K260" s="33">
        <f>SUM(F260:J260)</f>
        <v>0</v>
      </c>
    </row>
    <row r="261" spans="3:11">
      <c r="C261" s="3"/>
      <c r="D261" s="10" t="s">
        <v>196</v>
      </c>
      <c r="E261" s="142"/>
      <c r="F261" s="42"/>
      <c r="G261" s="140"/>
      <c r="H261" s="140"/>
      <c r="I261" s="140"/>
      <c r="J261" s="141"/>
      <c r="K261" s="33">
        <f>SUM(F261:J261)</f>
        <v>0</v>
      </c>
    </row>
    <row r="262" spans="3:11">
      <c r="C262" s="3"/>
      <c r="D262" s="10" t="s">
        <v>172</v>
      </c>
      <c r="E262" s="142"/>
      <c r="F262" s="42"/>
      <c r="G262" s="140"/>
      <c r="H262" s="140"/>
      <c r="I262" s="140"/>
      <c r="J262" s="141"/>
      <c r="K262" s="33">
        <f>SUM(F262:J262)</f>
        <v>0</v>
      </c>
    </row>
    <row r="263" spans="3:11" ht="13.5" thickBot="1">
      <c r="C263" s="3"/>
      <c r="D263" s="37" t="s">
        <v>192</v>
      </c>
      <c r="E263" s="143"/>
      <c r="F263" s="41">
        <f>F262</f>
        <v>0</v>
      </c>
      <c r="G263" s="39">
        <f>F263+G262</f>
        <v>0</v>
      </c>
      <c r="H263" s="39">
        <f>G263+H262</f>
        <v>0</v>
      </c>
      <c r="I263" s="39">
        <f>H263+I262</f>
        <v>0</v>
      </c>
      <c r="J263" s="40">
        <f>I263+J262</f>
        <v>0</v>
      </c>
      <c r="K263" s="34"/>
    </row>
    <row r="264" spans="3:11" ht="14" thickTop="1" thickBot="1">
      <c r="C264" s="3"/>
      <c r="D264" s="35"/>
      <c r="E264" s="35"/>
      <c r="F264" s="35"/>
      <c r="G264" s="35"/>
      <c r="H264" s="35"/>
      <c r="I264" s="35"/>
      <c r="J264" s="35"/>
      <c r="K264"/>
    </row>
    <row r="265" spans="3:11" ht="14.5" thickTop="1">
      <c r="C265" s="3"/>
      <c r="D265" s="28" t="s">
        <v>189</v>
      </c>
      <c r="E265" s="269" t="str">
        <f>IF(参画事業者に関する情報!D41="","",参画事業者に関する情報!D41)</f>
        <v/>
      </c>
      <c r="F265" s="270"/>
      <c r="G265" s="270"/>
      <c r="H265" s="270"/>
      <c r="I265" s="270"/>
      <c r="J265" s="271"/>
      <c r="K265"/>
    </row>
    <row r="266" spans="3:11">
      <c r="C266" s="3"/>
      <c r="D266" s="10" t="s">
        <v>8</v>
      </c>
      <c r="E266" s="29">
        <f>$E$5</f>
        <v>6</v>
      </c>
      <c r="F266" s="52">
        <f>IFERROR(E266+2,"")</f>
        <v>8</v>
      </c>
      <c r="G266" s="52">
        <f>IFERROR(F266+1,"")</f>
        <v>9</v>
      </c>
      <c r="H266" s="52">
        <f>IFERROR(G266+1,"")</f>
        <v>10</v>
      </c>
      <c r="I266" s="52">
        <f>IFERROR(H266+1,"")</f>
        <v>11</v>
      </c>
      <c r="J266" s="31">
        <f>IFERROR(I266+1,"")</f>
        <v>12</v>
      </c>
      <c r="K266" s="30" t="s">
        <v>190</v>
      </c>
    </row>
    <row r="267" spans="3:11">
      <c r="C267" s="3"/>
      <c r="D267" s="32" t="s">
        <v>195</v>
      </c>
      <c r="E267" s="142"/>
      <c r="F267" s="42">
        <f>参画事業者に関する情報!F41+参画事業者に関する情報!I141</f>
        <v>0</v>
      </c>
      <c r="G267" s="140">
        <f>参画事業者に関する情報!L41</f>
        <v>0</v>
      </c>
      <c r="H267" s="140">
        <f>参画事業者に関する情報!O41</f>
        <v>0</v>
      </c>
      <c r="I267" s="140">
        <f>参画事業者に関する情報!R41</f>
        <v>0</v>
      </c>
      <c r="J267" s="141">
        <f>参画事業者に関する情報!U41</f>
        <v>0</v>
      </c>
      <c r="K267" s="33">
        <f>SUM(F267:J267)</f>
        <v>0</v>
      </c>
    </row>
    <row r="268" spans="3:11">
      <c r="C268" s="3"/>
      <c r="D268" s="10" t="s">
        <v>196</v>
      </c>
      <c r="E268" s="142"/>
      <c r="F268" s="42"/>
      <c r="G268" s="140"/>
      <c r="H268" s="140"/>
      <c r="I268" s="140"/>
      <c r="J268" s="141"/>
      <c r="K268" s="33">
        <f>SUM(F268:J268)</f>
        <v>0</v>
      </c>
    </row>
    <row r="269" spans="3:11">
      <c r="C269" s="3"/>
      <c r="D269" s="10" t="s">
        <v>172</v>
      </c>
      <c r="E269" s="142"/>
      <c r="F269" s="42"/>
      <c r="G269" s="140"/>
      <c r="H269" s="140"/>
      <c r="I269" s="140"/>
      <c r="J269" s="141"/>
      <c r="K269" s="33">
        <f>SUM(F269:J269)</f>
        <v>0</v>
      </c>
    </row>
    <row r="270" spans="3:11" ht="13.5" thickBot="1">
      <c r="C270" s="3"/>
      <c r="D270" s="37" t="s">
        <v>192</v>
      </c>
      <c r="E270" s="143"/>
      <c r="F270" s="41">
        <f>F269</f>
        <v>0</v>
      </c>
      <c r="G270" s="39">
        <f>F270+G269</f>
        <v>0</v>
      </c>
      <c r="H270" s="39">
        <f>G270+H269</f>
        <v>0</v>
      </c>
      <c r="I270" s="39">
        <f>H270+I269</f>
        <v>0</v>
      </c>
      <c r="J270" s="40">
        <f>I270+J269</f>
        <v>0</v>
      </c>
      <c r="K270" s="34"/>
    </row>
    <row r="271" spans="3:11" ht="14" thickTop="1" thickBot="1">
      <c r="C271" s="3"/>
      <c r="D271" s="35"/>
      <c r="E271" s="35"/>
      <c r="F271" s="35"/>
      <c r="G271" s="35"/>
      <c r="H271" s="35"/>
      <c r="I271" s="35"/>
      <c r="J271" s="35"/>
      <c r="K271"/>
    </row>
    <row r="272" spans="3:11" ht="14.5" thickTop="1">
      <c r="C272" s="3"/>
      <c r="D272" s="28" t="s">
        <v>189</v>
      </c>
      <c r="E272" s="269" t="str">
        <f>IF(参画事業者に関する情報!D42="","",参画事業者に関する情報!D42)</f>
        <v/>
      </c>
      <c r="F272" s="270"/>
      <c r="G272" s="270"/>
      <c r="H272" s="270"/>
      <c r="I272" s="270"/>
      <c r="J272" s="271"/>
      <c r="K272"/>
    </row>
    <row r="273" spans="3:11">
      <c r="C273" s="3"/>
      <c r="D273" s="10" t="s">
        <v>8</v>
      </c>
      <c r="E273" s="29">
        <f>$E$5</f>
        <v>6</v>
      </c>
      <c r="F273" s="52">
        <f>IFERROR(E273+2,"")</f>
        <v>8</v>
      </c>
      <c r="G273" s="52">
        <f>IFERROR(F273+1,"")</f>
        <v>9</v>
      </c>
      <c r="H273" s="52">
        <f>IFERROR(G273+1,"")</f>
        <v>10</v>
      </c>
      <c r="I273" s="52">
        <f>IFERROR(H273+1,"")</f>
        <v>11</v>
      </c>
      <c r="J273" s="31">
        <f>IFERROR(I273+1,"")</f>
        <v>12</v>
      </c>
      <c r="K273" s="30" t="s">
        <v>190</v>
      </c>
    </row>
    <row r="274" spans="3:11">
      <c r="C274" s="3"/>
      <c r="D274" s="32" t="s">
        <v>195</v>
      </c>
      <c r="E274" s="142"/>
      <c r="F274" s="42">
        <f>参画事業者に関する情報!F42+参画事業者に関する情報!I42</f>
        <v>0</v>
      </c>
      <c r="G274" s="140">
        <f>参画事業者に関する情報!L42</f>
        <v>0</v>
      </c>
      <c r="H274" s="140">
        <f>参画事業者に関する情報!O42</f>
        <v>0</v>
      </c>
      <c r="I274" s="140">
        <f>参画事業者に関する情報!R42</f>
        <v>0</v>
      </c>
      <c r="J274" s="141">
        <f>参画事業者に関する情報!U42</f>
        <v>0</v>
      </c>
      <c r="K274" s="33">
        <f>SUM(F274:J274)</f>
        <v>0</v>
      </c>
    </row>
    <row r="275" spans="3:11">
      <c r="C275" s="3"/>
      <c r="D275" s="10" t="s">
        <v>196</v>
      </c>
      <c r="E275" s="142"/>
      <c r="F275" s="42"/>
      <c r="G275" s="140"/>
      <c r="H275" s="140"/>
      <c r="I275" s="140"/>
      <c r="J275" s="141"/>
      <c r="K275" s="33">
        <f>SUM(F275:J275)</f>
        <v>0</v>
      </c>
    </row>
    <row r="276" spans="3:11">
      <c r="C276" s="3"/>
      <c r="D276" s="10" t="s">
        <v>172</v>
      </c>
      <c r="E276" s="142"/>
      <c r="F276" s="42"/>
      <c r="G276" s="140"/>
      <c r="H276" s="140"/>
      <c r="I276" s="140"/>
      <c r="J276" s="141"/>
      <c r="K276" s="33">
        <f>SUM(F276:J276)</f>
        <v>0</v>
      </c>
    </row>
    <row r="277" spans="3:11" ht="13.5" thickBot="1">
      <c r="C277" s="3"/>
      <c r="D277" s="37" t="s">
        <v>192</v>
      </c>
      <c r="E277" s="143"/>
      <c r="F277" s="41">
        <f>F276</f>
        <v>0</v>
      </c>
      <c r="G277" s="39">
        <f>F277+G276</f>
        <v>0</v>
      </c>
      <c r="H277" s="39">
        <f>G277+H276</f>
        <v>0</v>
      </c>
      <c r="I277" s="39">
        <f>H277+I276</f>
        <v>0</v>
      </c>
      <c r="J277" s="40">
        <f>I277+J276</f>
        <v>0</v>
      </c>
      <c r="K277" s="34"/>
    </row>
    <row r="278" spans="3:11" ht="14" thickTop="1" thickBot="1">
      <c r="C278" s="3"/>
      <c r="D278" s="35"/>
      <c r="E278" s="35"/>
      <c r="F278" s="35"/>
      <c r="G278" s="35"/>
      <c r="H278" s="35"/>
      <c r="I278" s="35"/>
      <c r="J278" s="35"/>
      <c r="K278"/>
    </row>
    <row r="279" spans="3:11" ht="14.5" thickTop="1">
      <c r="C279" s="3"/>
      <c r="D279" s="28" t="s">
        <v>189</v>
      </c>
      <c r="E279" s="269" t="str">
        <f>IF(参画事業者に関する情報!D43="","",参画事業者に関する情報!D43)</f>
        <v/>
      </c>
      <c r="F279" s="270"/>
      <c r="G279" s="270"/>
      <c r="H279" s="270"/>
      <c r="I279" s="270"/>
      <c r="J279" s="271"/>
      <c r="K279"/>
    </row>
    <row r="280" spans="3:11">
      <c r="C280" s="3"/>
      <c r="D280" s="10" t="s">
        <v>8</v>
      </c>
      <c r="E280" s="29">
        <f>$E$5</f>
        <v>6</v>
      </c>
      <c r="F280" s="52">
        <f>IFERROR(E280+2,"")</f>
        <v>8</v>
      </c>
      <c r="G280" s="52">
        <f>IFERROR(F280+1,"")</f>
        <v>9</v>
      </c>
      <c r="H280" s="52">
        <f>IFERROR(G280+1,"")</f>
        <v>10</v>
      </c>
      <c r="I280" s="52">
        <f>IFERROR(H280+1,"")</f>
        <v>11</v>
      </c>
      <c r="J280" s="31">
        <f>IFERROR(I280+1,"")</f>
        <v>12</v>
      </c>
      <c r="K280" s="30" t="s">
        <v>190</v>
      </c>
    </row>
    <row r="281" spans="3:11">
      <c r="C281" s="3"/>
      <c r="D281" s="32" t="s">
        <v>195</v>
      </c>
      <c r="E281" s="142"/>
      <c r="F281" s="42">
        <f>参画事業者に関する情報!F43+参画事業者に関する情報!I43</f>
        <v>0</v>
      </c>
      <c r="G281" s="140">
        <f>参画事業者に関する情報!L43</f>
        <v>0</v>
      </c>
      <c r="H281" s="140">
        <f>参画事業者に関する情報!O43</f>
        <v>0</v>
      </c>
      <c r="I281" s="140">
        <f>参画事業者に関する情報!R43</f>
        <v>0</v>
      </c>
      <c r="J281" s="141">
        <f>参画事業者に関する情報!U43</f>
        <v>0</v>
      </c>
      <c r="K281" s="33">
        <f>SUM(F281:J281)</f>
        <v>0</v>
      </c>
    </row>
    <row r="282" spans="3:11">
      <c r="C282" s="3"/>
      <c r="D282" s="10" t="s">
        <v>196</v>
      </c>
      <c r="E282" s="142"/>
      <c r="F282" s="42"/>
      <c r="G282" s="140"/>
      <c r="H282" s="140"/>
      <c r="I282" s="140"/>
      <c r="J282" s="141"/>
      <c r="K282" s="33">
        <f>SUM(F282:J282)</f>
        <v>0</v>
      </c>
    </row>
    <row r="283" spans="3:11">
      <c r="C283" s="3"/>
      <c r="D283" s="10" t="s">
        <v>172</v>
      </c>
      <c r="E283" s="142"/>
      <c r="F283" s="42"/>
      <c r="G283" s="140"/>
      <c r="H283" s="140"/>
      <c r="I283" s="140"/>
      <c r="J283" s="141"/>
      <c r="K283" s="33">
        <f>SUM(F283:J283)</f>
        <v>0</v>
      </c>
    </row>
    <row r="284" spans="3:11" ht="13.5" thickBot="1">
      <c r="C284" s="3"/>
      <c r="D284" s="37" t="s">
        <v>192</v>
      </c>
      <c r="E284" s="143"/>
      <c r="F284" s="41">
        <f>F283</f>
        <v>0</v>
      </c>
      <c r="G284" s="39">
        <f>F284+G283</f>
        <v>0</v>
      </c>
      <c r="H284" s="39">
        <f>G284+H283</f>
        <v>0</v>
      </c>
      <c r="I284" s="39">
        <f>H284+I283</f>
        <v>0</v>
      </c>
      <c r="J284" s="40">
        <f>I284+J283</f>
        <v>0</v>
      </c>
      <c r="K284" s="34"/>
    </row>
    <row r="285" spans="3:11" ht="14" thickTop="1" thickBot="1">
      <c r="C285" s="3"/>
      <c r="D285" s="35"/>
      <c r="E285" s="35"/>
      <c r="F285" s="35"/>
      <c r="G285" s="35"/>
      <c r="H285" s="35"/>
      <c r="I285" s="35"/>
      <c r="J285" s="35"/>
      <c r="K285"/>
    </row>
    <row r="286" spans="3:11" ht="14.5" thickTop="1">
      <c r="C286" s="3"/>
      <c r="D286" s="28" t="s">
        <v>189</v>
      </c>
      <c r="E286" s="269" t="str">
        <f>IF(参画事業者に関する情報!D44="","",参画事業者に関する情報!D44)</f>
        <v/>
      </c>
      <c r="F286" s="270"/>
      <c r="G286" s="270"/>
      <c r="H286" s="270"/>
      <c r="I286" s="270"/>
      <c r="J286" s="271"/>
      <c r="K286"/>
    </row>
    <row r="287" spans="3:11">
      <c r="C287" s="3"/>
      <c r="D287" s="10" t="s">
        <v>8</v>
      </c>
      <c r="E287" s="29">
        <f>$E$5</f>
        <v>6</v>
      </c>
      <c r="F287" s="52">
        <f>IFERROR(E287+2,"")</f>
        <v>8</v>
      </c>
      <c r="G287" s="52">
        <f>IFERROR(F287+1,"")</f>
        <v>9</v>
      </c>
      <c r="H287" s="52">
        <f>IFERROR(G287+1,"")</f>
        <v>10</v>
      </c>
      <c r="I287" s="52">
        <f>IFERROR(H287+1,"")</f>
        <v>11</v>
      </c>
      <c r="J287" s="31">
        <f>IFERROR(I287+1,"")</f>
        <v>12</v>
      </c>
      <c r="K287" s="30" t="s">
        <v>190</v>
      </c>
    </row>
    <row r="288" spans="3:11">
      <c r="C288" s="3"/>
      <c r="D288" s="32" t="s">
        <v>195</v>
      </c>
      <c r="E288" s="142"/>
      <c r="F288" s="42">
        <f>参画事業者に関する情報!F44+参画事業者に関する情報!I44</f>
        <v>0</v>
      </c>
      <c r="G288" s="140">
        <f>参画事業者に関する情報!L44</f>
        <v>0</v>
      </c>
      <c r="H288" s="140">
        <f>参画事業者に関する情報!O44</f>
        <v>0</v>
      </c>
      <c r="I288" s="140">
        <f>参画事業者に関する情報!R44</f>
        <v>0</v>
      </c>
      <c r="J288" s="141">
        <f>参画事業者に関する情報!U44</f>
        <v>0</v>
      </c>
      <c r="K288" s="33">
        <f>SUM(F288:J288)</f>
        <v>0</v>
      </c>
    </row>
    <row r="289" spans="3:11">
      <c r="C289" s="3"/>
      <c r="D289" s="10" t="s">
        <v>196</v>
      </c>
      <c r="E289" s="142"/>
      <c r="F289" s="42"/>
      <c r="G289" s="140"/>
      <c r="H289" s="140"/>
      <c r="I289" s="140"/>
      <c r="J289" s="141"/>
      <c r="K289" s="33">
        <f>SUM(F289:J289)</f>
        <v>0</v>
      </c>
    </row>
    <row r="290" spans="3:11">
      <c r="C290" s="3"/>
      <c r="D290" s="10" t="s">
        <v>172</v>
      </c>
      <c r="E290" s="142"/>
      <c r="F290" s="42"/>
      <c r="G290" s="140"/>
      <c r="H290" s="140"/>
      <c r="I290" s="140"/>
      <c r="J290" s="141"/>
      <c r="K290" s="33">
        <f>SUM(F290:J290)</f>
        <v>0</v>
      </c>
    </row>
    <row r="291" spans="3:11" ht="13.5" thickBot="1">
      <c r="C291" s="3"/>
      <c r="D291" s="37" t="s">
        <v>192</v>
      </c>
      <c r="E291" s="143"/>
      <c r="F291" s="41">
        <f>F290</f>
        <v>0</v>
      </c>
      <c r="G291" s="39">
        <f>F291+G290</f>
        <v>0</v>
      </c>
      <c r="H291" s="39">
        <f>G291+H290</f>
        <v>0</v>
      </c>
      <c r="I291" s="39">
        <f>H291+I290</f>
        <v>0</v>
      </c>
      <c r="J291" s="40">
        <f>I291+J290</f>
        <v>0</v>
      </c>
      <c r="K291" s="34"/>
    </row>
    <row r="292" spans="3:11" ht="14" thickTop="1" thickBot="1">
      <c r="C292" s="3"/>
      <c r="D292"/>
      <c r="E292"/>
      <c r="F292"/>
      <c r="G292"/>
      <c r="H292"/>
      <c r="I292"/>
      <c r="J292"/>
      <c r="K292"/>
    </row>
    <row r="293" spans="3:11" ht="14.5" thickTop="1">
      <c r="C293" s="3"/>
      <c r="D293" s="28" t="s">
        <v>189</v>
      </c>
      <c r="E293" s="269" t="str">
        <f>IF(参画事業者に関する情報!D45="","",参画事業者に関する情報!D45)</f>
        <v/>
      </c>
      <c r="F293" s="270"/>
      <c r="G293" s="270"/>
      <c r="H293" s="270"/>
      <c r="I293" s="270"/>
      <c r="J293" s="271"/>
      <c r="K293"/>
    </row>
    <row r="294" spans="3:11">
      <c r="C294" s="3"/>
      <c r="D294" s="10" t="s">
        <v>8</v>
      </c>
      <c r="E294" s="29">
        <f>$E$5</f>
        <v>6</v>
      </c>
      <c r="F294" s="52">
        <f>IFERROR(E294+2,"")</f>
        <v>8</v>
      </c>
      <c r="G294" s="52">
        <f>IFERROR(F294+1,"")</f>
        <v>9</v>
      </c>
      <c r="H294" s="52">
        <f>IFERROR(G294+1,"")</f>
        <v>10</v>
      </c>
      <c r="I294" s="52">
        <f>IFERROR(H294+1,"")</f>
        <v>11</v>
      </c>
      <c r="J294" s="31">
        <f>IFERROR(I294+1,"")</f>
        <v>12</v>
      </c>
      <c r="K294" s="30" t="s">
        <v>190</v>
      </c>
    </row>
    <row r="295" spans="3:11">
      <c r="C295" s="3"/>
      <c r="D295" s="32" t="s">
        <v>195</v>
      </c>
      <c r="E295" s="142"/>
      <c r="F295" s="42">
        <f>参画事業者に関する情報!F45+参画事業者に関する情報!I45</f>
        <v>0</v>
      </c>
      <c r="G295" s="140">
        <f>参画事業者に関する情報!L45</f>
        <v>0</v>
      </c>
      <c r="H295" s="140">
        <f>参画事業者に関する情報!O45</f>
        <v>0</v>
      </c>
      <c r="I295" s="140">
        <f>参画事業者に関する情報!R45</f>
        <v>0</v>
      </c>
      <c r="J295" s="141">
        <f>参画事業者に関する情報!U45</f>
        <v>0</v>
      </c>
      <c r="K295" s="33">
        <f>SUM(F295:J295)</f>
        <v>0</v>
      </c>
    </row>
    <row r="296" spans="3:11">
      <c r="C296" s="3"/>
      <c r="D296" s="10" t="s">
        <v>196</v>
      </c>
      <c r="E296" s="142"/>
      <c r="F296" s="42"/>
      <c r="G296" s="140"/>
      <c r="H296" s="140"/>
      <c r="I296" s="140"/>
      <c r="J296" s="141"/>
      <c r="K296" s="33">
        <f>SUM(F296:J296)</f>
        <v>0</v>
      </c>
    </row>
    <row r="297" spans="3:11">
      <c r="C297" s="3"/>
      <c r="D297" s="10" t="s">
        <v>172</v>
      </c>
      <c r="E297" s="142"/>
      <c r="F297" s="42"/>
      <c r="G297" s="140"/>
      <c r="H297" s="140"/>
      <c r="I297" s="140"/>
      <c r="J297" s="141"/>
      <c r="K297" s="33">
        <f>SUM(F297:J297)</f>
        <v>0</v>
      </c>
    </row>
    <row r="298" spans="3:11" ht="13.5" thickBot="1">
      <c r="C298" s="3"/>
      <c r="D298" s="37" t="s">
        <v>192</v>
      </c>
      <c r="E298" s="143"/>
      <c r="F298" s="41">
        <f>F297</f>
        <v>0</v>
      </c>
      <c r="G298" s="39">
        <f>F298+G297</f>
        <v>0</v>
      </c>
      <c r="H298" s="39">
        <f>G298+H297</f>
        <v>0</v>
      </c>
      <c r="I298" s="39">
        <f>H298+I297</f>
        <v>0</v>
      </c>
      <c r="J298" s="40">
        <f>I298+J297</f>
        <v>0</v>
      </c>
      <c r="K298" s="34"/>
    </row>
    <row r="299" spans="3:11" ht="14" thickTop="1" thickBot="1">
      <c r="C299" s="3"/>
      <c r="D299" s="35"/>
      <c r="E299" s="35"/>
      <c r="F299" s="35"/>
      <c r="G299" s="35"/>
      <c r="H299" s="35"/>
      <c r="I299" s="35"/>
      <c r="J299" s="35"/>
      <c r="K299"/>
    </row>
    <row r="300" spans="3:11" ht="14.5" thickTop="1">
      <c r="C300" s="3"/>
      <c r="D300" s="28" t="s">
        <v>189</v>
      </c>
      <c r="E300" s="269" t="str">
        <f>IF(参画事業者に関する情報!D46="","",参画事業者に関する情報!D46)</f>
        <v/>
      </c>
      <c r="F300" s="270"/>
      <c r="G300" s="270"/>
      <c r="H300" s="270"/>
      <c r="I300" s="270"/>
      <c r="J300" s="271"/>
      <c r="K300"/>
    </row>
    <row r="301" spans="3:11">
      <c r="C301" s="3"/>
      <c r="D301" s="10" t="s">
        <v>8</v>
      </c>
      <c r="E301" s="29">
        <f>$E$5</f>
        <v>6</v>
      </c>
      <c r="F301" s="52">
        <f>IFERROR(E301+2,"")</f>
        <v>8</v>
      </c>
      <c r="G301" s="52">
        <f>IFERROR(F301+1,"")</f>
        <v>9</v>
      </c>
      <c r="H301" s="52">
        <f>IFERROR(G301+1,"")</f>
        <v>10</v>
      </c>
      <c r="I301" s="52">
        <f>IFERROR(H301+1,"")</f>
        <v>11</v>
      </c>
      <c r="J301" s="31">
        <f>IFERROR(I301+1,"")</f>
        <v>12</v>
      </c>
      <c r="K301" s="30" t="s">
        <v>190</v>
      </c>
    </row>
    <row r="302" spans="3:11">
      <c r="C302" s="3"/>
      <c r="D302" s="32" t="s">
        <v>195</v>
      </c>
      <c r="E302" s="142"/>
      <c r="F302" s="42">
        <f>参画事業者に関する情報!F46+参画事業者に関する情報!I46</f>
        <v>0</v>
      </c>
      <c r="G302" s="140">
        <f>参画事業者に関する情報!L46</f>
        <v>0</v>
      </c>
      <c r="H302" s="140">
        <f>参画事業者に関する情報!O46</f>
        <v>0</v>
      </c>
      <c r="I302" s="140">
        <f>参画事業者に関する情報!R46</f>
        <v>0</v>
      </c>
      <c r="J302" s="141">
        <f>参画事業者に関する情報!U46</f>
        <v>0</v>
      </c>
      <c r="K302" s="33">
        <f>SUM(F302:J302)</f>
        <v>0</v>
      </c>
    </row>
    <row r="303" spans="3:11">
      <c r="C303" s="3"/>
      <c r="D303" s="10" t="s">
        <v>196</v>
      </c>
      <c r="E303" s="142"/>
      <c r="F303" s="42"/>
      <c r="G303" s="140"/>
      <c r="H303" s="140"/>
      <c r="I303" s="140"/>
      <c r="J303" s="141"/>
      <c r="K303" s="33">
        <f>SUM(F303:J303)</f>
        <v>0</v>
      </c>
    </row>
    <row r="304" spans="3:11">
      <c r="C304" s="3"/>
      <c r="D304" s="10" t="s">
        <v>172</v>
      </c>
      <c r="E304" s="142"/>
      <c r="F304" s="42"/>
      <c r="G304" s="140"/>
      <c r="H304" s="140"/>
      <c r="I304" s="140"/>
      <c r="J304" s="141"/>
      <c r="K304" s="33">
        <f>SUM(F304:J304)</f>
        <v>0</v>
      </c>
    </row>
    <row r="305" spans="3:11" ht="13.5" thickBot="1">
      <c r="C305" s="3"/>
      <c r="D305" s="37" t="s">
        <v>192</v>
      </c>
      <c r="E305" s="143"/>
      <c r="F305" s="41">
        <f>F304</f>
        <v>0</v>
      </c>
      <c r="G305" s="39">
        <f>F305+G304</f>
        <v>0</v>
      </c>
      <c r="H305" s="39">
        <f>G305+H304</f>
        <v>0</v>
      </c>
      <c r="I305" s="39">
        <f>H305+I304</f>
        <v>0</v>
      </c>
      <c r="J305" s="40">
        <f>I305+J304</f>
        <v>0</v>
      </c>
      <c r="K305" s="34"/>
    </row>
    <row r="306" spans="3:11" ht="14" thickTop="1" thickBot="1">
      <c r="C306" s="3"/>
      <c r="D306" s="35"/>
      <c r="E306" s="35"/>
      <c r="F306" s="35"/>
      <c r="G306" s="35"/>
      <c r="H306" s="35"/>
      <c r="I306" s="35"/>
      <c r="J306" s="35"/>
      <c r="K306"/>
    </row>
    <row r="307" spans="3:11" ht="14.5" thickTop="1">
      <c r="C307" s="3"/>
      <c r="D307" s="28" t="s">
        <v>189</v>
      </c>
      <c r="E307" s="269" t="str">
        <f>IF(参画事業者に関する情報!D47="","",参画事業者に関する情報!D47)</f>
        <v/>
      </c>
      <c r="F307" s="270"/>
      <c r="G307" s="270"/>
      <c r="H307" s="270"/>
      <c r="I307" s="270"/>
      <c r="J307" s="271"/>
      <c r="K307"/>
    </row>
    <row r="308" spans="3:11">
      <c r="C308" s="3"/>
      <c r="D308" s="10" t="s">
        <v>8</v>
      </c>
      <c r="E308" s="29">
        <f>$E$5</f>
        <v>6</v>
      </c>
      <c r="F308" s="52">
        <f>IFERROR(E308+2,"")</f>
        <v>8</v>
      </c>
      <c r="G308" s="52">
        <f>IFERROR(F308+1,"")</f>
        <v>9</v>
      </c>
      <c r="H308" s="52">
        <f>IFERROR(G308+1,"")</f>
        <v>10</v>
      </c>
      <c r="I308" s="52">
        <f>IFERROR(H308+1,"")</f>
        <v>11</v>
      </c>
      <c r="J308" s="31">
        <f>IFERROR(I308+1,"")</f>
        <v>12</v>
      </c>
      <c r="K308" s="30" t="s">
        <v>190</v>
      </c>
    </row>
    <row r="309" spans="3:11">
      <c r="C309" s="3"/>
      <c r="D309" s="32" t="s">
        <v>195</v>
      </c>
      <c r="E309" s="142"/>
      <c r="F309" s="42">
        <f>参画事業者に関する情報!F47+参画事業者に関する情報!I47</f>
        <v>0</v>
      </c>
      <c r="G309" s="140">
        <f>参画事業者に関する情報!L47</f>
        <v>0</v>
      </c>
      <c r="H309" s="140">
        <f>参画事業者に関する情報!O47</f>
        <v>0</v>
      </c>
      <c r="I309" s="140">
        <f>参画事業者に関する情報!R47</f>
        <v>0</v>
      </c>
      <c r="J309" s="141">
        <f>参画事業者に関する情報!U47</f>
        <v>0</v>
      </c>
      <c r="K309" s="33">
        <f>SUM(F309:J309)</f>
        <v>0</v>
      </c>
    </row>
    <row r="310" spans="3:11">
      <c r="C310" s="3"/>
      <c r="D310" s="10" t="s">
        <v>196</v>
      </c>
      <c r="E310" s="142"/>
      <c r="F310" s="42"/>
      <c r="G310" s="140"/>
      <c r="H310" s="140"/>
      <c r="I310" s="140"/>
      <c r="J310" s="141"/>
      <c r="K310" s="33">
        <f>SUM(F310:J310)</f>
        <v>0</v>
      </c>
    </row>
    <row r="311" spans="3:11">
      <c r="C311" s="3"/>
      <c r="D311" s="10" t="s">
        <v>172</v>
      </c>
      <c r="E311" s="142"/>
      <c r="F311" s="42"/>
      <c r="G311" s="140"/>
      <c r="H311" s="140"/>
      <c r="I311" s="140"/>
      <c r="J311" s="141"/>
      <c r="K311" s="33">
        <f>SUM(F311:J311)</f>
        <v>0</v>
      </c>
    </row>
    <row r="312" spans="3:11" ht="13.5" thickBot="1">
      <c r="C312" s="3"/>
      <c r="D312" s="37" t="s">
        <v>192</v>
      </c>
      <c r="E312" s="143"/>
      <c r="F312" s="41">
        <f>F311</f>
        <v>0</v>
      </c>
      <c r="G312" s="39">
        <f>F312+G311</f>
        <v>0</v>
      </c>
      <c r="H312" s="39">
        <f>G312+H311</f>
        <v>0</v>
      </c>
      <c r="I312" s="39">
        <f>H312+I311</f>
        <v>0</v>
      </c>
      <c r="J312" s="40">
        <f>I312+J311</f>
        <v>0</v>
      </c>
      <c r="K312" s="34"/>
    </row>
    <row r="313" spans="3:11" ht="14" thickTop="1" thickBot="1">
      <c r="C313" s="3"/>
      <c r="D313" s="35"/>
      <c r="E313" s="35"/>
      <c r="F313" s="35"/>
      <c r="G313" s="35"/>
      <c r="H313" s="35"/>
      <c r="I313" s="35"/>
      <c r="J313" s="35"/>
      <c r="K313"/>
    </row>
    <row r="314" spans="3:11" ht="14.5" thickTop="1">
      <c r="C314" s="3"/>
      <c r="D314" s="28" t="s">
        <v>189</v>
      </c>
      <c r="E314" s="269" t="str">
        <f>IF(参画事業者に関する情報!D48="","",参画事業者に関する情報!D48)</f>
        <v/>
      </c>
      <c r="F314" s="270"/>
      <c r="G314" s="270"/>
      <c r="H314" s="270"/>
      <c r="I314" s="270"/>
      <c r="J314" s="271"/>
      <c r="K314"/>
    </row>
    <row r="315" spans="3:11">
      <c r="C315" s="3"/>
      <c r="D315" s="10" t="s">
        <v>8</v>
      </c>
      <c r="E315" s="29">
        <f>$E$5</f>
        <v>6</v>
      </c>
      <c r="F315" s="52">
        <f>IFERROR(E315+2,"")</f>
        <v>8</v>
      </c>
      <c r="G315" s="52">
        <f>IFERROR(F315+1,"")</f>
        <v>9</v>
      </c>
      <c r="H315" s="52">
        <f>IFERROR(G315+1,"")</f>
        <v>10</v>
      </c>
      <c r="I315" s="52">
        <f>IFERROR(H315+1,"")</f>
        <v>11</v>
      </c>
      <c r="J315" s="31">
        <f>IFERROR(I315+1,"")</f>
        <v>12</v>
      </c>
      <c r="K315" s="30" t="s">
        <v>190</v>
      </c>
    </row>
    <row r="316" spans="3:11">
      <c r="C316" s="3"/>
      <c r="D316" s="32" t="s">
        <v>195</v>
      </c>
      <c r="E316" s="142"/>
      <c r="F316" s="42">
        <f>参画事業者に関する情報!F48+参画事業者に関する情報!I48</f>
        <v>0</v>
      </c>
      <c r="G316" s="140">
        <f>参画事業者に関する情報!L48</f>
        <v>0</v>
      </c>
      <c r="H316" s="140">
        <f>参画事業者に関する情報!O48</f>
        <v>0</v>
      </c>
      <c r="I316" s="140">
        <f>参画事業者に関する情報!R48</f>
        <v>0</v>
      </c>
      <c r="J316" s="141">
        <f>参画事業者に関する情報!U48</f>
        <v>0</v>
      </c>
      <c r="K316" s="33">
        <f>SUM(F316:J316)</f>
        <v>0</v>
      </c>
    </row>
    <row r="317" spans="3:11">
      <c r="C317" s="3"/>
      <c r="D317" s="10" t="s">
        <v>196</v>
      </c>
      <c r="E317" s="142"/>
      <c r="F317" s="42"/>
      <c r="G317" s="140"/>
      <c r="H317" s="140"/>
      <c r="I317" s="140"/>
      <c r="J317" s="141"/>
      <c r="K317" s="33">
        <f>SUM(F317:J317)</f>
        <v>0</v>
      </c>
    </row>
    <row r="318" spans="3:11">
      <c r="C318" s="3"/>
      <c r="D318" s="10" t="s">
        <v>172</v>
      </c>
      <c r="E318" s="142"/>
      <c r="F318" s="42"/>
      <c r="G318" s="140"/>
      <c r="H318" s="140"/>
      <c r="I318" s="140"/>
      <c r="J318" s="141"/>
      <c r="K318" s="33">
        <f>SUM(F318:J318)</f>
        <v>0</v>
      </c>
    </row>
    <row r="319" spans="3:11" ht="13.5" thickBot="1">
      <c r="C319" s="3"/>
      <c r="D319" s="37" t="s">
        <v>192</v>
      </c>
      <c r="E319" s="143"/>
      <c r="F319" s="41">
        <f>F318</f>
        <v>0</v>
      </c>
      <c r="G319" s="39">
        <f>F319+G318</f>
        <v>0</v>
      </c>
      <c r="H319" s="39">
        <f>G319+H318</f>
        <v>0</v>
      </c>
      <c r="I319" s="39">
        <f>H319+I318</f>
        <v>0</v>
      </c>
      <c r="J319" s="40">
        <f>I319+J318</f>
        <v>0</v>
      </c>
      <c r="K319" s="34"/>
    </row>
    <row r="320" spans="3:11" ht="14" thickTop="1" thickBot="1">
      <c r="C320" s="3"/>
      <c r="D320" s="35"/>
      <c r="E320" s="35"/>
      <c r="F320" s="35"/>
      <c r="G320" s="35"/>
      <c r="H320" s="35"/>
      <c r="I320" s="35"/>
      <c r="J320" s="35"/>
      <c r="K320"/>
    </row>
    <row r="321" spans="3:11" ht="14.5" thickTop="1">
      <c r="C321" s="3"/>
      <c r="D321" s="28" t="s">
        <v>189</v>
      </c>
      <c r="E321" s="269" t="str">
        <f>IF(参画事業者に関する情報!D49="","",参画事業者に関する情報!D49)</f>
        <v/>
      </c>
      <c r="F321" s="270"/>
      <c r="G321" s="270"/>
      <c r="H321" s="270"/>
      <c r="I321" s="270"/>
      <c r="J321" s="271"/>
      <c r="K321"/>
    </row>
    <row r="322" spans="3:11">
      <c r="C322" s="3"/>
      <c r="D322" s="10" t="s">
        <v>8</v>
      </c>
      <c r="E322" s="29">
        <f>$E$5</f>
        <v>6</v>
      </c>
      <c r="F322" s="52">
        <f>IFERROR(E322+2,"")</f>
        <v>8</v>
      </c>
      <c r="G322" s="52">
        <f>IFERROR(F322+1,"")</f>
        <v>9</v>
      </c>
      <c r="H322" s="52">
        <f>IFERROR(G322+1,"")</f>
        <v>10</v>
      </c>
      <c r="I322" s="52">
        <f>IFERROR(H322+1,"")</f>
        <v>11</v>
      </c>
      <c r="J322" s="31">
        <f>IFERROR(I322+1,"")</f>
        <v>12</v>
      </c>
      <c r="K322" s="30" t="s">
        <v>190</v>
      </c>
    </row>
    <row r="323" spans="3:11">
      <c r="C323" s="3"/>
      <c r="D323" s="32" t="s">
        <v>195</v>
      </c>
      <c r="E323" s="142"/>
      <c r="F323" s="42">
        <f>参画事業者に関する情報!F49+参画事業者に関する情報!I49</f>
        <v>0</v>
      </c>
      <c r="G323" s="140">
        <f>参画事業者に関する情報!L49</f>
        <v>0</v>
      </c>
      <c r="H323" s="140">
        <f>参画事業者に関する情報!O49</f>
        <v>0</v>
      </c>
      <c r="I323" s="140">
        <f>参画事業者に関する情報!R49</f>
        <v>0</v>
      </c>
      <c r="J323" s="141">
        <f>参画事業者に関する情報!U49</f>
        <v>0</v>
      </c>
      <c r="K323" s="33">
        <f>SUM(F323:J323)</f>
        <v>0</v>
      </c>
    </row>
    <row r="324" spans="3:11">
      <c r="C324" s="3"/>
      <c r="D324" s="10" t="s">
        <v>196</v>
      </c>
      <c r="E324" s="142"/>
      <c r="F324" s="42"/>
      <c r="G324" s="140"/>
      <c r="H324" s="140"/>
      <c r="I324" s="140"/>
      <c r="J324" s="141"/>
      <c r="K324" s="33">
        <f>SUM(F324:J324)</f>
        <v>0</v>
      </c>
    </row>
    <row r="325" spans="3:11">
      <c r="C325" s="3"/>
      <c r="D325" s="10" t="s">
        <v>172</v>
      </c>
      <c r="E325" s="142"/>
      <c r="F325" s="42"/>
      <c r="G325" s="140"/>
      <c r="H325" s="140"/>
      <c r="I325" s="140"/>
      <c r="J325" s="141"/>
      <c r="K325" s="33">
        <f>SUM(F325:J325)</f>
        <v>0</v>
      </c>
    </row>
    <row r="326" spans="3:11" ht="13.5" thickBot="1">
      <c r="C326" s="3"/>
      <c r="D326" s="37" t="s">
        <v>192</v>
      </c>
      <c r="E326" s="143"/>
      <c r="F326" s="41">
        <f>F325</f>
        <v>0</v>
      </c>
      <c r="G326" s="39">
        <f>F326+G325</f>
        <v>0</v>
      </c>
      <c r="H326" s="39">
        <f>G326+H325</f>
        <v>0</v>
      </c>
      <c r="I326" s="39">
        <f>H326+I325</f>
        <v>0</v>
      </c>
      <c r="J326" s="40">
        <f>I326+J325</f>
        <v>0</v>
      </c>
      <c r="K326" s="34"/>
    </row>
    <row r="327" spans="3:11" ht="14" thickTop="1" thickBot="1">
      <c r="C327" s="3"/>
      <c r="D327" s="35"/>
      <c r="E327" s="35"/>
      <c r="F327" s="35"/>
      <c r="G327" s="35"/>
      <c r="H327" s="35"/>
      <c r="I327" s="35"/>
      <c r="J327" s="35"/>
      <c r="K327"/>
    </row>
    <row r="328" spans="3:11" ht="14.5" thickTop="1">
      <c r="C328" s="3"/>
      <c r="D328" s="28" t="s">
        <v>189</v>
      </c>
      <c r="E328" s="269" t="str">
        <f>IF(参画事業者に関する情報!D50="","",参画事業者に関する情報!D50)</f>
        <v/>
      </c>
      <c r="F328" s="270"/>
      <c r="G328" s="270"/>
      <c r="H328" s="270"/>
      <c r="I328" s="270"/>
      <c r="J328" s="271"/>
      <c r="K328"/>
    </row>
    <row r="329" spans="3:11">
      <c r="C329" s="3"/>
      <c r="D329" s="10" t="s">
        <v>8</v>
      </c>
      <c r="E329" s="29">
        <f>$E$5</f>
        <v>6</v>
      </c>
      <c r="F329" s="52">
        <f>IFERROR(E329+2,"")</f>
        <v>8</v>
      </c>
      <c r="G329" s="52">
        <f>IFERROR(F329+1,"")</f>
        <v>9</v>
      </c>
      <c r="H329" s="52">
        <f>IFERROR(G329+1,"")</f>
        <v>10</v>
      </c>
      <c r="I329" s="52">
        <f>IFERROR(H329+1,"")</f>
        <v>11</v>
      </c>
      <c r="J329" s="31">
        <f>IFERROR(I329+1,"")</f>
        <v>12</v>
      </c>
      <c r="K329" s="30" t="s">
        <v>190</v>
      </c>
    </row>
    <row r="330" spans="3:11">
      <c r="C330" s="3"/>
      <c r="D330" s="32" t="s">
        <v>195</v>
      </c>
      <c r="E330" s="142"/>
      <c r="F330" s="42">
        <f>参画事業者に関する情報!F50+参画事業者に関する情報!I50</f>
        <v>0</v>
      </c>
      <c r="G330" s="140">
        <f>参画事業者に関する情報!L50</f>
        <v>0</v>
      </c>
      <c r="H330" s="140">
        <f>参画事業者に関する情報!O50</f>
        <v>0</v>
      </c>
      <c r="I330" s="140">
        <f>参画事業者に関する情報!R50</f>
        <v>0</v>
      </c>
      <c r="J330" s="141">
        <f>参画事業者に関する情報!U50</f>
        <v>0</v>
      </c>
      <c r="K330" s="33">
        <f>SUM(F330:J330)</f>
        <v>0</v>
      </c>
    </row>
    <row r="331" spans="3:11">
      <c r="C331" s="3"/>
      <c r="D331" s="10" t="s">
        <v>196</v>
      </c>
      <c r="E331" s="142"/>
      <c r="F331" s="42"/>
      <c r="G331" s="140"/>
      <c r="H331" s="140"/>
      <c r="I331" s="140"/>
      <c r="J331" s="141"/>
      <c r="K331" s="33">
        <f>SUM(F331:J331)</f>
        <v>0</v>
      </c>
    </row>
    <row r="332" spans="3:11">
      <c r="C332" s="3"/>
      <c r="D332" s="10" t="s">
        <v>172</v>
      </c>
      <c r="E332" s="142"/>
      <c r="F332" s="42"/>
      <c r="G332" s="140"/>
      <c r="H332" s="140"/>
      <c r="I332" s="140"/>
      <c r="J332" s="141"/>
      <c r="K332" s="33">
        <f>SUM(F332:J332)</f>
        <v>0</v>
      </c>
    </row>
    <row r="333" spans="3:11" ht="13.5" thickBot="1">
      <c r="C333" s="3"/>
      <c r="D333" s="37" t="s">
        <v>192</v>
      </c>
      <c r="E333" s="143"/>
      <c r="F333" s="41">
        <f>F332</f>
        <v>0</v>
      </c>
      <c r="G333" s="39">
        <f>F333+G332</f>
        <v>0</v>
      </c>
      <c r="H333" s="39">
        <f>G333+H332</f>
        <v>0</v>
      </c>
      <c r="I333" s="39">
        <f>H333+I332</f>
        <v>0</v>
      </c>
      <c r="J333" s="40">
        <f>I333+J332</f>
        <v>0</v>
      </c>
      <c r="K333" s="34"/>
    </row>
    <row r="334" spans="3:11" ht="14" thickTop="1" thickBot="1">
      <c r="C334" s="3"/>
      <c r="D334" s="35"/>
      <c r="E334" s="35"/>
      <c r="F334" s="35"/>
      <c r="G334" s="35"/>
      <c r="H334" s="35"/>
      <c r="I334" s="35"/>
      <c r="J334" s="35"/>
      <c r="K334"/>
    </row>
    <row r="335" spans="3:11" ht="14.5" thickTop="1">
      <c r="C335" s="3"/>
      <c r="D335" s="28" t="s">
        <v>189</v>
      </c>
      <c r="E335" s="269" t="str">
        <f>IF(参画事業者に関する情報!D51="","",参画事業者に関する情報!D51)</f>
        <v/>
      </c>
      <c r="F335" s="270"/>
      <c r="G335" s="270"/>
      <c r="H335" s="270"/>
      <c r="I335" s="270"/>
      <c r="J335" s="271"/>
      <c r="K335"/>
    </row>
    <row r="336" spans="3:11">
      <c r="C336" s="3"/>
      <c r="D336" s="10" t="s">
        <v>8</v>
      </c>
      <c r="E336" s="29">
        <f>$E$5</f>
        <v>6</v>
      </c>
      <c r="F336" s="52">
        <f>IFERROR(E336+2,"")</f>
        <v>8</v>
      </c>
      <c r="G336" s="52">
        <f>IFERROR(F336+1,"")</f>
        <v>9</v>
      </c>
      <c r="H336" s="52">
        <f>IFERROR(G336+1,"")</f>
        <v>10</v>
      </c>
      <c r="I336" s="52">
        <f>IFERROR(H336+1,"")</f>
        <v>11</v>
      </c>
      <c r="J336" s="31">
        <f>IFERROR(I336+1,"")</f>
        <v>12</v>
      </c>
      <c r="K336" s="30" t="s">
        <v>190</v>
      </c>
    </row>
    <row r="337" spans="3:11">
      <c r="C337" s="3"/>
      <c r="D337" s="32" t="s">
        <v>195</v>
      </c>
      <c r="E337" s="142"/>
      <c r="F337" s="42">
        <f>参画事業者に関する情報!F51+参画事業者に関する情報!I51</f>
        <v>0</v>
      </c>
      <c r="G337" s="140">
        <f>参画事業者に関する情報!L51</f>
        <v>0</v>
      </c>
      <c r="H337" s="140">
        <f>参画事業者に関する情報!O51</f>
        <v>0</v>
      </c>
      <c r="I337" s="140">
        <f>参画事業者に関する情報!R51</f>
        <v>0</v>
      </c>
      <c r="J337" s="141">
        <f>参画事業者に関する情報!U51</f>
        <v>0</v>
      </c>
      <c r="K337" s="33">
        <f>SUM(F337:J337)</f>
        <v>0</v>
      </c>
    </row>
    <row r="338" spans="3:11">
      <c r="C338" s="3"/>
      <c r="D338" s="10" t="s">
        <v>196</v>
      </c>
      <c r="E338" s="142"/>
      <c r="F338" s="42"/>
      <c r="G338" s="140"/>
      <c r="H338" s="140"/>
      <c r="I338" s="140"/>
      <c r="J338" s="141"/>
      <c r="K338" s="33">
        <f>SUM(F338:J338)</f>
        <v>0</v>
      </c>
    </row>
    <row r="339" spans="3:11">
      <c r="C339" s="3"/>
      <c r="D339" s="10" t="s">
        <v>172</v>
      </c>
      <c r="E339" s="142"/>
      <c r="F339" s="42"/>
      <c r="G339" s="140"/>
      <c r="H339" s="140"/>
      <c r="I339" s="140"/>
      <c r="J339" s="141"/>
      <c r="K339" s="33">
        <f>SUM(F339:J339)</f>
        <v>0</v>
      </c>
    </row>
    <row r="340" spans="3:11" ht="13.5" thickBot="1">
      <c r="C340" s="3"/>
      <c r="D340" s="37" t="s">
        <v>192</v>
      </c>
      <c r="E340" s="143"/>
      <c r="F340" s="41">
        <f>F339</f>
        <v>0</v>
      </c>
      <c r="G340" s="39">
        <f>F340+G339</f>
        <v>0</v>
      </c>
      <c r="H340" s="39">
        <f>G340+H339</f>
        <v>0</v>
      </c>
      <c r="I340" s="39">
        <f>H340+I339</f>
        <v>0</v>
      </c>
      <c r="J340" s="40">
        <f>I340+J339</f>
        <v>0</v>
      </c>
      <c r="K340" s="34"/>
    </row>
    <row r="341" spans="3:11" ht="14" thickTop="1" thickBot="1">
      <c r="C341" s="3"/>
      <c r="D341" s="35"/>
      <c r="E341" s="35"/>
      <c r="F341" s="35"/>
      <c r="G341" s="35"/>
      <c r="H341" s="35"/>
      <c r="I341" s="35"/>
      <c r="J341" s="35"/>
      <c r="K341"/>
    </row>
    <row r="342" spans="3:11" ht="14.5" thickTop="1">
      <c r="C342" s="3"/>
      <c r="D342" s="28" t="s">
        <v>189</v>
      </c>
      <c r="E342" s="269" t="str">
        <f>IF(参画事業者に関する情報!D52="","",参画事業者に関する情報!D52)</f>
        <v/>
      </c>
      <c r="F342" s="270"/>
      <c r="G342" s="270"/>
      <c r="H342" s="270"/>
      <c r="I342" s="270"/>
      <c r="J342" s="271"/>
      <c r="K342"/>
    </row>
    <row r="343" spans="3:11">
      <c r="C343" s="3"/>
      <c r="D343" s="10" t="s">
        <v>8</v>
      </c>
      <c r="E343" s="29">
        <f>$E$5</f>
        <v>6</v>
      </c>
      <c r="F343" s="52">
        <f>IFERROR(E343+2,"")</f>
        <v>8</v>
      </c>
      <c r="G343" s="52">
        <f>IFERROR(F343+1,"")</f>
        <v>9</v>
      </c>
      <c r="H343" s="52">
        <f>IFERROR(G343+1,"")</f>
        <v>10</v>
      </c>
      <c r="I343" s="52">
        <f>IFERROR(H343+1,"")</f>
        <v>11</v>
      </c>
      <c r="J343" s="31">
        <f>IFERROR(I343+1,"")</f>
        <v>12</v>
      </c>
      <c r="K343" s="30" t="s">
        <v>190</v>
      </c>
    </row>
    <row r="344" spans="3:11">
      <c r="C344" s="3"/>
      <c r="D344" s="32" t="s">
        <v>195</v>
      </c>
      <c r="E344" s="142"/>
      <c r="F344" s="42">
        <f>参画事業者に関する情報!F52+参画事業者に関する情報!I52</f>
        <v>0</v>
      </c>
      <c r="G344" s="140">
        <f>参画事業者に関する情報!L52</f>
        <v>0</v>
      </c>
      <c r="H344" s="140">
        <f>参画事業者に関する情報!O52</f>
        <v>0</v>
      </c>
      <c r="I344" s="140">
        <f>参画事業者に関する情報!R52</f>
        <v>0</v>
      </c>
      <c r="J344" s="141">
        <f>参画事業者に関する情報!U52</f>
        <v>0</v>
      </c>
      <c r="K344" s="33">
        <f>SUM(F344:J344)</f>
        <v>0</v>
      </c>
    </row>
    <row r="345" spans="3:11">
      <c r="C345" s="3"/>
      <c r="D345" s="10" t="s">
        <v>196</v>
      </c>
      <c r="E345" s="142"/>
      <c r="F345" s="42"/>
      <c r="G345" s="140"/>
      <c r="H345" s="140"/>
      <c r="I345" s="140"/>
      <c r="J345" s="141"/>
      <c r="K345" s="33">
        <f>SUM(F345:J345)</f>
        <v>0</v>
      </c>
    </row>
    <row r="346" spans="3:11">
      <c r="C346" s="3"/>
      <c r="D346" s="10" t="s">
        <v>172</v>
      </c>
      <c r="E346" s="142"/>
      <c r="F346" s="42"/>
      <c r="G346" s="140"/>
      <c r="H346" s="140"/>
      <c r="I346" s="140"/>
      <c r="J346" s="141"/>
      <c r="K346" s="33">
        <f>SUM(F346:J346)</f>
        <v>0</v>
      </c>
    </row>
    <row r="347" spans="3:11" ht="13.5" thickBot="1">
      <c r="C347" s="3"/>
      <c r="D347" s="37" t="s">
        <v>192</v>
      </c>
      <c r="E347" s="143"/>
      <c r="F347" s="41">
        <f>F346</f>
        <v>0</v>
      </c>
      <c r="G347" s="39">
        <f>F347+G346</f>
        <v>0</v>
      </c>
      <c r="H347" s="39">
        <f>G347+H346</f>
        <v>0</v>
      </c>
      <c r="I347" s="39">
        <f>H347+I346</f>
        <v>0</v>
      </c>
      <c r="J347" s="40">
        <f>I347+J346</f>
        <v>0</v>
      </c>
      <c r="K347" s="34"/>
    </row>
    <row r="348" spans="3:11" ht="14" thickTop="1" thickBot="1">
      <c r="C348" s="3"/>
      <c r="D348" s="35"/>
      <c r="E348" s="35"/>
      <c r="F348" s="35"/>
      <c r="G348" s="35"/>
      <c r="H348" s="35"/>
      <c r="I348" s="35"/>
      <c r="J348" s="35"/>
      <c r="K348"/>
    </row>
    <row r="349" spans="3:11" ht="14.5" thickTop="1">
      <c r="C349" s="3"/>
      <c r="D349" s="28" t="s">
        <v>189</v>
      </c>
      <c r="E349" s="269" t="str">
        <f>IF(参画事業者に関する情報!D53="","",参画事業者に関する情報!D53)</f>
        <v/>
      </c>
      <c r="F349" s="270"/>
      <c r="G349" s="270"/>
      <c r="H349" s="270"/>
      <c r="I349" s="270"/>
      <c r="J349" s="271"/>
      <c r="K349"/>
    </row>
    <row r="350" spans="3:11">
      <c r="C350" s="3"/>
      <c r="D350" s="10" t="s">
        <v>8</v>
      </c>
      <c r="E350" s="29">
        <f>$E$5</f>
        <v>6</v>
      </c>
      <c r="F350" s="52">
        <f>IFERROR(E350+2,"")</f>
        <v>8</v>
      </c>
      <c r="G350" s="52">
        <f>IFERROR(F350+1,"")</f>
        <v>9</v>
      </c>
      <c r="H350" s="52">
        <f>IFERROR(G350+1,"")</f>
        <v>10</v>
      </c>
      <c r="I350" s="52">
        <f>IFERROR(H350+1,"")</f>
        <v>11</v>
      </c>
      <c r="J350" s="31">
        <f>IFERROR(I350+1,"")</f>
        <v>12</v>
      </c>
      <c r="K350" s="30" t="s">
        <v>190</v>
      </c>
    </row>
    <row r="351" spans="3:11">
      <c r="C351" s="3"/>
      <c r="D351" s="32" t="s">
        <v>195</v>
      </c>
      <c r="E351" s="142"/>
      <c r="F351" s="42">
        <f>参画事業者に関する情報!F53+参画事業者に関する情報!I53</f>
        <v>0</v>
      </c>
      <c r="G351" s="140">
        <f>参画事業者に関する情報!L53</f>
        <v>0</v>
      </c>
      <c r="H351" s="140">
        <f>参画事業者に関する情報!O53</f>
        <v>0</v>
      </c>
      <c r="I351" s="140">
        <f>参画事業者に関する情報!R53</f>
        <v>0</v>
      </c>
      <c r="J351" s="141">
        <f>参画事業者に関する情報!U53</f>
        <v>0</v>
      </c>
      <c r="K351" s="33">
        <f>SUM(F351:J351)</f>
        <v>0</v>
      </c>
    </row>
    <row r="352" spans="3:11">
      <c r="C352" s="3"/>
      <c r="D352" s="10" t="s">
        <v>196</v>
      </c>
      <c r="E352" s="142"/>
      <c r="F352" s="42"/>
      <c r="G352" s="140"/>
      <c r="H352" s="140"/>
      <c r="I352" s="140"/>
      <c r="J352" s="141"/>
      <c r="K352" s="33">
        <f>SUM(F352:J352)</f>
        <v>0</v>
      </c>
    </row>
    <row r="353" spans="3:11">
      <c r="C353" s="3"/>
      <c r="D353" s="10" t="s">
        <v>172</v>
      </c>
      <c r="E353" s="142"/>
      <c r="F353" s="42"/>
      <c r="G353" s="140"/>
      <c r="H353" s="140"/>
      <c r="I353" s="140"/>
      <c r="J353" s="141"/>
      <c r="K353" s="33">
        <f>SUM(F353:J353)</f>
        <v>0</v>
      </c>
    </row>
    <row r="354" spans="3:11" ht="13.5" thickBot="1">
      <c r="C354" s="3"/>
      <c r="D354" s="37" t="s">
        <v>192</v>
      </c>
      <c r="E354" s="143"/>
      <c r="F354" s="41">
        <f>F353</f>
        <v>0</v>
      </c>
      <c r="G354" s="39">
        <f>F354+G353</f>
        <v>0</v>
      </c>
      <c r="H354" s="39">
        <f>G354+H353</f>
        <v>0</v>
      </c>
      <c r="I354" s="39">
        <f>H354+I353</f>
        <v>0</v>
      </c>
      <c r="J354" s="40">
        <f>I354+J353</f>
        <v>0</v>
      </c>
      <c r="K354" s="34"/>
    </row>
    <row r="355" spans="3:11" ht="14" thickTop="1" thickBot="1">
      <c r="C355" s="3"/>
      <c r="D355" s="35"/>
      <c r="E355" s="35"/>
      <c r="F355" s="35"/>
      <c r="G355" s="35"/>
      <c r="H355" s="35"/>
      <c r="I355" s="35"/>
      <c r="J355" s="35"/>
      <c r="K355"/>
    </row>
    <row r="356" spans="3:11" ht="14.5" thickTop="1">
      <c r="C356" s="3"/>
      <c r="D356" s="28" t="s">
        <v>189</v>
      </c>
      <c r="E356" s="269" t="str">
        <f>IF(参画事業者に関する情報!D54="","",参画事業者に関する情報!D54)</f>
        <v/>
      </c>
      <c r="F356" s="270"/>
      <c r="G356" s="270"/>
      <c r="H356" s="270"/>
      <c r="I356" s="270"/>
      <c r="J356" s="271"/>
      <c r="K356"/>
    </row>
    <row r="357" spans="3:11">
      <c r="C357" s="3"/>
      <c r="D357" s="10" t="s">
        <v>8</v>
      </c>
      <c r="E357" s="29">
        <f>$E$5</f>
        <v>6</v>
      </c>
      <c r="F357" s="52">
        <f>IFERROR(E357+2,"")</f>
        <v>8</v>
      </c>
      <c r="G357" s="52">
        <f>IFERROR(F357+1,"")</f>
        <v>9</v>
      </c>
      <c r="H357" s="52">
        <f>IFERROR(G357+1,"")</f>
        <v>10</v>
      </c>
      <c r="I357" s="52">
        <f>IFERROR(H357+1,"")</f>
        <v>11</v>
      </c>
      <c r="J357" s="31">
        <f>IFERROR(I357+1,"")</f>
        <v>12</v>
      </c>
      <c r="K357" s="30" t="s">
        <v>190</v>
      </c>
    </row>
    <row r="358" spans="3:11">
      <c r="C358" s="3"/>
      <c r="D358" s="32" t="s">
        <v>195</v>
      </c>
      <c r="E358" s="142"/>
      <c r="F358" s="42">
        <f>参画事業者に関する情報!F54+参画事業者に関する情報!I54</f>
        <v>0</v>
      </c>
      <c r="G358" s="140">
        <f>参画事業者に関する情報!L54</f>
        <v>0</v>
      </c>
      <c r="H358" s="140">
        <f>参画事業者に関する情報!O54</f>
        <v>0</v>
      </c>
      <c r="I358" s="140">
        <f>参画事業者に関する情報!R54</f>
        <v>0</v>
      </c>
      <c r="J358" s="141">
        <f>参画事業者に関する情報!U54</f>
        <v>0</v>
      </c>
      <c r="K358" s="33">
        <f>SUM(F358:J358)</f>
        <v>0</v>
      </c>
    </row>
    <row r="359" spans="3:11">
      <c r="C359" s="3"/>
      <c r="D359" s="10" t="s">
        <v>196</v>
      </c>
      <c r="E359" s="142"/>
      <c r="F359" s="42"/>
      <c r="G359" s="140"/>
      <c r="H359" s="140"/>
      <c r="I359" s="140"/>
      <c r="J359" s="141"/>
      <c r="K359" s="33">
        <f>SUM(F359:J359)</f>
        <v>0</v>
      </c>
    </row>
    <row r="360" spans="3:11">
      <c r="C360" s="3"/>
      <c r="D360" s="10" t="s">
        <v>172</v>
      </c>
      <c r="E360" s="142"/>
      <c r="F360" s="42"/>
      <c r="G360" s="140"/>
      <c r="H360" s="140"/>
      <c r="I360" s="140"/>
      <c r="J360" s="141"/>
      <c r="K360" s="33">
        <f>SUM(F360:J360)</f>
        <v>0</v>
      </c>
    </row>
    <row r="361" spans="3:11" ht="13.5" thickBot="1">
      <c r="C361" s="3"/>
      <c r="D361" s="37" t="s">
        <v>192</v>
      </c>
      <c r="E361" s="143"/>
      <c r="F361" s="41">
        <f>F360</f>
        <v>0</v>
      </c>
      <c r="G361" s="39">
        <f>F361+G360</f>
        <v>0</v>
      </c>
      <c r="H361" s="39">
        <f>G361+H360</f>
        <v>0</v>
      </c>
      <c r="I361" s="39">
        <f>H361+I360</f>
        <v>0</v>
      </c>
      <c r="J361" s="40">
        <f>I361+J360</f>
        <v>0</v>
      </c>
      <c r="K361" s="34"/>
    </row>
    <row r="362" spans="3:11" ht="14" thickTop="1" thickBot="1">
      <c r="C362" s="3"/>
      <c r="D362"/>
      <c r="E362"/>
      <c r="F362"/>
      <c r="G362"/>
      <c r="H362"/>
      <c r="I362"/>
      <c r="J362"/>
      <c r="K362"/>
    </row>
    <row r="363" spans="3:11" ht="14.5" thickTop="1">
      <c r="C363" s="3"/>
      <c r="D363" s="28" t="s">
        <v>189</v>
      </c>
      <c r="E363" s="269" t="str">
        <f>IF(参画事業者に関する情報!D55="","",参画事業者に関する情報!D55)</f>
        <v/>
      </c>
      <c r="F363" s="270"/>
      <c r="G363" s="270"/>
      <c r="H363" s="270"/>
      <c r="I363" s="270"/>
      <c r="J363" s="271"/>
      <c r="K363"/>
    </row>
    <row r="364" spans="3:11">
      <c r="C364" s="3"/>
      <c r="D364" s="10" t="s">
        <v>8</v>
      </c>
      <c r="E364" s="29">
        <f>$E$5</f>
        <v>6</v>
      </c>
      <c r="F364" s="52">
        <f>IFERROR(E364+2,"")</f>
        <v>8</v>
      </c>
      <c r="G364" s="52">
        <f>IFERROR(F364+1,"")</f>
        <v>9</v>
      </c>
      <c r="H364" s="52">
        <f>IFERROR(G364+1,"")</f>
        <v>10</v>
      </c>
      <c r="I364" s="52">
        <f>IFERROR(H364+1,"")</f>
        <v>11</v>
      </c>
      <c r="J364" s="31">
        <f>IFERROR(I364+1,"")</f>
        <v>12</v>
      </c>
      <c r="K364" s="30" t="s">
        <v>190</v>
      </c>
    </row>
    <row r="365" spans="3:11">
      <c r="C365" s="3"/>
      <c r="D365" s="32" t="s">
        <v>195</v>
      </c>
      <c r="E365" s="142"/>
      <c r="F365" s="42">
        <f>参画事業者に関する情報!F55+参画事業者に関する情報!I56</f>
        <v>0</v>
      </c>
      <c r="G365" s="140">
        <f>参画事業者に関する情報!L55</f>
        <v>0</v>
      </c>
      <c r="H365" s="140">
        <f>参画事業者に関する情報!O55</f>
        <v>0</v>
      </c>
      <c r="I365" s="140">
        <f>参画事業者に関する情報!R55</f>
        <v>0</v>
      </c>
      <c r="J365" s="141">
        <f>参画事業者に関する情報!U55</f>
        <v>0</v>
      </c>
      <c r="K365" s="33">
        <f>SUM(F365:J365)</f>
        <v>0</v>
      </c>
    </row>
    <row r="366" spans="3:11">
      <c r="C366" s="3"/>
      <c r="D366" s="10" t="s">
        <v>196</v>
      </c>
      <c r="E366" s="142"/>
      <c r="F366" s="42"/>
      <c r="G366" s="140"/>
      <c r="H366" s="140"/>
      <c r="I366" s="140"/>
      <c r="J366" s="141"/>
      <c r="K366" s="33">
        <f>SUM(F366:J366)</f>
        <v>0</v>
      </c>
    </row>
    <row r="367" spans="3:11">
      <c r="C367" s="3"/>
      <c r="D367" s="10" t="s">
        <v>172</v>
      </c>
      <c r="E367" s="142"/>
      <c r="F367" s="42"/>
      <c r="G367" s="140"/>
      <c r="H367" s="140"/>
      <c r="I367" s="140"/>
      <c r="J367" s="141"/>
      <c r="K367" s="33">
        <f>SUM(F367:J367)</f>
        <v>0</v>
      </c>
    </row>
    <row r="368" spans="3:11" ht="13.5" thickBot="1">
      <c r="C368" s="3"/>
      <c r="D368" s="37" t="s">
        <v>192</v>
      </c>
      <c r="E368" s="143"/>
      <c r="F368" s="41">
        <f>F367</f>
        <v>0</v>
      </c>
      <c r="G368" s="39">
        <f>F368+G367</f>
        <v>0</v>
      </c>
      <c r="H368" s="39">
        <f>G368+H367</f>
        <v>0</v>
      </c>
      <c r="I368" s="39">
        <f>H368+I367</f>
        <v>0</v>
      </c>
      <c r="J368" s="40">
        <f>I368+J367</f>
        <v>0</v>
      </c>
      <c r="K368" s="34"/>
    </row>
    <row r="369" spans="3:11" ht="14" thickTop="1" thickBot="1">
      <c r="C369" s="3"/>
      <c r="D369" s="35"/>
      <c r="E369" s="35"/>
      <c r="F369" s="35"/>
      <c r="G369" s="35"/>
      <c r="H369" s="35"/>
      <c r="I369" s="35"/>
      <c r="J369" s="35"/>
      <c r="K369"/>
    </row>
    <row r="370" spans="3:11" ht="14.5" thickTop="1">
      <c r="C370" s="3"/>
      <c r="D370" s="28" t="s">
        <v>189</v>
      </c>
      <c r="E370" s="269" t="str">
        <f>IF(参画事業者に関する情報!D56="","",参画事業者に関する情報!D56)</f>
        <v/>
      </c>
      <c r="F370" s="270"/>
      <c r="G370" s="270"/>
      <c r="H370" s="270"/>
      <c r="I370" s="270"/>
      <c r="J370" s="271"/>
      <c r="K370"/>
    </row>
    <row r="371" spans="3:11">
      <c r="C371" s="3"/>
      <c r="D371" s="10" t="s">
        <v>8</v>
      </c>
      <c r="E371" s="29">
        <f>$E$5</f>
        <v>6</v>
      </c>
      <c r="F371" s="52">
        <f>IFERROR(E371+2,"")</f>
        <v>8</v>
      </c>
      <c r="G371" s="52">
        <f>IFERROR(F371+1,"")</f>
        <v>9</v>
      </c>
      <c r="H371" s="52">
        <f>IFERROR(G371+1,"")</f>
        <v>10</v>
      </c>
      <c r="I371" s="52">
        <f>IFERROR(H371+1,"")</f>
        <v>11</v>
      </c>
      <c r="J371" s="31">
        <f>IFERROR(I371+1,"")</f>
        <v>12</v>
      </c>
      <c r="K371" s="30" t="s">
        <v>190</v>
      </c>
    </row>
    <row r="372" spans="3:11">
      <c r="C372" s="3"/>
      <c r="D372" s="32" t="s">
        <v>195</v>
      </c>
      <c r="E372" s="142"/>
      <c r="F372" s="42">
        <f>参画事業者に関する情報!F56+参画事業者に関する情報!I56</f>
        <v>0</v>
      </c>
      <c r="G372" s="140">
        <f>参画事業者に関する情報!L56</f>
        <v>0</v>
      </c>
      <c r="H372" s="140">
        <f>参画事業者に関する情報!O56</f>
        <v>0</v>
      </c>
      <c r="I372" s="140">
        <f>参画事業者に関する情報!R56</f>
        <v>0</v>
      </c>
      <c r="J372" s="141">
        <f>参画事業者に関する情報!U56</f>
        <v>0</v>
      </c>
      <c r="K372" s="33">
        <f>SUM(F372:J372)</f>
        <v>0</v>
      </c>
    </row>
    <row r="373" spans="3:11">
      <c r="C373" s="3"/>
      <c r="D373" s="10" t="s">
        <v>196</v>
      </c>
      <c r="E373" s="142"/>
      <c r="F373" s="42"/>
      <c r="G373" s="140"/>
      <c r="H373" s="140"/>
      <c r="I373" s="140"/>
      <c r="J373" s="141"/>
      <c r="K373" s="33">
        <f>SUM(F373:J373)</f>
        <v>0</v>
      </c>
    </row>
    <row r="374" spans="3:11">
      <c r="C374" s="3"/>
      <c r="D374" s="10" t="s">
        <v>172</v>
      </c>
      <c r="E374" s="142"/>
      <c r="F374" s="42"/>
      <c r="G374" s="140"/>
      <c r="H374" s="140"/>
      <c r="I374" s="140"/>
      <c r="J374" s="141"/>
      <c r="K374" s="33">
        <f>SUM(F374:J374)</f>
        <v>0</v>
      </c>
    </row>
    <row r="375" spans="3:11" ht="13.5" thickBot="1">
      <c r="C375" s="3"/>
      <c r="D375" s="37" t="s">
        <v>192</v>
      </c>
      <c r="E375" s="143"/>
      <c r="F375" s="41">
        <f>F374</f>
        <v>0</v>
      </c>
      <c r="G375" s="39">
        <f>F375+G374</f>
        <v>0</v>
      </c>
      <c r="H375" s="39">
        <f>G375+H374</f>
        <v>0</v>
      </c>
      <c r="I375" s="39">
        <f>H375+I374</f>
        <v>0</v>
      </c>
      <c r="J375" s="40">
        <f>I375+J374</f>
        <v>0</v>
      </c>
      <c r="K375" s="34"/>
    </row>
    <row r="376" spans="3:11" ht="14" thickTop="1" thickBot="1">
      <c r="C376" s="3"/>
      <c r="D376" s="35"/>
      <c r="E376" s="35"/>
      <c r="F376" s="35"/>
      <c r="G376" s="35"/>
      <c r="H376" s="35"/>
      <c r="I376" s="35"/>
      <c r="J376" s="35"/>
      <c r="K376"/>
    </row>
    <row r="377" spans="3:11" ht="14.5" thickTop="1">
      <c r="C377" s="3"/>
      <c r="D377" s="28" t="s">
        <v>189</v>
      </c>
      <c r="E377" s="269" t="str">
        <f>IF(参画事業者に関する情報!D57="","",参画事業者に関する情報!D57)</f>
        <v/>
      </c>
      <c r="F377" s="270"/>
      <c r="G377" s="270"/>
      <c r="H377" s="270"/>
      <c r="I377" s="270"/>
      <c r="J377" s="271"/>
      <c r="K377"/>
    </row>
    <row r="378" spans="3:11">
      <c r="C378" s="3"/>
      <c r="D378" s="10" t="s">
        <v>8</v>
      </c>
      <c r="E378" s="29">
        <f>$E$5</f>
        <v>6</v>
      </c>
      <c r="F378" s="52">
        <f>IFERROR(E378+2,"")</f>
        <v>8</v>
      </c>
      <c r="G378" s="52">
        <f>IFERROR(F378+1,"")</f>
        <v>9</v>
      </c>
      <c r="H378" s="52">
        <f>IFERROR(G378+1,"")</f>
        <v>10</v>
      </c>
      <c r="I378" s="52">
        <f>IFERROR(H378+1,"")</f>
        <v>11</v>
      </c>
      <c r="J378" s="31">
        <f>IFERROR(I378+1,"")</f>
        <v>12</v>
      </c>
      <c r="K378" s="30" t="s">
        <v>190</v>
      </c>
    </row>
    <row r="379" spans="3:11">
      <c r="C379" s="3"/>
      <c r="D379" s="32" t="s">
        <v>195</v>
      </c>
      <c r="E379" s="142"/>
      <c r="F379" s="42">
        <f>参画事業者に関する情報!F57+参画事業者に関する情報!I57</f>
        <v>0</v>
      </c>
      <c r="G379" s="140">
        <f>参画事業者に関する情報!L57</f>
        <v>0</v>
      </c>
      <c r="H379" s="140">
        <f>参画事業者に関する情報!O57</f>
        <v>0</v>
      </c>
      <c r="I379" s="140">
        <f>参画事業者に関する情報!R57</f>
        <v>0</v>
      </c>
      <c r="J379" s="141">
        <f>参画事業者に関する情報!U57</f>
        <v>0</v>
      </c>
      <c r="K379" s="33">
        <f>SUM(F379:J379)</f>
        <v>0</v>
      </c>
    </row>
    <row r="380" spans="3:11">
      <c r="C380" s="3"/>
      <c r="D380" s="10" t="s">
        <v>196</v>
      </c>
      <c r="E380" s="142"/>
      <c r="F380" s="42"/>
      <c r="G380" s="140"/>
      <c r="H380" s="140"/>
      <c r="I380" s="140"/>
      <c r="J380" s="141"/>
      <c r="K380" s="33">
        <f>SUM(F380:J380)</f>
        <v>0</v>
      </c>
    </row>
    <row r="381" spans="3:11">
      <c r="C381" s="3"/>
      <c r="D381" s="10" t="s">
        <v>172</v>
      </c>
      <c r="E381" s="142"/>
      <c r="F381" s="42"/>
      <c r="G381" s="140"/>
      <c r="H381" s="140"/>
      <c r="I381" s="140"/>
      <c r="J381" s="141"/>
      <c r="K381" s="33">
        <f>SUM(F381:J381)</f>
        <v>0</v>
      </c>
    </row>
    <row r="382" spans="3:11" ht="13.5" thickBot="1">
      <c r="C382" s="3"/>
      <c r="D382" s="37" t="s">
        <v>192</v>
      </c>
      <c r="E382" s="143"/>
      <c r="F382" s="41">
        <f>F381</f>
        <v>0</v>
      </c>
      <c r="G382" s="39">
        <f>F382+G381</f>
        <v>0</v>
      </c>
      <c r="H382" s="39">
        <f>G382+H381</f>
        <v>0</v>
      </c>
      <c r="I382" s="39">
        <f>H382+I381</f>
        <v>0</v>
      </c>
      <c r="J382" s="40">
        <f>I382+J381</f>
        <v>0</v>
      </c>
      <c r="K382" s="34"/>
    </row>
    <row r="383" spans="3:11" ht="14" thickTop="1" thickBot="1">
      <c r="C383" s="3"/>
      <c r="D383" s="35"/>
      <c r="E383" s="35"/>
      <c r="F383" s="35"/>
      <c r="G383" s="35"/>
      <c r="H383" s="35"/>
      <c r="I383" s="35"/>
      <c r="J383" s="35"/>
      <c r="K383"/>
    </row>
    <row r="384" spans="3:11" ht="14.5" thickTop="1">
      <c r="C384" s="3"/>
      <c r="D384" s="28" t="s">
        <v>189</v>
      </c>
      <c r="E384" s="269" t="str">
        <f>IF(参画事業者に関する情報!D58="","",参画事業者に関する情報!D58)</f>
        <v/>
      </c>
      <c r="F384" s="270"/>
      <c r="G384" s="270"/>
      <c r="H384" s="270"/>
      <c r="I384" s="270"/>
      <c r="J384" s="271"/>
      <c r="K384"/>
    </row>
    <row r="385" spans="3:11">
      <c r="C385" s="3"/>
      <c r="D385" s="10" t="s">
        <v>8</v>
      </c>
      <c r="E385" s="29">
        <f>$E$5</f>
        <v>6</v>
      </c>
      <c r="F385" s="52">
        <f>IFERROR(E385+2,"")</f>
        <v>8</v>
      </c>
      <c r="G385" s="52">
        <f>IFERROR(F385+1,"")</f>
        <v>9</v>
      </c>
      <c r="H385" s="52">
        <f>IFERROR(G385+1,"")</f>
        <v>10</v>
      </c>
      <c r="I385" s="52">
        <f>IFERROR(H385+1,"")</f>
        <v>11</v>
      </c>
      <c r="J385" s="31">
        <f>IFERROR(I385+1,"")</f>
        <v>12</v>
      </c>
      <c r="K385" s="30" t="s">
        <v>190</v>
      </c>
    </row>
    <row r="386" spans="3:11">
      <c r="C386" s="3"/>
      <c r="D386" s="32" t="s">
        <v>195</v>
      </c>
      <c r="E386" s="142"/>
      <c r="F386" s="42">
        <f>参画事業者に関する情報!F58+参画事業者に関する情報!I58</f>
        <v>0</v>
      </c>
      <c r="G386" s="140">
        <f>参画事業者に関する情報!L58</f>
        <v>0</v>
      </c>
      <c r="H386" s="140">
        <f>参画事業者に関する情報!O58</f>
        <v>0</v>
      </c>
      <c r="I386" s="140">
        <f>参画事業者に関する情報!R58</f>
        <v>0</v>
      </c>
      <c r="J386" s="141">
        <f>参画事業者に関する情報!U58</f>
        <v>0</v>
      </c>
      <c r="K386" s="33">
        <f>SUM(F386:J386)</f>
        <v>0</v>
      </c>
    </row>
    <row r="387" spans="3:11">
      <c r="C387" s="3"/>
      <c r="D387" s="10" t="s">
        <v>196</v>
      </c>
      <c r="E387" s="142"/>
      <c r="F387" s="42"/>
      <c r="G387" s="140"/>
      <c r="H387" s="140"/>
      <c r="I387" s="140"/>
      <c r="J387" s="141"/>
      <c r="K387" s="33">
        <f>SUM(F387:J387)</f>
        <v>0</v>
      </c>
    </row>
    <row r="388" spans="3:11">
      <c r="C388" s="3"/>
      <c r="D388" s="10" t="s">
        <v>172</v>
      </c>
      <c r="E388" s="142"/>
      <c r="F388" s="42"/>
      <c r="G388" s="140"/>
      <c r="H388" s="140"/>
      <c r="I388" s="140"/>
      <c r="J388" s="141"/>
      <c r="K388" s="33">
        <f>SUM(F388:J388)</f>
        <v>0</v>
      </c>
    </row>
    <row r="389" spans="3:11" ht="13.5" thickBot="1">
      <c r="C389" s="3"/>
      <c r="D389" s="37" t="s">
        <v>192</v>
      </c>
      <c r="E389" s="143"/>
      <c r="F389" s="41">
        <f>F388</f>
        <v>0</v>
      </c>
      <c r="G389" s="39">
        <f>F389+G388</f>
        <v>0</v>
      </c>
      <c r="H389" s="39">
        <f>G389+H388</f>
        <v>0</v>
      </c>
      <c r="I389" s="39">
        <f>H389+I388</f>
        <v>0</v>
      </c>
      <c r="J389" s="40">
        <f>I389+J388</f>
        <v>0</v>
      </c>
      <c r="K389" s="34"/>
    </row>
    <row r="390" spans="3:11" ht="13.5" thickTop="1"/>
  </sheetData>
  <mergeCells count="56">
    <mergeCell ref="C1:J1"/>
    <mergeCell ref="E4:J4"/>
    <mergeCell ref="F5:F7"/>
    <mergeCell ref="G5:J7"/>
    <mergeCell ref="E34:J34"/>
    <mergeCell ref="L30:N30"/>
    <mergeCell ref="E90:J90"/>
    <mergeCell ref="E97:J97"/>
    <mergeCell ref="E48:J48"/>
    <mergeCell ref="E55:J55"/>
    <mergeCell ref="E62:J62"/>
    <mergeCell ref="E69:J69"/>
    <mergeCell ref="E76:J76"/>
    <mergeCell ref="E83:J83"/>
    <mergeCell ref="E41:J41"/>
    <mergeCell ref="E139:J139"/>
    <mergeCell ref="E146:J146"/>
    <mergeCell ref="E153:J153"/>
    <mergeCell ref="E160:J160"/>
    <mergeCell ref="E104:J104"/>
    <mergeCell ref="E111:J111"/>
    <mergeCell ref="E118:J118"/>
    <mergeCell ref="E125:J125"/>
    <mergeCell ref="E132:J132"/>
    <mergeCell ref="E216:J216"/>
    <mergeCell ref="E223:J223"/>
    <mergeCell ref="E230:J230"/>
    <mergeCell ref="E237:J237"/>
    <mergeCell ref="E167:J167"/>
    <mergeCell ref="E174:J174"/>
    <mergeCell ref="E181:J181"/>
    <mergeCell ref="E188:J188"/>
    <mergeCell ref="E195:J195"/>
    <mergeCell ref="E202:J202"/>
    <mergeCell ref="E209:J209"/>
    <mergeCell ref="E244:J244"/>
    <mergeCell ref="E251:J251"/>
    <mergeCell ref="E258:J258"/>
    <mergeCell ref="E265:J265"/>
    <mergeCell ref="E272:J272"/>
    <mergeCell ref="E279:J279"/>
    <mergeCell ref="E286:J286"/>
    <mergeCell ref="E293:J293"/>
    <mergeCell ref="E300:J300"/>
    <mergeCell ref="E307:J307"/>
    <mergeCell ref="E314:J314"/>
    <mergeCell ref="E321:J321"/>
    <mergeCell ref="E328:J328"/>
    <mergeCell ref="E335:J335"/>
    <mergeCell ref="E342:J342"/>
    <mergeCell ref="E384:J384"/>
    <mergeCell ref="E349:J349"/>
    <mergeCell ref="E356:J356"/>
    <mergeCell ref="E363:J363"/>
    <mergeCell ref="E370:J370"/>
    <mergeCell ref="E377:J377"/>
  </mergeCells>
  <phoneticPr fontId="19"/>
  <conditionalFormatting sqref="F27:J27">
    <cfRule type="cellIs" dxfId="212" priority="568" operator="equal">
      <formula>"""納付"""</formula>
    </cfRule>
    <cfRule type="cellIs" dxfId="211" priority="567" operator="equal">
      <formula>"納付"</formula>
    </cfRule>
    <cfRule type="cellIs" dxfId="210" priority="566" operator="equal">
      <formula>"なし"</formula>
    </cfRule>
  </conditionalFormatting>
  <dataValidations count="1">
    <dataValidation type="list" allowBlank="1" showInputMessage="1" showErrorMessage="1" sqref="B1" xr:uid="{00000000-0002-0000-0200-000000000000}">
      <formula1>"酒類業構造転換支援事業費補助金　事業化状況報告書　集計表, 日本産酒類海外転換支援事業費補助金　事業化状況報告書　集計表"</formula1>
    </dataValidation>
  </dataValidations>
  <hyperlinks>
    <hyperlink ref="L30" location="基本項目等入力シート!B47" display="基本項目入力シートに戻る" xr:uid="{00000000-0004-0000-0200-000000000000}"/>
  </hyperlinks>
  <pageMargins left="0.70866141732283472" right="0.70866141732283472" top="1.1417322834645669" bottom="0.74803149606299213" header="0.31496062992125984" footer="0.31496062992125984"/>
  <pageSetup paperSize="9" scale="55" fitToHeight="0" orientation="portrait" r:id="rId1"/>
  <headerFooter differentFirst="1"/>
  <rowBreaks count="4" manualBreakCount="4">
    <brk id="47" max="11" man="1"/>
    <brk id="137" max="11" man="1"/>
    <brk id="235" max="11" man="1"/>
    <brk id="334" max="11" man="1"/>
  </rowBreaks>
  <ignoredErrors>
    <ignoredError sqref="F46:J46" unlockedFormula="1"/>
    <ignoredError sqref="F43:J43 F36:J36 F39:J39" unlockedFormula="1" emptyCellReference="1"/>
    <ignoredError sqref="E40:K42 E36:E39 K36:K39 E43:E45 K43:K45" emptyCellReference="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155" id="{BC4A2887-24F6-4F87-B990-88CF4C58E780}">
            <xm:f>$F$35=基本項目等入力シート!$E$7</xm:f>
            <x14:dxf>
              <fill>
                <patternFill>
                  <bgColor theme="4" tint="0.59996337778862885"/>
                </patternFill>
              </fill>
            </x14:dxf>
          </x14:cfRule>
          <xm:sqref>F37:F38</xm:sqref>
        </x14:conditionalFormatting>
        <x14:conditionalFormatting xmlns:xm="http://schemas.microsoft.com/office/excel/2006/main">
          <x14:cfRule type="expression" priority="267" id="{0B9407EA-FEF2-4FAE-8C88-B5273CA9AC82}">
            <xm:f>$F$35=基本項目等入力シート!$E$7</xm:f>
            <x14:dxf>
              <fill>
                <patternFill>
                  <bgColor theme="4" tint="0.59996337778862885"/>
                </patternFill>
              </fill>
            </x14:dxf>
          </x14:cfRule>
          <xm:sqref>F44:F45</xm:sqref>
        </x14:conditionalFormatting>
        <x14:conditionalFormatting xmlns:xm="http://schemas.microsoft.com/office/excel/2006/main">
          <x14:cfRule type="expression" priority="262" id="{A30B42CD-ABFF-4CE6-82F6-6C31102236ED}">
            <xm:f>$F$35=基本項目等入力シート!$E$7</xm:f>
            <x14:dxf>
              <fill>
                <patternFill>
                  <bgColor theme="4" tint="0.59996337778862885"/>
                </patternFill>
              </fill>
            </x14:dxf>
          </x14:cfRule>
          <xm:sqref>F51:F52</xm:sqref>
        </x14:conditionalFormatting>
        <x14:conditionalFormatting xmlns:xm="http://schemas.microsoft.com/office/excel/2006/main">
          <x14:cfRule type="expression" priority="257" id="{727B8AFD-0C83-4B2D-A282-F12BF796A7E6}">
            <xm:f>$F$35=基本項目等入力シート!$E$7</xm:f>
            <x14:dxf>
              <fill>
                <patternFill>
                  <bgColor theme="4" tint="0.59996337778862885"/>
                </patternFill>
              </fill>
            </x14:dxf>
          </x14:cfRule>
          <xm:sqref>F58:F59</xm:sqref>
        </x14:conditionalFormatting>
        <x14:conditionalFormatting xmlns:xm="http://schemas.microsoft.com/office/excel/2006/main">
          <x14:cfRule type="expression" priority="252" id="{6656E281-9C9F-4428-A6B7-0565FE04568C}">
            <xm:f>$F$35=基本項目等入力シート!$E$7</xm:f>
            <x14:dxf>
              <fill>
                <patternFill>
                  <bgColor theme="4" tint="0.59996337778862885"/>
                </patternFill>
              </fill>
            </x14:dxf>
          </x14:cfRule>
          <xm:sqref>F65:F66</xm:sqref>
        </x14:conditionalFormatting>
        <x14:conditionalFormatting xmlns:xm="http://schemas.microsoft.com/office/excel/2006/main">
          <x14:cfRule type="expression" priority="247" id="{B66CB1CB-39AE-4606-95A2-C4FD5941E1FA}">
            <xm:f>$F$35=基本項目等入力シート!$E$7</xm:f>
            <x14:dxf>
              <fill>
                <patternFill>
                  <bgColor theme="4" tint="0.59996337778862885"/>
                </patternFill>
              </fill>
            </x14:dxf>
          </x14:cfRule>
          <xm:sqref>F72:F73</xm:sqref>
        </x14:conditionalFormatting>
        <x14:conditionalFormatting xmlns:xm="http://schemas.microsoft.com/office/excel/2006/main">
          <x14:cfRule type="expression" priority="242" id="{71685EF3-3974-4336-AB6A-0062BCAAFDD7}">
            <xm:f>$F$35=基本項目等入力シート!$E$7</xm:f>
            <x14:dxf>
              <fill>
                <patternFill>
                  <bgColor theme="4" tint="0.59996337778862885"/>
                </patternFill>
              </fill>
            </x14:dxf>
          </x14:cfRule>
          <xm:sqref>F79:F80</xm:sqref>
        </x14:conditionalFormatting>
        <x14:conditionalFormatting xmlns:xm="http://schemas.microsoft.com/office/excel/2006/main">
          <x14:cfRule type="expression" priority="237" id="{D54C4B16-1CD9-4564-BA1C-1A14775926D9}">
            <xm:f>$F$35=基本項目等入力シート!$E$7</xm:f>
            <x14:dxf>
              <fill>
                <patternFill>
                  <bgColor theme="4" tint="0.59996337778862885"/>
                </patternFill>
              </fill>
            </x14:dxf>
          </x14:cfRule>
          <xm:sqref>F86:F87</xm:sqref>
        </x14:conditionalFormatting>
        <x14:conditionalFormatting xmlns:xm="http://schemas.microsoft.com/office/excel/2006/main">
          <x14:cfRule type="expression" priority="232" id="{65B4CE8F-C9FF-4A28-A919-CC228CC5239A}">
            <xm:f>$F$35=基本項目等入力シート!$E$7</xm:f>
            <x14:dxf>
              <fill>
                <patternFill>
                  <bgColor theme="4" tint="0.59996337778862885"/>
                </patternFill>
              </fill>
            </x14:dxf>
          </x14:cfRule>
          <xm:sqref>F93:F94</xm:sqref>
        </x14:conditionalFormatting>
        <x14:conditionalFormatting xmlns:xm="http://schemas.microsoft.com/office/excel/2006/main">
          <x14:cfRule type="expression" priority="227" id="{F56D3B17-2C44-4F35-9F3C-F5CF336A7D7F}">
            <xm:f>$F$35=基本項目等入力シート!$E$7</xm:f>
            <x14:dxf>
              <fill>
                <patternFill>
                  <bgColor theme="4" tint="0.59996337778862885"/>
                </patternFill>
              </fill>
            </x14:dxf>
          </x14:cfRule>
          <xm:sqref>F100:F101</xm:sqref>
        </x14:conditionalFormatting>
        <x14:conditionalFormatting xmlns:xm="http://schemas.microsoft.com/office/excel/2006/main">
          <x14:cfRule type="expression" priority="222" id="{6A203689-E3BE-401C-81E0-FA067ACCFE65}">
            <xm:f>$F$35=基本項目等入力シート!$E$7</xm:f>
            <x14:dxf>
              <fill>
                <patternFill>
                  <bgColor theme="4" tint="0.59996337778862885"/>
                </patternFill>
              </fill>
            </x14:dxf>
          </x14:cfRule>
          <xm:sqref>F107:F108</xm:sqref>
        </x14:conditionalFormatting>
        <x14:conditionalFormatting xmlns:xm="http://schemas.microsoft.com/office/excel/2006/main">
          <x14:cfRule type="expression" priority="217" id="{4EED1EBB-7417-4680-A490-796ED0D61036}">
            <xm:f>$F$35=基本項目等入力シート!$E$7</xm:f>
            <x14:dxf>
              <fill>
                <patternFill>
                  <bgColor theme="4" tint="0.59996337778862885"/>
                </patternFill>
              </fill>
            </x14:dxf>
          </x14:cfRule>
          <xm:sqref>F114:F115</xm:sqref>
        </x14:conditionalFormatting>
        <x14:conditionalFormatting xmlns:xm="http://schemas.microsoft.com/office/excel/2006/main">
          <x14:cfRule type="expression" priority="212" id="{CDD90014-3B70-4178-94D0-ECE20C47C407}">
            <xm:f>$F$35=基本項目等入力シート!$E$7</xm:f>
            <x14:dxf>
              <fill>
                <patternFill>
                  <bgColor theme="4" tint="0.59996337778862885"/>
                </patternFill>
              </fill>
            </x14:dxf>
          </x14:cfRule>
          <xm:sqref>F121:F122</xm:sqref>
        </x14:conditionalFormatting>
        <x14:conditionalFormatting xmlns:xm="http://schemas.microsoft.com/office/excel/2006/main">
          <x14:cfRule type="expression" priority="207" id="{CAEE486C-B670-494D-B903-87218322B184}">
            <xm:f>$F$35=基本項目等入力シート!$E$7</xm:f>
            <x14:dxf>
              <fill>
                <patternFill>
                  <bgColor theme="4" tint="0.59996337778862885"/>
                </patternFill>
              </fill>
            </x14:dxf>
          </x14:cfRule>
          <xm:sqref>F128:F129</xm:sqref>
        </x14:conditionalFormatting>
        <x14:conditionalFormatting xmlns:xm="http://schemas.microsoft.com/office/excel/2006/main">
          <x14:cfRule type="expression" priority="202" id="{E0C33632-F0F4-4312-B795-E1E370F3C8EC}">
            <xm:f>$F$35=基本項目等入力シート!$E$7</xm:f>
            <x14:dxf>
              <fill>
                <patternFill>
                  <bgColor theme="4" tint="0.59996337778862885"/>
                </patternFill>
              </fill>
            </x14:dxf>
          </x14:cfRule>
          <xm:sqref>F135:F136</xm:sqref>
        </x14:conditionalFormatting>
        <x14:conditionalFormatting xmlns:xm="http://schemas.microsoft.com/office/excel/2006/main">
          <x14:cfRule type="expression" priority="197" id="{8037177B-42C3-4D52-9F6B-F3E1712C682A}">
            <xm:f>$F$35=基本項目等入力シート!$E$7</xm:f>
            <x14:dxf>
              <fill>
                <patternFill>
                  <bgColor theme="4" tint="0.59996337778862885"/>
                </patternFill>
              </fill>
            </x14:dxf>
          </x14:cfRule>
          <xm:sqref>F142:F143</xm:sqref>
        </x14:conditionalFormatting>
        <x14:conditionalFormatting xmlns:xm="http://schemas.microsoft.com/office/excel/2006/main">
          <x14:cfRule type="expression" priority="192" id="{E9F56454-32DF-44BF-AED7-95255569AB02}">
            <xm:f>$F$35=基本項目等入力シート!$E$7</xm:f>
            <x14:dxf>
              <fill>
                <patternFill>
                  <bgColor theme="4" tint="0.59996337778862885"/>
                </patternFill>
              </fill>
            </x14:dxf>
          </x14:cfRule>
          <xm:sqref>F149:F150</xm:sqref>
        </x14:conditionalFormatting>
        <x14:conditionalFormatting xmlns:xm="http://schemas.microsoft.com/office/excel/2006/main">
          <x14:cfRule type="expression" priority="187" id="{BAFBCA80-522F-4C4C-8A7B-86F39A1A74D4}">
            <xm:f>$F$35=基本項目等入力シート!$E$7</xm:f>
            <x14:dxf>
              <fill>
                <patternFill>
                  <bgColor theme="4" tint="0.59996337778862885"/>
                </patternFill>
              </fill>
            </x14:dxf>
          </x14:cfRule>
          <xm:sqref>F156:F157</xm:sqref>
        </x14:conditionalFormatting>
        <x14:conditionalFormatting xmlns:xm="http://schemas.microsoft.com/office/excel/2006/main">
          <x14:cfRule type="expression" priority="182" id="{17ADF2C5-158E-403F-BD8C-E39F5EEBE491}">
            <xm:f>$F$35=基本項目等入力シート!$E$7</xm:f>
            <x14:dxf>
              <fill>
                <patternFill>
                  <bgColor theme="4" tint="0.59996337778862885"/>
                </patternFill>
              </fill>
            </x14:dxf>
          </x14:cfRule>
          <xm:sqref>F163:F164</xm:sqref>
        </x14:conditionalFormatting>
        <x14:conditionalFormatting xmlns:xm="http://schemas.microsoft.com/office/excel/2006/main">
          <x14:cfRule type="expression" priority="177" id="{AB4BE699-D3C9-4DF3-90D8-4633A73E24CA}">
            <xm:f>$F$35=基本項目等入力シート!$E$7</xm:f>
            <x14:dxf>
              <fill>
                <patternFill>
                  <bgColor theme="4" tint="0.59996337778862885"/>
                </patternFill>
              </fill>
            </x14:dxf>
          </x14:cfRule>
          <xm:sqref>F170:F171</xm:sqref>
        </x14:conditionalFormatting>
        <x14:conditionalFormatting xmlns:xm="http://schemas.microsoft.com/office/excel/2006/main">
          <x14:cfRule type="expression" priority="172" id="{C8D92F00-BE5D-4666-9961-96F1FAA1B5D3}">
            <xm:f>$F$35=基本項目等入力シート!$E$7</xm:f>
            <x14:dxf>
              <fill>
                <patternFill>
                  <bgColor theme="4" tint="0.59996337778862885"/>
                </patternFill>
              </fill>
            </x14:dxf>
          </x14:cfRule>
          <xm:sqref>F177:F178</xm:sqref>
        </x14:conditionalFormatting>
        <x14:conditionalFormatting xmlns:xm="http://schemas.microsoft.com/office/excel/2006/main">
          <x14:cfRule type="expression" priority="167" id="{3CCB6F96-71E4-4A02-850C-399B91F9F5BD}">
            <xm:f>$F$35=基本項目等入力シート!$E$7</xm:f>
            <x14:dxf>
              <fill>
                <patternFill>
                  <bgColor theme="4" tint="0.59996337778862885"/>
                </patternFill>
              </fill>
            </x14:dxf>
          </x14:cfRule>
          <xm:sqref>F184:F185</xm:sqref>
        </x14:conditionalFormatting>
        <x14:conditionalFormatting xmlns:xm="http://schemas.microsoft.com/office/excel/2006/main">
          <x14:cfRule type="expression" priority="162" id="{481B9582-A33E-4FD5-A6CE-0BF9BDC400C7}">
            <xm:f>$F$35=基本項目等入力シート!$E$7</xm:f>
            <x14:dxf>
              <fill>
                <patternFill>
                  <bgColor theme="4" tint="0.59996337778862885"/>
                </patternFill>
              </fill>
            </x14:dxf>
          </x14:cfRule>
          <xm:sqref>F191:F192</xm:sqref>
        </x14:conditionalFormatting>
        <x14:conditionalFormatting xmlns:xm="http://schemas.microsoft.com/office/excel/2006/main">
          <x14:cfRule type="expression" priority="157" id="{0D44BF50-9EC4-4541-81BC-758EEEBF2289}">
            <xm:f>$F$35=基本項目等入力シート!$E$7</xm:f>
            <x14:dxf>
              <fill>
                <patternFill>
                  <bgColor theme="4" tint="0.59996337778862885"/>
                </patternFill>
              </fill>
            </x14:dxf>
          </x14:cfRule>
          <xm:sqref>F198:F199</xm:sqref>
        </x14:conditionalFormatting>
        <x14:conditionalFormatting xmlns:xm="http://schemas.microsoft.com/office/excel/2006/main">
          <x14:cfRule type="expression" priority="152" id="{AE0CB64C-5761-4A00-9682-6896FD863834}">
            <xm:f>$F$35=基本項目等入力シート!$E$7</xm:f>
            <x14:dxf>
              <fill>
                <patternFill>
                  <bgColor theme="4" tint="0.59996337778862885"/>
                </patternFill>
              </fill>
            </x14:dxf>
          </x14:cfRule>
          <xm:sqref>F205:F206</xm:sqref>
        </x14:conditionalFormatting>
        <x14:conditionalFormatting xmlns:xm="http://schemas.microsoft.com/office/excel/2006/main">
          <x14:cfRule type="expression" priority="147" id="{7FFDC3DE-E5B7-45F8-A577-D6FD54B584E8}">
            <xm:f>$F$35=基本項目等入力シート!$E$7</xm:f>
            <x14:dxf>
              <fill>
                <patternFill>
                  <bgColor theme="4" tint="0.59996337778862885"/>
                </patternFill>
              </fill>
            </x14:dxf>
          </x14:cfRule>
          <xm:sqref>F212:F213</xm:sqref>
        </x14:conditionalFormatting>
        <x14:conditionalFormatting xmlns:xm="http://schemas.microsoft.com/office/excel/2006/main">
          <x14:cfRule type="expression" priority="142" id="{EAB55F57-E813-45FF-BDBC-E59AEE64DB59}">
            <xm:f>$F$35=基本項目等入力シート!$E$7</xm:f>
            <x14:dxf>
              <fill>
                <patternFill>
                  <bgColor theme="4" tint="0.59996337778862885"/>
                </patternFill>
              </fill>
            </x14:dxf>
          </x14:cfRule>
          <xm:sqref>F219:F220</xm:sqref>
        </x14:conditionalFormatting>
        <x14:conditionalFormatting xmlns:xm="http://schemas.microsoft.com/office/excel/2006/main">
          <x14:cfRule type="expression" priority="137" id="{0E7065F3-F580-4302-BA30-4BE89EF4EA6B}">
            <xm:f>$F$35=基本項目等入力シート!$E$7</xm:f>
            <x14:dxf>
              <fill>
                <patternFill>
                  <bgColor theme="4" tint="0.59996337778862885"/>
                </patternFill>
              </fill>
            </x14:dxf>
          </x14:cfRule>
          <xm:sqref>F226:F227</xm:sqref>
        </x14:conditionalFormatting>
        <x14:conditionalFormatting xmlns:xm="http://schemas.microsoft.com/office/excel/2006/main">
          <x14:cfRule type="expression" priority="132" id="{DD407244-920B-43D6-9581-417F9C0167B3}">
            <xm:f>$F$35=基本項目等入力シート!$E$7</xm:f>
            <x14:dxf>
              <fill>
                <patternFill>
                  <bgColor theme="4" tint="0.59996337778862885"/>
                </patternFill>
              </fill>
            </x14:dxf>
          </x14:cfRule>
          <xm:sqref>F233:F234</xm:sqref>
        </x14:conditionalFormatting>
        <x14:conditionalFormatting xmlns:xm="http://schemas.microsoft.com/office/excel/2006/main">
          <x14:cfRule type="expression" priority="127" id="{B3523A61-341E-4768-A98E-566B2BE08432}">
            <xm:f>$F$35=基本項目等入力シート!$E$7</xm:f>
            <x14:dxf>
              <fill>
                <patternFill>
                  <bgColor theme="4" tint="0.59996337778862885"/>
                </patternFill>
              </fill>
            </x14:dxf>
          </x14:cfRule>
          <xm:sqref>F240:F241</xm:sqref>
        </x14:conditionalFormatting>
        <x14:conditionalFormatting xmlns:xm="http://schemas.microsoft.com/office/excel/2006/main">
          <x14:cfRule type="expression" priority="122" id="{9A1951F0-8DBF-4E73-8F60-095FBE5B2D21}">
            <xm:f>$F$35=基本項目等入力シート!$E$7</xm:f>
            <x14:dxf>
              <fill>
                <patternFill>
                  <bgColor theme="4" tint="0.59996337778862885"/>
                </patternFill>
              </fill>
            </x14:dxf>
          </x14:cfRule>
          <xm:sqref>F247:F248</xm:sqref>
        </x14:conditionalFormatting>
        <x14:conditionalFormatting xmlns:xm="http://schemas.microsoft.com/office/excel/2006/main">
          <x14:cfRule type="expression" priority="117" id="{6386BA52-CD66-488F-9179-A6116C598254}">
            <xm:f>$F$35=基本項目等入力シート!$E$7</xm:f>
            <x14:dxf>
              <fill>
                <patternFill>
                  <bgColor theme="4" tint="0.59996337778862885"/>
                </patternFill>
              </fill>
            </x14:dxf>
          </x14:cfRule>
          <xm:sqref>F254:F255</xm:sqref>
        </x14:conditionalFormatting>
        <x14:conditionalFormatting xmlns:xm="http://schemas.microsoft.com/office/excel/2006/main">
          <x14:cfRule type="expression" priority="112" id="{213018F0-A7A4-475B-AE29-87280EFF6C2B}">
            <xm:f>$F$35=基本項目等入力シート!$E$7</xm:f>
            <x14:dxf>
              <fill>
                <patternFill>
                  <bgColor theme="4" tint="0.59996337778862885"/>
                </patternFill>
              </fill>
            </x14:dxf>
          </x14:cfRule>
          <xm:sqref>F261:F262</xm:sqref>
        </x14:conditionalFormatting>
        <x14:conditionalFormatting xmlns:xm="http://schemas.microsoft.com/office/excel/2006/main">
          <x14:cfRule type="expression" priority="107" id="{C2D47416-118D-45AE-B501-EFA221103F48}">
            <xm:f>$F$35=基本項目等入力シート!$E$7</xm:f>
            <x14:dxf>
              <fill>
                <patternFill>
                  <bgColor theme="4" tint="0.59996337778862885"/>
                </patternFill>
              </fill>
            </x14:dxf>
          </x14:cfRule>
          <xm:sqref>F268:F269</xm:sqref>
        </x14:conditionalFormatting>
        <x14:conditionalFormatting xmlns:xm="http://schemas.microsoft.com/office/excel/2006/main">
          <x14:cfRule type="expression" priority="102" id="{82442D4D-6B4F-4803-90DE-5821E379F2FE}">
            <xm:f>$F$35=基本項目等入力シート!$E$7</xm:f>
            <x14:dxf>
              <fill>
                <patternFill>
                  <bgColor theme="4" tint="0.59996337778862885"/>
                </patternFill>
              </fill>
            </x14:dxf>
          </x14:cfRule>
          <xm:sqref>F275:F276</xm:sqref>
        </x14:conditionalFormatting>
        <x14:conditionalFormatting xmlns:xm="http://schemas.microsoft.com/office/excel/2006/main">
          <x14:cfRule type="expression" priority="97" id="{AD103951-28D2-4C4C-B599-F7EFEC457EF2}">
            <xm:f>$F$35=基本項目等入力シート!$E$7</xm:f>
            <x14:dxf>
              <fill>
                <patternFill>
                  <bgColor theme="4" tint="0.59996337778862885"/>
                </patternFill>
              </fill>
            </x14:dxf>
          </x14:cfRule>
          <xm:sqref>F282:F283</xm:sqref>
        </x14:conditionalFormatting>
        <x14:conditionalFormatting xmlns:xm="http://schemas.microsoft.com/office/excel/2006/main">
          <x14:cfRule type="expression" priority="92" id="{AF090E1E-642E-4A94-966C-852CDD1A210D}">
            <xm:f>$F$35=基本項目等入力シート!$E$7</xm:f>
            <x14:dxf>
              <fill>
                <patternFill>
                  <bgColor theme="4" tint="0.59996337778862885"/>
                </patternFill>
              </fill>
            </x14:dxf>
          </x14:cfRule>
          <xm:sqref>F289:F290</xm:sqref>
        </x14:conditionalFormatting>
        <x14:conditionalFormatting xmlns:xm="http://schemas.microsoft.com/office/excel/2006/main">
          <x14:cfRule type="expression" priority="87" id="{FEEEED01-3AA1-413C-BA10-7957064EADDE}">
            <xm:f>$F$35=基本項目等入力シート!$E$7</xm:f>
            <x14:dxf>
              <fill>
                <patternFill>
                  <bgColor theme="4" tint="0.59996337778862885"/>
                </patternFill>
              </fill>
            </x14:dxf>
          </x14:cfRule>
          <xm:sqref>F296:F297</xm:sqref>
        </x14:conditionalFormatting>
        <x14:conditionalFormatting xmlns:xm="http://schemas.microsoft.com/office/excel/2006/main">
          <x14:cfRule type="expression" priority="82" id="{0789D37B-581F-4CA9-98E3-9F78005AED45}">
            <xm:f>$F$35=基本項目等入力シート!$E$7</xm:f>
            <x14:dxf>
              <fill>
                <patternFill>
                  <bgColor theme="4" tint="0.59996337778862885"/>
                </patternFill>
              </fill>
            </x14:dxf>
          </x14:cfRule>
          <xm:sqref>F303:F304</xm:sqref>
        </x14:conditionalFormatting>
        <x14:conditionalFormatting xmlns:xm="http://schemas.microsoft.com/office/excel/2006/main">
          <x14:cfRule type="expression" priority="77" id="{92F9C0FC-E9C2-458C-8776-C18B62909007}">
            <xm:f>$F$35=基本項目等入力シート!$E$7</xm:f>
            <x14:dxf>
              <fill>
                <patternFill>
                  <bgColor theme="4" tint="0.59996337778862885"/>
                </patternFill>
              </fill>
            </x14:dxf>
          </x14:cfRule>
          <xm:sqref>F310:F311</xm:sqref>
        </x14:conditionalFormatting>
        <x14:conditionalFormatting xmlns:xm="http://schemas.microsoft.com/office/excel/2006/main">
          <x14:cfRule type="expression" priority="72" id="{FE72CE4A-5C3E-44A1-B63E-0B921B8AC9EE}">
            <xm:f>$F$35=基本項目等入力シート!$E$7</xm:f>
            <x14:dxf>
              <fill>
                <patternFill>
                  <bgColor theme="4" tint="0.59996337778862885"/>
                </patternFill>
              </fill>
            </x14:dxf>
          </x14:cfRule>
          <xm:sqref>F317:F318</xm:sqref>
        </x14:conditionalFormatting>
        <x14:conditionalFormatting xmlns:xm="http://schemas.microsoft.com/office/excel/2006/main">
          <x14:cfRule type="expression" priority="67" id="{B5521821-32D2-4475-A4F4-E49D012108FD}">
            <xm:f>$F$35=基本項目等入力シート!$E$7</xm:f>
            <x14:dxf>
              <fill>
                <patternFill>
                  <bgColor theme="4" tint="0.59996337778862885"/>
                </patternFill>
              </fill>
            </x14:dxf>
          </x14:cfRule>
          <xm:sqref>F324:F325</xm:sqref>
        </x14:conditionalFormatting>
        <x14:conditionalFormatting xmlns:xm="http://schemas.microsoft.com/office/excel/2006/main">
          <x14:cfRule type="expression" priority="62" id="{B31898DD-BC8B-45EC-BD2B-68DF8C772CDF}">
            <xm:f>$F$35=基本項目等入力シート!$E$7</xm:f>
            <x14:dxf>
              <fill>
                <patternFill>
                  <bgColor theme="4" tint="0.59996337778862885"/>
                </patternFill>
              </fill>
            </x14:dxf>
          </x14:cfRule>
          <xm:sqref>F331:F332</xm:sqref>
        </x14:conditionalFormatting>
        <x14:conditionalFormatting xmlns:xm="http://schemas.microsoft.com/office/excel/2006/main">
          <x14:cfRule type="expression" priority="57" id="{2B589FD8-1474-43A8-9A8B-FFBAFB05DC0D}">
            <xm:f>$F$35=基本項目等入力シート!$E$7</xm:f>
            <x14:dxf>
              <fill>
                <patternFill>
                  <bgColor theme="4" tint="0.59996337778862885"/>
                </patternFill>
              </fill>
            </x14:dxf>
          </x14:cfRule>
          <xm:sqref>F338:F339</xm:sqref>
        </x14:conditionalFormatting>
        <x14:conditionalFormatting xmlns:xm="http://schemas.microsoft.com/office/excel/2006/main">
          <x14:cfRule type="expression" priority="52" id="{41173317-7F0D-499A-AB6A-A776C7BF1D57}">
            <xm:f>$F$35=基本項目等入力シート!$E$7</xm:f>
            <x14:dxf>
              <fill>
                <patternFill>
                  <bgColor theme="4" tint="0.59996337778862885"/>
                </patternFill>
              </fill>
            </x14:dxf>
          </x14:cfRule>
          <xm:sqref>F345:F346</xm:sqref>
        </x14:conditionalFormatting>
        <x14:conditionalFormatting xmlns:xm="http://schemas.microsoft.com/office/excel/2006/main">
          <x14:cfRule type="expression" priority="47" id="{6F1BA101-5B43-4DFC-B5E4-F7D67C2E401D}">
            <xm:f>$F$35=基本項目等入力シート!$E$7</xm:f>
            <x14:dxf>
              <fill>
                <patternFill>
                  <bgColor theme="4" tint="0.59996337778862885"/>
                </patternFill>
              </fill>
            </x14:dxf>
          </x14:cfRule>
          <xm:sqref>F352:F353</xm:sqref>
        </x14:conditionalFormatting>
        <x14:conditionalFormatting xmlns:xm="http://schemas.microsoft.com/office/excel/2006/main">
          <x14:cfRule type="expression" priority="42" id="{6C50012C-8485-4449-846F-44874E8770AE}">
            <xm:f>$F$35=基本項目等入力シート!$E$7</xm:f>
            <x14:dxf>
              <fill>
                <patternFill>
                  <bgColor theme="4" tint="0.59996337778862885"/>
                </patternFill>
              </fill>
            </x14:dxf>
          </x14:cfRule>
          <xm:sqref>F359:F360</xm:sqref>
        </x14:conditionalFormatting>
        <x14:conditionalFormatting xmlns:xm="http://schemas.microsoft.com/office/excel/2006/main">
          <x14:cfRule type="expression" priority="37" id="{64FDEE8A-F4C4-4AC9-A2DB-1F786DD0F061}">
            <xm:f>$F$35=基本項目等入力シート!$E$7</xm:f>
            <x14:dxf>
              <fill>
                <patternFill>
                  <bgColor theme="4" tint="0.59996337778862885"/>
                </patternFill>
              </fill>
            </x14:dxf>
          </x14:cfRule>
          <xm:sqref>F366:F367</xm:sqref>
        </x14:conditionalFormatting>
        <x14:conditionalFormatting xmlns:xm="http://schemas.microsoft.com/office/excel/2006/main">
          <x14:cfRule type="expression" priority="32" id="{1792E77B-E971-4BA0-91C0-FE0EE437A210}">
            <xm:f>$F$35=基本項目等入力シート!$E$7</xm:f>
            <x14:dxf>
              <fill>
                <patternFill>
                  <bgColor theme="4" tint="0.59996337778862885"/>
                </patternFill>
              </fill>
            </x14:dxf>
          </x14:cfRule>
          <xm:sqref>F373:F374</xm:sqref>
        </x14:conditionalFormatting>
        <x14:conditionalFormatting xmlns:xm="http://schemas.microsoft.com/office/excel/2006/main">
          <x14:cfRule type="expression" priority="27" id="{82B4B9F4-9253-4610-84F4-D053062BEB96}">
            <xm:f>$F$35=基本項目等入力シート!$E$7</xm:f>
            <x14:dxf>
              <fill>
                <patternFill>
                  <bgColor theme="4" tint="0.59996337778862885"/>
                </patternFill>
              </fill>
            </x14:dxf>
          </x14:cfRule>
          <xm:sqref>F380:F381</xm:sqref>
        </x14:conditionalFormatting>
        <x14:conditionalFormatting xmlns:xm="http://schemas.microsoft.com/office/excel/2006/main">
          <x14:cfRule type="expression" priority="22" id="{1C57E397-2941-4B9D-8347-C78A3F36F300}">
            <xm:f>$F$35=基本項目等入力シート!$E$7</xm:f>
            <x14:dxf>
              <fill>
                <patternFill>
                  <bgColor theme="4" tint="0.59996337778862885"/>
                </patternFill>
              </fill>
            </x14:dxf>
          </x14:cfRule>
          <xm:sqref>F387:F388</xm:sqref>
        </x14:conditionalFormatting>
        <x14:conditionalFormatting xmlns:xm="http://schemas.microsoft.com/office/excel/2006/main">
          <x14:cfRule type="expression" priority="1156" id="{36C30FF3-55CD-4A82-94F6-D7F5C53467EC}">
            <xm:f>$G$35=基本項目等入力シート!$E$7</xm:f>
            <x14:dxf>
              <fill>
                <patternFill>
                  <bgColor theme="4" tint="0.59996337778862885"/>
                </patternFill>
              </fill>
            </x14:dxf>
          </x14:cfRule>
          <xm:sqref>G37:G38</xm:sqref>
        </x14:conditionalFormatting>
        <x14:conditionalFormatting xmlns:xm="http://schemas.microsoft.com/office/excel/2006/main">
          <x14:cfRule type="expression" priority="268" id="{C5285740-0867-4AFE-A58E-489CA268B5BE}">
            <xm:f>$G$35=基本項目等入力シート!$E$7</xm:f>
            <x14:dxf>
              <fill>
                <patternFill>
                  <bgColor theme="4" tint="0.59996337778862885"/>
                </patternFill>
              </fill>
            </x14:dxf>
          </x14:cfRule>
          <xm:sqref>G44:G45</xm:sqref>
        </x14:conditionalFormatting>
        <x14:conditionalFormatting xmlns:xm="http://schemas.microsoft.com/office/excel/2006/main">
          <x14:cfRule type="expression" priority="263" id="{C46BFC57-9370-4657-B34B-1DE9B5A5EBF9}">
            <xm:f>$G$35=基本項目等入力シート!$E$7</xm:f>
            <x14:dxf>
              <fill>
                <patternFill>
                  <bgColor theme="4" tint="0.59996337778862885"/>
                </patternFill>
              </fill>
            </x14:dxf>
          </x14:cfRule>
          <xm:sqref>G51:G52</xm:sqref>
        </x14:conditionalFormatting>
        <x14:conditionalFormatting xmlns:xm="http://schemas.microsoft.com/office/excel/2006/main">
          <x14:cfRule type="expression" priority="258" id="{BF12657A-6224-48E3-A60B-C80699E28607}">
            <xm:f>$G$35=基本項目等入力シート!$E$7</xm:f>
            <x14:dxf>
              <fill>
                <patternFill>
                  <bgColor theme="4" tint="0.59996337778862885"/>
                </patternFill>
              </fill>
            </x14:dxf>
          </x14:cfRule>
          <xm:sqref>G58:G59</xm:sqref>
        </x14:conditionalFormatting>
        <x14:conditionalFormatting xmlns:xm="http://schemas.microsoft.com/office/excel/2006/main">
          <x14:cfRule type="expression" priority="253" id="{B5C36468-F387-41E6-9758-9D2F185F12CB}">
            <xm:f>$G$35=基本項目等入力シート!$E$7</xm:f>
            <x14:dxf>
              <fill>
                <patternFill>
                  <bgColor theme="4" tint="0.59996337778862885"/>
                </patternFill>
              </fill>
            </x14:dxf>
          </x14:cfRule>
          <xm:sqref>G65:G66</xm:sqref>
        </x14:conditionalFormatting>
        <x14:conditionalFormatting xmlns:xm="http://schemas.microsoft.com/office/excel/2006/main">
          <x14:cfRule type="expression" priority="248" id="{13B660DA-002C-4D02-8C11-5D74CD64AD5E}">
            <xm:f>$G$35=基本項目等入力シート!$E$7</xm:f>
            <x14:dxf>
              <fill>
                <patternFill>
                  <bgColor theme="4" tint="0.59996337778862885"/>
                </patternFill>
              </fill>
            </x14:dxf>
          </x14:cfRule>
          <xm:sqref>G72:G73</xm:sqref>
        </x14:conditionalFormatting>
        <x14:conditionalFormatting xmlns:xm="http://schemas.microsoft.com/office/excel/2006/main">
          <x14:cfRule type="expression" priority="243" id="{C285AAD0-2D71-49B6-83FC-1D705005831D}">
            <xm:f>$G$35=基本項目等入力シート!$E$7</xm:f>
            <x14:dxf>
              <fill>
                <patternFill>
                  <bgColor theme="4" tint="0.59996337778862885"/>
                </patternFill>
              </fill>
            </x14:dxf>
          </x14:cfRule>
          <xm:sqref>G79:G80</xm:sqref>
        </x14:conditionalFormatting>
        <x14:conditionalFormatting xmlns:xm="http://schemas.microsoft.com/office/excel/2006/main">
          <x14:cfRule type="expression" priority="238" id="{498B9E40-A456-4FD4-820C-E5CA959EC354}">
            <xm:f>$G$35=基本項目等入力シート!$E$7</xm:f>
            <x14:dxf>
              <fill>
                <patternFill>
                  <bgColor theme="4" tint="0.59996337778862885"/>
                </patternFill>
              </fill>
            </x14:dxf>
          </x14:cfRule>
          <xm:sqref>G86:G87</xm:sqref>
        </x14:conditionalFormatting>
        <x14:conditionalFormatting xmlns:xm="http://schemas.microsoft.com/office/excel/2006/main">
          <x14:cfRule type="expression" priority="233" id="{7C635E1F-C6C5-481E-B45B-4582C762FF7F}">
            <xm:f>$G$35=基本項目等入力シート!$E$7</xm:f>
            <x14:dxf>
              <fill>
                <patternFill>
                  <bgColor theme="4" tint="0.59996337778862885"/>
                </patternFill>
              </fill>
            </x14:dxf>
          </x14:cfRule>
          <xm:sqref>G93:G94</xm:sqref>
        </x14:conditionalFormatting>
        <x14:conditionalFormatting xmlns:xm="http://schemas.microsoft.com/office/excel/2006/main">
          <x14:cfRule type="expression" priority="228" id="{B16754E0-AC6B-4478-9EB6-0145364C0E75}">
            <xm:f>$G$35=基本項目等入力シート!$E$7</xm:f>
            <x14:dxf>
              <fill>
                <patternFill>
                  <bgColor theme="4" tint="0.59996337778862885"/>
                </patternFill>
              </fill>
            </x14:dxf>
          </x14:cfRule>
          <xm:sqref>G100:G101</xm:sqref>
        </x14:conditionalFormatting>
        <x14:conditionalFormatting xmlns:xm="http://schemas.microsoft.com/office/excel/2006/main">
          <x14:cfRule type="expression" priority="223" id="{EDB7F27A-D868-4285-B2DD-B707F2AE1ABA}">
            <xm:f>$G$35=基本項目等入力シート!$E$7</xm:f>
            <x14:dxf>
              <fill>
                <patternFill>
                  <bgColor theme="4" tint="0.59996337778862885"/>
                </patternFill>
              </fill>
            </x14:dxf>
          </x14:cfRule>
          <xm:sqref>G107:G108</xm:sqref>
        </x14:conditionalFormatting>
        <x14:conditionalFormatting xmlns:xm="http://schemas.microsoft.com/office/excel/2006/main">
          <x14:cfRule type="expression" priority="218" id="{1BD01917-6F84-4806-ACC8-FAC83F382B56}">
            <xm:f>$G$35=基本項目等入力シート!$E$7</xm:f>
            <x14:dxf>
              <fill>
                <patternFill>
                  <bgColor theme="4" tint="0.59996337778862885"/>
                </patternFill>
              </fill>
            </x14:dxf>
          </x14:cfRule>
          <xm:sqref>G114:G115</xm:sqref>
        </x14:conditionalFormatting>
        <x14:conditionalFormatting xmlns:xm="http://schemas.microsoft.com/office/excel/2006/main">
          <x14:cfRule type="expression" priority="213" id="{C95565C4-E3CB-4D31-A6B4-DF220F2825CE}">
            <xm:f>$G$35=基本項目等入力シート!$E$7</xm:f>
            <x14:dxf>
              <fill>
                <patternFill>
                  <bgColor theme="4" tint="0.59996337778862885"/>
                </patternFill>
              </fill>
            </x14:dxf>
          </x14:cfRule>
          <xm:sqref>G121:G122</xm:sqref>
        </x14:conditionalFormatting>
        <x14:conditionalFormatting xmlns:xm="http://schemas.microsoft.com/office/excel/2006/main">
          <x14:cfRule type="expression" priority="208" id="{0EFAF47C-089E-4B53-8357-EEC2B0700B9E}">
            <xm:f>$G$35=基本項目等入力シート!$E$7</xm:f>
            <x14:dxf>
              <fill>
                <patternFill>
                  <bgColor theme="4" tint="0.59996337778862885"/>
                </patternFill>
              </fill>
            </x14:dxf>
          </x14:cfRule>
          <xm:sqref>G128:G129</xm:sqref>
        </x14:conditionalFormatting>
        <x14:conditionalFormatting xmlns:xm="http://schemas.microsoft.com/office/excel/2006/main">
          <x14:cfRule type="expression" priority="203" id="{00D5F3BB-849C-4235-98D6-85028639700D}">
            <xm:f>$G$35=基本項目等入力シート!$E$7</xm:f>
            <x14:dxf>
              <fill>
                <patternFill>
                  <bgColor theme="4" tint="0.59996337778862885"/>
                </patternFill>
              </fill>
            </x14:dxf>
          </x14:cfRule>
          <xm:sqref>G135:G136</xm:sqref>
        </x14:conditionalFormatting>
        <x14:conditionalFormatting xmlns:xm="http://schemas.microsoft.com/office/excel/2006/main">
          <x14:cfRule type="expression" priority="198" id="{F154700E-A5EF-4E58-B5B7-4671A6D28385}">
            <xm:f>$G$35=基本項目等入力シート!$E$7</xm:f>
            <x14:dxf>
              <fill>
                <patternFill>
                  <bgColor theme="4" tint="0.59996337778862885"/>
                </patternFill>
              </fill>
            </x14:dxf>
          </x14:cfRule>
          <xm:sqref>G142:G143</xm:sqref>
        </x14:conditionalFormatting>
        <x14:conditionalFormatting xmlns:xm="http://schemas.microsoft.com/office/excel/2006/main">
          <x14:cfRule type="expression" priority="193" id="{F960C94F-20F1-4456-9E2F-2A3D83E757E5}">
            <xm:f>$G$35=基本項目等入力シート!$E$7</xm:f>
            <x14:dxf>
              <fill>
                <patternFill>
                  <bgColor theme="4" tint="0.59996337778862885"/>
                </patternFill>
              </fill>
            </x14:dxf>
          </x14:cfRule>
          <xm:sqref>G149:G150</xm:sqref>
        </x14:conditionalFormatting>
        <x14:conditionalFormatting xmlns:xm="http://schemas.microsoft.com/office/excel/2006/main">
          <x14:cfRule type="expression" priority="188" id="{0C1033DE-0B0A-48E3-B05A-A342A00FEF5A}">
            <xm:f>$G$35=基本項目等入力シート!$E$7</xm:f>
            <x14:dxf>
              <fill>
                <patternFill>
                  <bgColor theme="4" tint="0.59996337778862885"/>
                </patternFill>
              </fill>
            </x14:dxf>
          </x14:cfRule>
          <xm:sqref>G156:G157</xm:sqref>
        </x14:conditionalFormatting>
        <x14:conditionalFormatting xmlns:xm="http://schemas.microsoft.com/office/excel/2006/main">
          <x14:cfRule type="expression" priority="183" id="{FEA6209D-2912-443E-8A49-CA749B5A9CC1}">
            <xm:f>$G$35=基本項目等入力シート!$E$7</xm:f>
            <x14:dxf>
              <fill>
                <patternFill>
                  <bgColor theme="4" tint="0.59996337778862885"/>
                </patternFill>
              </fill>
            </x14:dxf>
          </x14:cfRule>
          <xm:sqref>G163:G164</xm:sqref>
        </x14:conditionalFormatting>
        <x14:conditionalFormatting xmlns:xm="http://schemas.microsoft.com/office/excel/2006/main">
          <x14:cfRule type="expression" priority="178" id="{9161BDE5-B251-4C38-8245-13DC66DD17BA}">
            <xm:f>$G$35=基本項目等入力シート!$E$7</xm:f>
            <x14:dxf>
              <fill>
                <patternFill>
                  <bgColor theme="4" tint="0.59996337778862885"/>
                </patternFill>
              </fill>
            </x14:dxf>
          </x14:cfRule>
          <xm:sqref>G170:G171</xm:sqref>
        </x14:conditionalFormatting>
        <x14:conditionalFormatting xmlns:xm="http://schemas.microsoft.com/office/excel/2006/main">
          <x14:cfRule type="expression" priority="173" id="{FC054511-9D2C-4396-9F03-A151D0A4111B}">
            <xm:f>$G$35=基本項目等入力シート!$E$7</xm:f>
            <x14:dxf>
              <fill>
                <patternFill>
                  <bgColor theme="4" tint="0.59996337778862885"/>
                </patternFill>
              </fill>
            </x14:dxf>
          </x14:cfRule>
          <xm:sqref>G177:G178</xm:sqref>
        </x14:conditionalFormatting>
        <x14:conditionalFormatting xmlns:xm="http://schemas.microsoft.com/office/excel/2006/main">
          <x14:cfRule type="expression" priority="168" id="{F5F6764E-BBF1-4036-B34E-8DA21726ABC0}">
            <xm:f>$G$35=基本項目等入力シート!$E$7</xm:f>
            <x14:dxf>
              <fill>
                <patternFill>
                  <bgColor theme="4" tint="0.59996337778862885"/>
                </patternFill>
              </fill>
            </x14:dxf>
          </x14:cfRule>
          <xm:sqref>G184:G185</xm:sqref>
        </x14:conditionalFormatting>
        <x14:conditionalFormatting xmlns:xm="http://schemas.microsoft.com/office/excel/2006/main">
          <x14:cfRule type="expression" priority="163" id="{D790B1CB-6F70-454C-9E23-125DAFF2B282}">
            <xm:f>$G$35=基本項目等入力シート!$E$7</xm:f>
            <x14:dxf>
              <fill>
                <patternFill>
                  <bgColor theme="4" tint="0.59996337778862885"/>
                </patternFill>
              </fill>
            </x14:dxf>
          </x14:cfRule>
          <xm:sqref>G191:G192</xm:sqref>
        </x14:conditionalFormatting>
        <x14:conditionalFormatting xmlns:xm="http://schemas.microsoft.com/office/excel/2006/main">
          <x14:cfRule type="expression" priority="158" id="{2D5DBE99-16EC-4040-9AC7-FFCD56E10F91}">
            <xm:f>$G$35=基本項目等入力シート!$E$7</xm:f>
            <x14:dxf>
              <fill>
                <patternFill>
                  <bgColor theme="4" tint="0.59996337778862885"/>
                </patternFill>
              </fill>
            </x14:dxf>
          </x14:cfRule>
          <xm:sqref>G198:G199</xm:sqref>
        </x14:conditionalFormatting>
        <x14:conditionalFormatting xmlns:xm="http://schemas.microsoft.com/office/excel/2006/main">
          <x14:cfRule type="expression" priority="153" id="{232EA04D-1218-452A-80D8-D1CD95959B0A}">
            <xm:f>$G$35=基本項目等入力シート!$E$7</xm:f>
            <x14:dxf>
              <fill>
                <patternFill>
                  <bgColor theme="4" tint="0.59996337778862885"/>
                </patternFill>
              </fill>
            </x14:dxf>
          </x14:cfRule>
          <xm:sqref>G205:G206</xm:sqref>
        </x14:conditionalFormatting>
        <x14:conditionalFormatting xmlns:xm="http://schemas.microsoft.com/office/excel/2006/main">
          <x14:cfRule type="expression" priority="148" id="{288B7D75-E1DB-4E34-B6F1-76BC4B19204C}">
            <xm:f>$G$35=基本項目等入力シート!$E$7</xm:f>
            <x14:dxf>
              <fill>
                <patternFill>
                  <bgColor theme="4" tint="0.59996337778862885"/>
                </patternFill>
              </fill>
            </x14:dxf>
          </x14:cfRule>
          <xm:sqref>G212:G213</xm:sqref>
        </x14:conditionalFormatting>
        <x14:conditionalFormatting xmlns:xm="http://schemas.microsoft.com/office/excel/2006/main">
          <x14:cfRule type="expression" priority="143" id="{911AE6E0-AA82-4506-9328-4C83F94E1417}">
            <xm:f>$G$35=基本項目等入力シート!$E$7</xm:f>
            <x14:dxf>
              <fill>
                <patternFill>
                  <bgColor theme="4" tint="0.59996337778862885"/>
                </patternFill>
              </fill>
            </x14:dxf>
          </x14:cfRule>
          <xm:sqref>G219:G220</xm:sqref>
        </x14:conditionalFormatting>
        <x14:conditionalFormatting xmlns:xm="http://schemas.microsoft.com/office/excel/2006/main">
          <x14:cfRule type="expression" priority="138" id="{804C689A-0216-46E6-8637-E09B1ABBE4A5}">
            <xm:f>$G$35=基本項目等入力シート!$E$7</xm:f>
            <x14:dxf>
              <fill>
                <patternFill>
                  <bgColor theme="4" tint="0.59996337778862885"/>
                </patternFill>
              </fill>
            </x14:dxf>
          </x14:cfRule>
          <xm:sqref>G226:G227</xm:sqref>
        </x14:conditionalFormatting>
        <x14:conditionalFormatting xmlns:xm="http://schemas.microsoft.com/office/excel/2006/main">
          <x14:cfRule type="expression" priority="133" id="{E811C078-15CA-49BB-9C1F-F728480C7ED8}">
            <xm:f>$G$35=基本項目等入力シート!$E$7</xm:f>
            <x14:dxf>
              <fill>
                <patternFill>
                  <bgColor theme="4" tint="0.59996337778862885"/>
                </patternFill>
              </fill>
            </x14:dxf>
          </x14:cfRule>
          <xm:sqref>G233:G234</xm:sqref>
        </x14:conditionalFormatting>
        <x14:conditionalFormatting xmlns:xm="http://schemas.microsoft.com/office/excel/2006/main">
          <x14:cfRule type="expression" priority="128" id="{83111E35-7045-4DC8-8D45-DBDA6681C953}">
            <xm:f>$G$35=基本項目等入力シート!$E$7</xm:f>
            <x14:dxf>
              <fill>
                <patternFill>
                  <bgColor theme="4" tint="0.59996337778862885"/>
                </patternFill>
              </fill>
            </x14:dxf>
          </x14:cfRule>
          <xm:sqref>G240:G241</xm:sqref>
        </x14:conditionalFormatting>
        <x14:conditionalFormatting xmlns:xm="http://schemas.microsoft.com/office/excel/2006/main">
          <x14:cfRule type="expression" priority="123" id="{6A4848C0-AFF6-4B80-B921-9AA7E4628F48}">
            <xm:f>$G$35=基本項目等入力シート!$E$7</xm:f>
            <x14:dxf>
              <fill>
                <patternFill>
                  <bgColor theme="4" tint="0.59996337778862885"/>
                </patternFill>
              </fill>
            </x14:dxf>
          </x14:cfRule>
          <xm:sqref>G247:G248</xm:sqref>
        </x14:conditionalFormatting>
        <x14:conditionalFormatting xmlns:xm="http://schemas.microsoft.com/office/excel/2006/main">
          <x14:cfRule type="expression" priority="118" id="{78710B26-C5F3-4F66-AD83-5FB1720E5DF2}">
            <xm:f>$G$35=基本項目等入力シート!$E$7</xm:f>
            <x14:dxf>
              <fill>
                <patternFill>
                  <bgColor theme="4" tint="0.59996337778862885"/>
                </patternFill>
              </fill>
            </x14:dxf>
          </x14:cfRule>
          <xm:sqref>G254:G255</xm:sqref>
        </x14:conditionalFormatting>
        <x14:conditionalFormatting xmlns:xm="http://schemas.microsoft.com/office/excel/2006/main">
          <x14:cfRule type="expression" priority="113" id="{472EA7AC-3CF2-49CF-8B62-C7A23AA5B0F7}">
            <xm:f>$G$35=基本項目等入力シート!$E$7</xm:f>
            <x14:dxf>
              <fill>
                <patternFill>
                  <bgColor theme="4" tint="0.59996337778862885"/>
                </patternFill>
              </fill>
            </x14:dxf>
          </x14:cfRule>
          <xm:sqref>G261:G262</xm:sqref>
        </x14:conditionalFormatting>
        <x14:conditionalFormatting xmlns:xm="http://schemas.microsoft.com/office/excel/2006/main">
          <x14:cfRule type="expression" priority="108" id="{4F32AC83-276C-4D47-9EC8-275B85FAFFED}">
            <xm:f>$G$35=基本項目等入力シート!$E$7</xm:f>
            <x14:dxf>
              <fill>
                <patternFill>
                  <bgColor theme="4" tint="0.59996337778862885"/>
                </patternFill>
              </fill>
            </x14:dxf>
          </x14:cfRule>
          <xm:sqref>G268:G269</xm:sqref>
        </x14:conditionalFormatting>
        <x14:conditionalFormatting xmlns:xm="http://schemas.microsoft.com/office/excel/2006/main">
          <x14:cfRule type="expression" priority="103" id="{0FB4FF6E-00DF-4E1C-BA64-5CAD6830D724}">
            <xm:f>$G$35=基本項目等入力シート!$E$7</xm:f>
            <x14:dxf>
              <fill>
                <patternFill>
                  <bgColor theme="4" tint="0.59996337778862885"/>
                </patternFill>
              </fill>
            </x14:dxf>
          </x14:cfRule>
          <xm:sqref>G275:G276</xm:sqref>
        </x14:conditionalFormatting>
        <x14:conditionalFormatting xmlns:xm="http://schemas.microsoft.com/office/excel/2006/main">
          <x14:cfRule type="expression" priority="98" id="{B8EC2493-5E32-4972-A954-82C2115A9FD6}">
            <xm:f>$G$35=基本項目等入力シート!$E$7</xm:f>
            <x14:dxf>
              <fill>
                <patternFill>
                  <bgColor theme="4" tint="0.59996337778862885"/>
                </patternFill>
              </fill>
            </x14:dxf>
          </x14:cfRule>
          <xm:sqref>G282:G283</xm:sqref>
        </x14:conditionalFormatting>
        <x14:conditionalFormatting xmlns:xm="http://schemas.microsoft.com/office/excel/2006/main">
          <x14:cfRule type="expression" priority="93" id="{2ED7B989-57BE-4456-A676-9131FECECC4B}">
            <xm:f>$G$35=基本項目等入力シート!$E$7</xm:f>
            <x14:dxf>
              <fill>
                <patternFill>
                  <bgColor theme="4" tint="0.59996337778862885"/>
                </patternFill>
              </fill>
            </x14:dxf>
          </x14:cfRule>
          <xm:sqref>G289:G290</xm:sqref>
        </x14:conditionalFormatting>
        <x14:conditionalFormatting xmlns:xm="http://schemas.microsoft.com/office/excel/2006/main">
          <x14:cfRule type="expression" priority="88" id="{841AA157-C23F-49D2-B8F1-6D03C0D93B42}">
            <xm:f>$G$35=基本項目等入力シート!$E$7</xm:f>
            <x14:dxf>
              <fill>
                <patternFill>
                  <bgColor theme="4" tint="0.59996337778862885"/>
                </patternFill>
              </fill>
            </x14:dxf>
          </x14:cfRule>
          <xm:sqref>G296:G297</xm:sqref>
        </x14:conditionalFormatting>
        <x14:conditionalFormatting xmlns:xm="http://schemas.microsoft.com/office/excel/2006/main">
          <x14:cfRule type="expression" priority="83" id="{373107CB-7944-4935-9A62-27FF0A1F03CD}">
            <xm:f>$G$35=基本項目等入力シート!$E$7</xm:f>
            <x14:dxf>
              <fill>
                <patternFill>
                  <bgColor theme="4" tint="0.59996337778862885"/>
                </patternFill>
              </fill>
            </x14:dxf>
          </x14:cfRule>
          <xm:sqref>G303:G304</xm:sqref>
        </x14:conditionalFormatting>
        <x14:conditionalFormatting xmlns:xm="http://schemas.microsoft.com/office/excel/2006/main">
          <x14:cfRule type="expression" priority="78" id="{0ADBC39E-588E-490D-97CD-5801C1153CBA}">
            <xm:f>$G$35=基本項目等入力シート!$E$7</xm:f>
            <x14:dxf>
              <fill>
                <patternFill>
                  <bgColor theme="4" tint="0.59996337778862885"/>
                </patternFill>
              </fill>
            </x14:dxf>
          </x14:cfRule>
          <xm:sqref>G310:G311</xm:sqref>
        </x14:conditionalFormatting>
        <x14:conditionalFormatting xmlns:xm="http://schemas.microsoft.com/office/excel/2006/main">
          <x14:cfRule type="expression" priority="73" id="{9C6F30F0-3552-4493-B503-16EBAABD7681}">
            <xm:f>$G$35=基本項目等入力シート!$E$7</xm:f>
            <x14:dxf>
              <fill>
                <patternFill>
                  <bgColor theme="4" tint="0.59996337778862885"/>
                </patternFill>
              </fill>
            </x14:dxf>
          </x14:cfRule>
          <xm:sqref>G317:G318</xm:sqref>
        </x14:conditionalFormatting>
        <x14:conditionalFormatting xmlns:xm="http://schemas.microsoft.com/office/excel/2006/main">
          <x14:cfRule type="expression" priority="68" id="{E17D6978-FA71-440A-8C35-8A049286A655}">
            <xm:f>$G$35=基本項目等入力シート!$E$7</xm:f>
            <x14:dxf>
              <fill>
                <patternFill>
                  <bgColor theme="4" tint="0.59996337778862885"/>
                </patternFill>
              </fill>
            </x14:dxf>
          </x14:cfRule>
          <xm:sqref>G324:G325</xm:sqref>
        </x14:conditionalFormatting>
        <x14:conditionalFormatting xmlns:xm="http://schemas.microsoft.com/office/excel/2006/main">
          <x14:cfRule type="expression" priority="63" id="{FBADA472-AFEA-4EC8-B0E9-4DCB4F6FFF6F}">
            <xm:f>$G$35=基本項目等入力シート!$E$7</xm:f>
            <x14:dxf>
              <fill>
                <patternFill>
                  <bgColor theme="4" tint="0.59996337778862885"/>
                </patternFill>
              </fill>
            </x14:dxf>
          </x14:cfRule>
          <xm:sqref>G331:G332</xm:sqref>
        </x14:conditionalFormatting>
        <x14:conditionalFormatting xmlns:xm="http://schemas.microsoft.com/office/excel/2006/main">
          <x14:cfRule type="expression" priority="58" id="{013D0D0A-EBB3-4222-B288-85F94E94BC83}">
            <xm:f>$G$35=基本項目等入力シート!$E$7</xm:f>
            <x14:dxf>
              <fill>
                <patternFill>
                  <bgColor theme="4" tint="0.59996337778862885"/>
                </patternFill>
              </fill>
            </x14:dxf>
          </x14:cfRule>
          <xm:sqref>G338:G339</xm:sqref>
        </x14:conditionalFormatting>
        <x14:conditionalFormatting xmlns:xm="http://schemas.microsoft.com/office/excel/2006/main">
          <x14:cfRule type="expression" priority="53" id="{63EEFA49-AA07-499D-A84A-91B2B01A4ABB}">
            <xm:f>$G$35=基本項目等入力シート!$E$7</xm:f>
            <x14:dxf>
              <fill>
                <patternFill>
                  <bgColor theme="4" tint="0.59996337778862885"/>
                </patternFill>
              </fill>
            </x14:dxf>
          </x14:cfRule>
          <xm:sqref>G345:G346</xm:sqref>
        </x14:conditionalFormatting>
        <x14:conditionalFormatting xmlns:xm="http://schemas.microsoft.com/office/excel/2006/main">
          <x14:cfRule type="expression" priority="48" id="{EF7C8F82-9FE0-432C-B3F2-A814FBA5BB9A}">
            <xm:f>$G$35=基本項目等入力シート!$E$7</xm:f>
            <x14:dxf>
              <fill>
                <patternFill>
                  <bgColor theme="4" tint="0.59996337778862885"/>
                </patternFill>
              </fill>
            </x14:dxf>
          </x14:cfRule>
          <xm:sqref>G352:G353</xm:sqref>
        </x14:conditionalFormatting>
        <x14:conditionalFormatting xmlns:xm="http://schemas.microsoft.com/office/excel/2006/main">
          <x14:cfRule type="expression" priority="43" id="{92F0C1E5-5CA8-4439-87C4-20FA3EDCE308}">
            <xm:f>$G$35=基本項目等入力シート!$E$7</xm:f>
            <x14:dxf>
              <fill>
                <patternFill>
                  <bgColor theme="4" tint="0.59996337778862885"/>
                </patternFill>
              </fill>
            </x14:dxf>
          </x14:cfRule>
          <xm:sqref>G359:G360</xm:sqref>
        </x14:conditionalFormatting>
        <x14:conditionalFormatting xmlns:xm="http://schemas.microsoft.com/office/excel/2006/main">
          <x14:cfRule type="expression" priority="38" id="{C920F454-5FE3-40D5-887A-76D60598975A}">
            <xm:f>$G$35=基本項目等入力シート!$E$7</xm:f>
            <x14:dxf>
              <fill>
                <patternFill>
                  <bgColor theme="4" tint="0.59996337778862885"/>
                </patternFill>
              </fill>
            </x14:dxf>
          </x14:cfRule>
          <xm:sqref>G366:G367</xm:sqref>
        </x14:conditionalFormatting>
        <x14:conditionalFormatting xmlns:xm="http://schemas.microsoft.com/office/excel/2006/main">
          <x14:cfRule type="expression" priority="33" id="{23758019-B9FA-4AC1-A68F-93392C0E2A35}">
            <xm:f>$G$35=基本項目等入力シート!$E$7</xm:f>
            <x14:dxf>
              <fill>
                <patternFill>
                  <bgColor theme="4" tint="0.59996337778862885"/>
                </patternFill>
              </fill>
            </x14:dxf>
          </x14:cfRule>
          <xm:sqref>G373:G374</xm:sqref>
        </x14:conditionalFormatting>
        <x14:conditionalFormatting xmlns:xm="http://schemas.microsoft.com/office/excel/2006/main">
          <x14:cfRule type="expression" priority="28" id="{21A86BD3-7250-4A10-82EB-304E8E47D531}">
            <xm:f>$G$35=基本項目等入力シート!$E$7</xm:f>
            <x14:dxf>
              <fill>
                <patternFill>
                  <bgColor theme="4" tint="0.59996337778862885"/>
                </patternFill>
              </fill>
            </x14:dxf>
          </x14:cfRule>
          <xm:sqref>G380:G381</xm:sqref>
        </x14:conditionalFormatting>
        <x14:conditionalFormatting xmlns:xm="http://schemas.microsoft.com/office/excel/2006/main">
          <x14:cfRule type="expression" priority="23" id="{8138ED80-9726-4039-9BEE-D541F7109F3A}">
            <xm:f>$G$35=基本項目等入力シート!$E$7</xm:f>
            <x14:dxf>
              <fill>
                <patternFill>
                  <bgColor theme="4" tint="0.59996337778862885"/>
                </patternFill>
              </fill>
            </x14:dxf>
          </x14:cfRule>
          <xm:sqref>G387:G388</xm:sqref>
        </x14:conditionalFormatting>
        <x14:conditionalFormatting xmlns:xm="http://schemas.microsoft.com/office/excel/2006/main">
          <x14:cfRule type="expression" priority="1157" id="{7B69AEE4-7E2B-4E4A-8164-3C41AAE1ECF4}">
            <xm:f>$H$35=基本項目等入力シート!$E$7</xm:f>
            <x14:dxf>
              <fill>
                <patternFill>
                  <bgColor theme="4" tint="0.59996337778862885"/>
                </patternFill>
              </fill>
            </x14:dxf>
          </x14:cfRule>
          <xm:sqref>H37:H38</xm:sqref>
        </x14:conditionalFormatting>
        <x14:conditionalFormatting xmlns:xm="http://schemas.microsoft.com/office/excel/2006/main">
          <x14:cfRule type="expression" priority="269" id="{010483A5-AD87-4AFA-A431-C25DFCC4D09B}">
            <xm:f>$H$35=基本項目等入力シート!$E$7</xm:f>
            <x14:dxf>
              <fill>
                <patternFill>
                  <bgColor theme="4" tint="0.59996337778862885"/>
                </patternFill>
              </fill>
            </x14:dxf>
          </x14:cfRule>
          <xm:sqref>H44:H45</xm:sqref>
        </x14:conditionalFormatting>
        <x14:conditionalFormatting xmlns:xm="http://schemas.microsoft.com/office/excel/2006/main">
          <x14:cfRule type="expression" priority="264" id="{D02AFF63-5EF4-42A4-81F5-B5581D7F9855}">
            <xm:f>$H$35=基本項目等入力シート!$E$7</xm:f>
            <x14:dxf>
              <fill>
                <patternFill>
                  <bgColor theme="4" tint="0.59996337778862885"/>
                </patternFill>
              </fill>
            </x14:dxf>
          </x14:cfRule>
          <xm:sqref>H51:H52</xm:sqref>
        </x14:conditionalFormatting>
        <x14:conditionalFormatting xmlns:xm="http://schemas.microsoft.com/office/excel/2006/main">
          <x14:cfRule type="expression" priority="259" id="{6EEA0340-F16B-4AD9-B65C-F62FD35787E7}">
            <xm:f>$H$35=基本項目等入力シート!$E$7</xm:f>
            <x14:dxf>
              <fill>
                <patternFill>
                  <bgColor theme="4" tint="0.59996337778862885"/>
                </patternFill>
              </fill>
            </x14:dxf>
          </x14:cfRule>
          <xm:sqref>H58:H59</xm:sqref>
        </x14:conditionalFormatting>
        <x14:conditionalFormatting xmlns:xm="http://schemas.microsoft.com/office/excel/2006/main">
          <x14:cfRule type="expression" priority="254" id="{B6D512A1-F12B-4670-B0EE-6650E6636EC2}">
            <xm:f>$H$35=基本項目等入力シート!$E$7</xm:f>
            <x14:dxf>
              <fill>
                <patternFill>
                  <bgColor theme="4" tint="0.59996337778862885"/>
                </patternFill>
              </fill>
            </x14:dxf>
          </x14:cfRule>
          <xm:sqref>H65:H66</xm:sqref>
        </x14:conditionalFormatting>
        <x14:conditionalFormatting xmlns:xm="http://schemas.microsoft.com/office/excel/2006/main">
          <x14:cfRule type="expression" priority="249" id="{533507D5-C73A-4A1E-983D-EF63105310C3}">
            <xm:f>$H$35=基本項目等入力シート!$E$7</xm:f>
            <x14:dxf>
              <fill>
                <patternFill>
                  <bgColor theme="4" tint="0.59996337778862885"/>
                </patternFill>
              </fill>
            </x14:dxf>
          </x14:cfRule>
          <xm:sqref>H72:H73</xm:sqref>
        </x14:conditionalFormatting>
        <x14:conditionalFormatting xmlns:xm="http://schemas.microsoft.com/office/excel/2006/main">
          <x14:cfRule type="expression" priority="244" id="{A37518B4-720B-46D6-87C7-65115C0A4DFB}">
            <xm:f>$H$35=基本項目等入力シート!$E$7</xm:f>
            <x14:dxf>
              <fill>
                <patternFill>
                  <bgColor theme="4" tint="0.59996337778862885"/>
                </patternFill>
              </fill>
            </x14:dxf>
          </x14:cfRule>
          <xm:sqref>H79:H80</xm:sqref>
        </x14:conditionalFormatting>
        <x14:conditionalFormatting xmlns:xm="http://schemas.microsoft.com/office/excel/2006/main">
          <x14:cfRule type="expression" priority="239" id="{8B3C52D6-B89F-43AC-88A9-C2A94B9F1DC3}">
            <xm:f>$H$35=基本項目等入力シート!$E$7</xm:f>
            <x14:dxf>
              <fill>
                <patternFill>
                  <bgColor theme="4" tint="0.59996337778862885"/>
                </patternFill>
              </fill>
            </x14:dxf>
          </x14:cfRule>
          <xm:sqref>H86:H87</xm:sqref>
        </x14:conditionalFormatting>
        <x14:conditionalFormatting xmlns:xm="http://schemas.microsoft.com/office/excel/2006/main">
          <x14:cfRule type="expression" priority="234" id="{98086626-1BE2-4438-A9A4-72CE421B978E}">
            <xm:f>$H$35=基本項目等入力シート!$E$7</xm:f>
            <x14:dxf>
              <fill>
                <patternFill>
                  <bgColor theme="4" tint="0.59996337778862885"/>
                </patternFill>
              </fill>
            </x14:dxf>
          </x14:cfRule>
          <xm:sqref>H93:H94</xm:sqref>
        </x14:conditionalFormatting>
        <x14:conditionalFormatting xmlns:xm="http://schemas.microsoft.com/office/excel/2006/main">
          <x14:cfRule type="expression" priority="229" id="{4C40CFC2-CCD2-4481-9FCC-2AFBFE77FADA}">
            <xm:f>$H$35=基本項目等入力シート!$E$7</xm:f>
            <x14:dxf>
              <fill>
                <patternFill>
                  <bgColor theme="4" tint="0.59996337778862885"/>
                </patternFill>
              </fill>
            </x14:dxf>
          </x14:cfRule>
          <xm:sqref>H100:H101</xm:sqref>
        </x14:conditionalFormatting>
        <x14:conditionalFormatting xmlns:xm="http://schemas.microsoft.com/office/excel/2006/main">
          <x14:cfRule type="expression" priority="224" id="{0D67D917-1C9F-483C-A455-0B951DB0EE1C}">
            <xm:f>$H$35=基本項目等入力シート!$E$7</xm:f>
            <x14:dxf>
              <fill>
                <patternFill>
                  <bgColor theme="4" tint="0.59996337778862885"/>
                </patternFill>
              </fill>
            </x14:dxf>
          </x14:cfRule>
          <xm:sqref>H107:H108</xm:sqref>
        </x14:conditionalFormatting>
        <x14:conditionalFormatting xmlns:xm="http://schemas.microsoft.com/office/excel/2006/main">
          <x14:cfRule type="expression" priority="219" id="{3DCC5AF1-2201-4120-AE71-2905F3EEC8AA}">
            <xm:f>$H$35=基本項目等入力シート!$E$7</xm:f>
            <x14:dxf>
              <fill>
                <patternFill>
                  <bgColor theme="4" tint="0.59996337778862885"/>
                </patternFill>
              </fill>
            </x14:dxf>
          </x14:cfRule>
          <xm:sqref>H114:H115</xm:sqref>
        </x14:conditionalFormatting>
        <x14:conditionalFormatting xmlns:xm="http://schemas.microsoft.com/office/excel/2006/main">
          <x14:cfRule type="expression" priority="214" id="{302CE86B-7C47-4F20-82B3-8166DAADC66F}">
            <xm:f>$H$35=基本項目等入力シート!$E$7</xm:f>
            <x14:dxf>
              <fill>
                <patternFill>
                  <bgColor theme="4" tint="0.59996337778862885"/>
                </patternFill>
              </fill>
            </x14:dxf>
          </x14:cfRule>
          <xm:sqref>H121:H122</xm:sqref>
        </x14:conditionalFormatting>
        <x14:conditionalFormatting xmlns:xm="http://schemas.microsoft.com/office/excel/2006/main">
          <x14:cfRule type="expression" priority="209" id="{2583D3AF-E60F-4E22-A73B-8EAA312B406B}">
            <xm:f>$H$35=基本項目等入力シート!$E$7</xm:f>
            <x14:dxf>
              <fill>
                <patternFill>
                  <bgColor theme="4" tint="0.59996337778862885"/>
                </patternFill>
              </fill>
            </x14:dxf>
          </x14:cfRule>
          <xm:sqref>H128:H129</xm:sqref>
        </x14:conditionalFormatting>
        <x14:conditionalFormatting xmlns:xm="http://schemas.microsoft.com/office/excel/2006/main">
          <x14:cfRule type="expression" priority="204" id="{9AC2CE01-AAE0-44F3-AA1D-C1CB8DF8A8A6}">
            <xm:f>$H$35=基本項目等入力シート!$E$7</xm:f>
            <x14:dxf>
              <fill>
                <patternFill>
                  <bgColor theme="4" tint="0.59996337778862885"/>
                </patternFill>
              </fill>
            </x14:dxf>
          </x14:cfRule>
          <xm:sqref>H135:H136</xm:sqref>
        </x14:conditionalFormatting>
        <x14:conditionalFormatting xmlns:xm="http://schemas.microsoft.com/office/excel/2006/main">
          <x14:cfRule type="expression" priority="199" id="{69C6EDB7-3452-45D4-A8EF-64ECCD49EDDB}">
            <xm:f>$H$35=基本項目等入力シート!$E$7</xm:f>
            <x14:dxf>
              <fill>
                <patternFill>
                  <bgColor theme="4" tint="0.59996337778862885"/>
                </patternFill>
              </fill>
            </x14:dxf>
          </x14:cfRule>
          <xm:sqref>H142:H143</xm:sqref>
        </x14:conditionalFormatting>
        <x14:conditionalFormatting xmlns:xm="http://schemas.microsoft.com/office/excel/2006/main">
          <x14:cfRule type="expression" priority="194" id="{63F09CFD-1D41-47C8-BDB5-580DFFC46D63}">
            <xm:f>$H$35=基本項目等入力シート!$E$7</xm:f>
            <x14:dxf>
              <fill>
                <patternFill>
                  <bgColor theme="4" tint="0.59996337778862885"/>
                </patternFill>
              </fill>
            </x14:dxf>
          </x14:cfRule>
          <xm:sqref>H149:H150</xm:sqref>
        </x14:conditionalFormatting>
        <x14:conditionalFormatting xmlns:xm="http://schemas.microsoft.com/office/excel/2006/main">
          <x14:cfRule type="expression" priority="189" id="{3456A615-B060-4C5D-9DCF-2A1D72B01EDB}">
            <xm:f>$H$35=基本項目等入力シート!$E$7</xm:f>
            <x14:dxf>
              <fill>
                <patternFill>
                  <bgColor theme="4" tint="0.59996337778862885"/>
                </patternFill>
              </fill>
            </x14:dxf>
          </x14:cfRule>
          <xm:sqref>H156:H157</xm:sqref>
        </x14:conditionalFormatting>
        <x14:conditionalFormatting xmlns:xm="http://schemas.microsoft.com/office/excel/2006/main">
          <x14:cfRule type="expression" priority="184" id="{BF813EC6-E415-4083-ADE8-1DB834DFFAD8}">
            <xm:f>$H$35=基本項目等入力シート!$E$7</xm:f>
            <x14:dxf>
              <fill>
                <patternFill>
                  <bgColor theme="4" tint="0.59996337778862885"/>
                </patternFill>
              </fill>
            </x14:dxf>
          </x14:cfRule>
          <xm:sqref>H163:H164</xm:sqref>
        </x14:conditionalFormatting>
        <x14:conditionalFormatting xmlns:xm="http://schemas.microsoft.com/office/excel/2006/main">
          <x14:cfRule type="expression" priority="179" id="{D4C3FDC1-23F8-4798-97A9-7B873F70481E}">
            <xm:f>$H$35=基本項目等入力シート!$E$7</xm:f>
            <x14:dxf>
              <fill>
                <patternFill>
                  <bgColor theme="4" tint="0.59996337778862885"/>
                </patternFill>
              </fill>
            </x14:dxf>
          </x14:cfRule>
          <xm:sqref>H170:H171</xm:sqref>
        </x14:conditionalFormatting>
        <x14:conditionalFormatting xmlns:xm="http://schemas.microsoft.com/office/excel/2006/main">
          <x14:cfRule type="expression" priority="174" id="{C74C4279-BCC9-4B94-B392-7D8D94E8829E}">
            <xm:f>$H$35=基本項目等入力シート!$E$7</xm:f>
            <x14:dxf>
              <fill>
                <patternFill>
                  <bgColor theme="4" tint="0.59996337778862885"/>
                </patternFill>
              </fill>
            </x14:dxf>
          </x14:cfRule>
          <xm:sqref>H177:H178</xm:sqref>
        </x14:conditionalFormatting>
        <x14:conditionalFormatting xmlns:xm="http://schemas.microsoft.com/office/excel/2006/main">
          <x14:cfRule type="expression" priority="169" id="{01A52F2D-3511-4064-91EF-0E3FF04128FF}">
            <xm:f>$H$35=基本項目等入力シート!$E$7</xm:f>
            <x14:dxf>
              <fill>
                <patternFill>
                  <bgColor theme="4" tint="0.59996337778862885"/>
                </patternFill>
              </fill>
            </x14:dxf>
          </x14:cfRule>
          <xm:sqref>H184:H185</xm:sqref>
        </x14:conditionalFormatting>
        <x14:conditionalFormatting xmlns:xm="http://schemas.microsoft.com/office/excel/2006/main">
          <x14:cfRule type="expression" priority="164" id="{78D49B24-B6AB-416B-9115-28B3BE2DC8BE}">
            <xm:f>$H$35=基本項目等入力シート!$E$7</xm:f>
            <x14:dxf>
              <fill>
                <patternFill>
                  <bgColor theme="4" tint="0.59996337778862885"/>
                </patternFill>
              </fill>
            </x14:dxf>
          </x14:cfRule>
          <xm:sqref>H191:H192</xm:sqref>
        </x14:conditionalFormatting>
        <x14:conditionalFormatting xmlns:xm="http://schemas.microsoft.com/office/excel/2006/main">
          <x14:cfRule type="expression" priority="159" id="{5A38A228-DDAE-49BC-990D-DF60B5C1CB01}">
            <xm:f>$H$35=基本項目等入力シート!$E$7</xm:f>
            <x14:dxf>
              <fill>
                <patternFill>
                  <bgColor theme="4" tint="0.59996337778862885"/>
                </patternFill>
              </fill>
            </x14:dxf>
          </x14:cfRule>
          <xm:sqref>H198:H199</xm:sqref>
        </x14:conditionalFormatting>
        <x14:conditionalFormatting xmlns:xm="http://schemas.microsoft.com/office/excel/2006/main">
          <x14:cfRule type="expression" priority="154" id="{8D04824D-5D32-4551-B617-347F9265F70D}">
            <xm:f>$H$35=基本項目等入力シート!$E$7</xm:f>
            <x14:dxf>
              <fill>
                <patternFill>
                  <bgColor theme="4" tint="0.59996337778862885"/>
                </patternFill>
              </fill>
            </x14:dxf>
          </x14:cfRule>
          <xm:sqref>H205:H206</xm:sqref>
        </x14:conditionalFormatting>
        <x14:conditionalFormatting xmlns:xm="http://schemas.microsoft.com/office/excel/2006/main">
          <x14:cfRule type="expression" priority="149" id="{3F66A3DA-92FD-48F7-9CD3-BC20EDBE081C}">
            <xm:f>$H$35=基本項目等入力シート!$E$7</xm:f>
            <x14:dxf>
              <fill>
                <patternFill>
                  <bgColor theme="4" tint="0.59996337778862885"/>
                </patternFill>
              </fill>
            </x14:dxf>
          </x14:cfRule>
          <xm:sqref>H212:H213</xm:sqref>
        </x14:conditionalFormatting>
        <x14:conditionalFormatting xmlns:xm="http://schemas.microsoft.com/office/excel/2006/main">
          <x14:cfRule type="expression" priority="144" id="{28DB6340-FE1D-49BC-A880-EC73709ABCF8}">
            <xm:f>$H$35=基本項目等入力シート!$E$7</xm:f>
            <x14:dxf>
              <fill>
                <patternFill>
                  <bgColor theme="4" tint="0.59996337778862885"/>
                </patternFill>
              </fill>
            </x14:dxf>
          </x14:cfRule>
          <xm:sqref>H219:H220</xm:sqref>
        </x14:conditionalFormatting>
        <x14:conditionalFormatting xmlns:xm="http://schemas.microsoft.com/office/excel/2006/main">
          <x14:cfRule type="expression" priority="139" id="{DE7B9047-6444-457E-A567-151BA641C621}">
            <xm:f>$H$35=基本項目等入力シート!$E$7</xm:f>
            <x14:dxf>
              <fill>
                <patternFill>
                  <bgColor theme="4" tint="0.59996337778862885"/>
                </patternFill>
              </fill>
            </x14:dxf>
          </x14:cfRule>
          <xm:sqref>H226:H227</xm:sqref>
        </x14:conditionalFormatting>
        <x14:conditionalFormatting xmlns:xm="http://schemas.microsoft.com/office/excel/2006/main">
          <x14:cfRule type="expression" priority="134" id="{1A22FE4C-5991-44BD-9B61-A2219A3DEF92}">
            <xm:f>$H$35=基本項目等入力シート!$E$7</xm:f>
            <x14:dxf>
              <fill>
                <patternFill>
                  <bgColor theme="4" tint="0.59996337778862885"/>
                </patternFill>
              </fill>
            </x14:dxf>
          </x14:cfRule>
          <xm:sqref>H233:H234</xm:sqref>
        </x14:conditionalFormatting>
        <x14:conditionalFormatting xmlns:xm="http://schemas.microsoft.com/office/excel/2006/main">
          <x14:cfRule type="expression" priority="129" id="{8BBA198C-0977-4C43-8C9D-FF43850A00D3}">
            <xm:f>$H$35=基本項目等入力シート!$E$7</xm:f>
            <x14:dxf>
              <fill>
                <patternFill>
                  <bgColor theme="4" tint="0.59996337778862885"/>
                </patternFill>
              </fill>
            </x14:dxf>
          </x14:cfRule>
          <xm:sqref>H240:H241</xm:sqref>
        </x14:conditionalFormatting>
        <x14:conditionalFormatting xmlns:xm="http://schemas.microsoft.com/office/excel/2006/main">
          <x14:cfRule type="expression" priority="124" id="{233EB65D-FCC4-43EA-B978-7462C18ED593}">
            <xm:f>$H$35=基本項目等入力シート!$E$7</xm:f>
            <x14:dxf>
              <fill>
                <patternFill>
                  <bgColor theme="4" tint="0.59996337778862885"/>
                </patternFill>
              </fill>
            </x14:dxf>
          </x14:cfRule>
          <xm:sqref>H247:H248</xm:sqref>
        </x14:conditionalFormatting>
        <x14:conditionalFormatting xmlns:xm="http://schemas.microsoft.com/office/excel/2006/main">
          <x14:cfRule type="expression" priority="119" id="{8810FC30-2458-491B-B668-3E050AB04236}">
            <xm:f>$H$35=基本項目等入力シート!$E$7</xm:f>
            <x14:dxf>
              <fill>
                <patternFill>
                  <bgColor theme="4" tint="0.59996337778862885"/>
                </patternFill>
              </fill>
            </x14:dxf>
          </x14:cfRule>
          <xm:sqref>H254:H255</xm:sqref>
        </x14:conditionalFormatting>
        <x14:conditionalFormatting xmlns:xm="http://schemas.microsoft.com/office/excel/2006/main">
          <x14:cfRule type="expression" priority="114" id="{AE2D9AC9-EB20-4259-92B4-9EA7423D5D07}">
            <xm:f>$H$35=基本項目等入力シート!$E$7</xm:f>
            <x14:dxf>
              <fill>
                <patternFill>
                  <bgColor theme="4" tint="0.59996337778862885"/>
                </patternFill>
              </fill>
            </x14:dxf>
          </x14:cfRule>
          <xm:sqref>H261:H262</xm:sqref>
        </x14:conditionalFormatting>
        <x14:conditionalFormatting xmlns:xm="http://schemas.microsoft.com/office/excel/2006/main">
          <x14:cfRule type="expression" priority="109" id="{9255C874-759B-404F-AEEE-4C68CF044BFB}">
            <xm:f>$H$35=基本項目等入力シート!$E$7</xm:f>
            <x14:dxf>
              <fill>
                <patternFill>
                  <bgColor theme="4" tint="0.59996337778862885"/>
                </patternFill>
              </fill>
            </x14:dxf>
          </x14:cfRule>
          <xm:sqref>H268:H269</xm:sqref>
        </x14:conditionalFormatting>
        <x14:conditionalFormatting xmlns:xm="http://schemas.microsoft.com/office/excel/2006/main">
          <x14:cfRule type="expression" priority="104" id="{7D3141F3-7850-48DD-8FD5-6C3CB2C0DCE1}">
            <xm:f>$H$35=基本項目等入力シート!$E$7</xm:f>
            <x14:dxf>
              <fill>
                <patternFill>
                  <bgColor theme="4" tint="0.59996337778862885"/>
                </patternFill>
              </fill>
            </x14:dxf>
          </x14:cfRule>
          <xm:sqref>H275:H276</xm:sqref>
        </x14:conditionalFormatting>
        <x14:conditionalFormatting xmlns:xm="http://schemas.microsoft.com/office/excel/2006/main">
          <x14:cfRule type="expression" priority="99" id="{2C3501F8-C2D8-4DD3-91C7-7B60AF324505}">
            <xm:f>$H$35=基本項目等入力シート!$E$7</xm:f>
            <x14:dxf>
              <fill>
                <patternFill>
                  <bgColor theme="4" tint="0.59996337778862885"/>
                </patternFill>
              </fill>
            </x14:dxf>
          </x14:cfRule>
          <xm:sqref>H282:H283</xm:sqref>
        </x14:conditionalFormatting>
        <x14:conditionalFormatting xmlns:xm="http://schemas.microsoft.com/office/excel/2006/main">
          <x14:cfRule type="expression" priority="94" id="{E5CCA868-76B5-4C5D-BCBD-D5493272016B}">
            <xm:f>$H$35=基本項目等入力シート!$E$7</xm:f>
            <x14:dxf>
              <fill>
                <patternFill>
                  <bgColor theme="4" tint="0.59996337778862885"/>
                </patternFill>
              </fill>
            </x14:dxf>
          </x14:cfRule>
          <xm:sqref>H289:H290</xm:sqref>
        </x14:conditionalFormatting>
        <x14:conditionalFormatting xmlns:xm="http://schemas.microsoft.com/office/excel/2006/main">
          <x14:cfRule type="expression" priority="89" id="{E5AA53B2-E37D-4601-A4BF-57F2D472114E}">
            <xm:f>$H$35=基本項目等入力シート!$E$7</xm:f>
            <x14:dxf>
              <fill>
                <patternFill>
                  <bgColor theme="4" tint="0.59996337778862885"/>
                </patternFill>
              </fill>
            </x14:dxf>
          </x14:cfRule>
          <xm:sqref>H296:H297</xm:sqref>
        </x14:conditionalFormatting>
        <x14:conditionalFormatting xmlns:xm="http://schemas.microsoft.com/office/excel/2006/main">
          <x14:cfRule type="expression" priority="84" id="{09000B21-1529-4344-9D80-113D42FCEB06}">
            <xm:f>$H$35=基本項目等入力シート!$E$7</xm:f>
            <x14:dxf>
              <fill>
                <patternFill>
                  <bgColor theme="4" tint="0.59996337778862885"/>
                </patternFill>
              </fill>
            </x14:dxf>
          </x14:cfRule>
          <xm:sqref>H303:H304</xm:sqref>
        </x14:conditionalFormatting>
        <x14:conditionalFormatting xmlns:xm="http://schemas.microsoft.com/office/excel/2006/main">
          <x14:cfRule type="expression" priority="79" id="{128D4C22-EE7E-4822-83B6-3A7A09D2F448}">
            <xm:f>$H$35=基本項目等入力シート!$E$7</xm:f>
            <x14:dxf>
              <fill>
                <patternFill>
                  <bgColor theme="4" tint="0.59996337778862885"/>
                </patternFill>
              </fill>
            </x14:dxf>
          </x14:cfRule>
          <xm:sqref>H310:H311</xm:sqref>
        </x14:conditionalFormatting>
        <x14:conditionalFormatting xmlns:xm="http://schemas.microsoft.com/office/excel/2006/main">
          <x14:cfRule type="expression" priority="74" id="{37C50768-1379-4805-93CE-36F8A40DCE35}">
            <xm:f>$H$35=基本項目等入力シート!$E$7</xm:f>
            <x14:dxf>
              <fill>
                <patternFill>
                  <bgColor theme="4" tint="0.59996337778862885"/>
                </patternFill>
              </fill>
            </x14:dxf>
          </x14:cfRule>
          <xm:sqref>H317:H318</xm:sqref>
        </x14:conditionalFormatting>
        <x14:conditionalFormatting xmlns:xm="http://schemas.microsoft.com/office/excel/2006/main">
          <x14:cfRule type="expression" priority="69" id="{A8CBE56A-5E0C-4176-A969-1CDE3B2C258E}">
            <xm:f>$H$35=基本項目等入力シート!$E$7</xm:f>
            <x14:dxf>
              <fill>
                <patternFill>
                  <bgColor theme="4" tint="0.59996337778862885"/>
                </patternFill>
              </fill>
            </x14:dxf>
          </x14:cfRule>
          <xm:sqref>H324:H325</xm:sqref>
        </x14:conditionalFormatting>
        <x14:conditionalFormatting xmlns:xm="http://schemas.microsoft.com/office/excel/2006/main">
          <x14:cfRule type="expression" priority="64" id="{4B00E936-0EB5-49E1-9421-24B2246D7A14}">
            <xm:f>$H$35=基本項目等入力シート!$E$7</xm:f>
            <x14:dxf>
              <fill>
                <patternFill>
                  <bgColor theme="4" tint="0.59996337778862885"/>
                </patternFill>
              </fill>
            </x14:dxf>
          </x14:cfRule>
          <xm:sqref>H331:H332</xm:sqref>
        </x14:conditionalFormatting>
        <x14:conditionalFormatting xmlns:xm="http://schemas.microsoft.com/office/excel/2006/main">
          <x14:cfRule type="expression" priority="59" id="{FA63D97F-D431-422F-9B04-F15E9CE5CA70}">
            <xm:f>$H$35=基本項目等入力シート!$E$7</xm:f>
            <x14:dxf>
              <fill>
                <patternFill>
                  <bgColor theme="4" tint="0.59996337778862885"/>
                </patternFill>
              </fill>
            </x14:dxf>
          </x14:cfRule>
          <xm:sqref>H338:H339</xm:sqref>
        </x14:conditionalFormatting>
        <x14:conditionalFormatting xmlns:xm="http://schemas.microsoft.com/office/excel/2006/main">
          <x14:cfRule type="expression" priority="54" id="{A66AFDFD-1CFE-4C6B-BDE5-213810DAF6F8}">
            <xm:f>$H$35=基本項目等入力シート!$E$7</xm:f>
            <x14:dxf>
              <fill>
                <patternFill>
                  <bgColor theme="4" tint="0.59996337778862885"/>
                </patternFill>
              </fill>
            </x14:dxf>
          </x14:cfRule>
          <xm:sqref>H345:H346</xm:sqref>
        </x14:conditionalFormatting>
        <x14:conditionalFormatting xmlns:xm="http://schemas.microsoft.com/office/excel/2006/main">
          <x14:cfRule type="expression" priority="49" id="{9C0ED56E-562B-493E-999A-42D001CF7AA6}">
            <xm:f>$H$35=基本項目等入力シート!$E$7</xm:f>
            <x14:dxf>
              <fill>
                <patternFill>
                  <bgColor theme="4" tint="0.59996337778862885"/>
                </patternFill>
              </fill>
            </x14:dxf>
          </x14:cfRule>
          <xm:sqref>H352:H353</xm:sqref>
        </x14:conditionalFormatting>
        <x14:conditionalFormatting xmlns:xm="http://schemas.microsoft.com/office/excel/2006/main">
          <x14:cfRule type="expression" priority="44" id="{2E73EF28-F12A-41BD-9833-5926251B60C5}">
            <xm:f>$H$35=基本項目等入力シート!$E$7</xm:f>
            <x14:dxf>
              <fill>
                <patternFill>
                  <bgColor theme="4" tint="0.59996337778862885"/>
                </patternFill>
              </fill>
            </x14:dxf>
          </x14:cfRule>
          <xm:sqref>H359:H360</xm:sqref>
        </x14:conditionalFormatting>
        <x14:conditionalFormatting xmlns:xm="http://schemas.microsoft.com/office/excel/2006/main">
          <x14:cfRule type="expression" priority="39" id="{249BEB33-A8C6-4107-87C0-BE4FDE28F148}">
            <xm:f>$H$35=基本項目等入力シート!$E$7</xm:f>
            <x14:dxf>
              <fill>
                <patternFill>
                  <bgColor theme="4" tint="0.59996337778862885"/>
                </patternFill>
              </fill>
            </x14:dxf>
          </x14:cfRule>
          <xm:sqref>H366:H367</xm:sqref>
        </x14:conditionalFormatting>
        <x14:conditionalFormatting xmlns:xm="http://schemas.microsoft.com/office/excel/2006/main">
          <x14:cfRule type="expression" priority="34" id="{804F6E7F-6B92-4BE4-B51B-96020ACFB9CB}">
            <xm:f>$H$35=基本項目等入力シート!$E$7</xm:f>
            <x14:dxf>
              <fill>
                <patternFill>
                  <bgColor theme="4" tint="0.59996337778862885"/>
                </patternFill>
              </fill>
            </x14:dxf>
          </x14:cfRule>
          <xm:sqref>H373:H374</xm:sqref>
        </x14:conditionalFormatting>
        <x14:conditionalFormatting xmlns:xm="http://schemas.microsoft.com/office/excel/2006/main">
          <x14:cfRule type="expression" priority="29" id="{B1E045D8-A08F-4E12-AD0C-C2D98B3CCF17}">
            <xm:f>$H$35=基本項目等入力シート!$E$7</xm:f>
            <x14:dxf>
              <fill>
                <patternFill>
                  <bgColor theme="4" tint="0.59996337778862885"/>
                </patternFill>
              </fill>
            </x14:dxf>
          </x14:cfRule>
          <xm:sqref>H380:H381</xm:sqref>
        </x14:conditionalFormatting>
        <x14:conditionalFormatting xmlns:xm="http://schemas.microsoft.com/office/excel/2006/main">
          <x14:cfRule type="expression" priority="24" id="{1042A517-D71C-4E8A-9959-19088E56A76C}">
            <xm:f>$H$35=基本項目等入力シート!$E$7</xm:f>
            <x14:dxf>
              <fill>
                <patternFill>
                  <bgColor theme="4" tint="0.59996337778862885"/>
                </patternFill>
              </fill>
            </x14:dxf>
          </x14:cfRule>
          <xm:sqref>H387:H388</xm:sqref>
        </x14:conditionalFormatting>
        <x14:conditionalFormatting xmlns:xm="http://schemas.microsoft.com/office/excel/2006/main">
          <x14:cfRule type="expression" priority="1158" id="{3F125595-AD34-44DE-8C0E-F75DBB08AB24}">
            <xm:f>$I$35=基本項目等入力シート!$E$7</xm:f>
            <x14:dxf>
              <fill>
                <patternFill>
                  <bgColor theme="4" tint="0.59996337778862885"/>
                </patternFill>
              </fill>
            </x14:dxf>
          </x14:cfRule>
          <xm:sqref>I37:I38</xm:sqref>
        </x14:conditionalFormatting>
        <x14:conditionalFormatting xmlns:xm="http://schemas.microsoft.com/office/excel/2006/main">
          <x14:cfRule type="expression" priority="270" id="{C43B0724-82CB-4F5D-8CE4-95BAC73CBEBF}">
            <xm:f>$I$35=基本項目等入力シート!$E$7</xm:f>
            <x14:dxf>
              <fill>
                <patternFill>
                  <bgColor theme="4" tint="0.59996337778862885"/>
                </patternFill>
              </fill>
            </x14:dxf>
          </x14:cfRule>
          <xm:sqref>I44:I45</xm:sqref>
        </x14:conditionalFormatting>
        <x14:conditionalFormatting xmlns:xm="http://schemas.microsoft.com/office/excel/2006/main">
          <x14:cfRule type="expression" priority="265" id="{4D62D2D4-5E66-465C-9A27-D474445E213F}">
            <xm:f>$I$35=基本項目等入力シート!$E$7</xm:f>
            <x14:dxf>
              <fill>
                <patternFill>
                  <bgColor theme="4" tint="0.59996337778862885"/>
                </patternFill>
              </fill>
            </x14:dxf>
          </x14:cfRule>
          <xm:sqref>I51:I52</xm:sqref>
        </x14:conditionalFormatting>
        <x14:conditionalFormatting xmlns:xm="http://schemas.microsoft.com/office/excel/2006/main">
          <x14:cfRule type="expression" priority="260" id="{4DC7A3A6-944F-402D-B596-542B1C4F113D}">
            <xm:f>$I$35=基本項目等入力シート!$E$7</xm:f>
            <x14:dxf>
              <fill>
                <patternFill>
                  <bgColor theme="4" tint="0.59996337778862885"/>
                </patternFill>
              </fill>
            </x14:dxf>
          </x14:cfRule>
          <xm:sqref>I58:I59</xm:sqref>
        </x14:conditionalFormatting>
        <x14:conditionalFormatting xmlns:xm="http://schemas.microsoft.com/office/excel/2006/main">
          <x14:cfRule type="expression" priority="255" id="{7D777489-232A-48BE-A521-2A1B3D4741FE}">
            <xm:f>$I$35=基本項目等入力シート!$E$7</xm:f>
            <x14:dxf>
              <fill>
                <patternFill>
                  <bgColor theme="4" tint="0.59996337778862885"/>
                </patternFill>
              </fill>
            </x14:dxf>
          </x14:cfRule>
          <xm:sqref>I65:I66</xm:sqref>
        </x14:conditionalFormatting>
        <x14:conditionalFormatting xmlns:xm="http://schemas.microsoft.com/office/excel/2006/main">
          <x14:cfRule type="expression" priority="250" id="{4A1F3BB8-8C43-4865-89E7-61DA73C7C263}">
            <xm:f>$I$35=基本項目等入力シート!$E$7</xm:f>
            <x14:dxf>
              <fill>
                <patternFill>
                  <bgColor theme="4" tint="0.59996337778862885"/>
                </patternFill>
              </fill>
            </x14:dxf>
          </x14:cfRule>
          <xm:sqref>I72:I73</xm:sqref>
        </x14:conditionalFormatting>
        <x14:conditionalFormatting xmlns:xm="http://schemas.microsoft.com/office/excel/2006/main">
          <x14:cfRule type="expression" priority="245" id="{D752E876-5FE4-4644-AB39-8680435750D6}">
            <xm:f>$I$35=基本項目等入力シート!$E$7</xm:f>
            <x14:dxf>
              <fill>
                <patternFill>
                  <bgColor theme="4" tint="0.59996337778862885"/>
                </patternFill>
              </fill>
            </x14:dxf>
          </x14:cfRule>
          <xm:sqref>I79:I80</xm:sqref>
        </x14:conditionalFormatting>
        <x14:conditionalFormatting xmlns:xm="http://schemas.microsoft.com/office/excel/2006/main">
          <x14:cfRule type="expression" priority="240" id="{CCE04888-DC24-4CA8-AE96-E3335E1E4426}">
            <xm:f>$I$35=基本項目等入力シート!$E$7</xm:f>
            <x14:dxf>
              <fill>
                <patternFill>
                  <bgColor theme="4" tint="0.59996337778862885"/>
                </patternFill>
              </fill>
            </x14:dxf>
          </x14:cfRule>
          <xm:sqref>I86:I87</xm:sqref>
        </x14:conditionalFormatting>
        <x14:conditionalFormatting xmlns:xm="http://schemas.microsoft.com/office/excel/2006/main">
          <x14:cfRule type="expression" priority="235" id="{F894EED1-1F5D-469C-BEFA-AF7CB48D4DDC}">
            <xm:f>$I$35=基本項目等入力シート!$E$7</xm:f>
            <x14:dxf>
              <fill>
                <patternFill>
                  <bgColor theme="4" tint="0.59996337778862885"/>
                </patternFill>
              </fill>
            </x14:dxf>
          </x14:cfRule>
          <xm:sqref>I93:I94</xm:sqref>
        </x14:conditionalFormatting>
        <x14:conditionalFormatting xmlns:xm="http://schemas.microsoft.com/office/excel/2006/main">
          <x14:cfRule type="expression" priority="230" id="{03FF84AE-5DFF-4D33-AC5A-3CE8D169FBC4}">
            <xm:f>$I$35=基本項目等入力シート!$E$7</xm:f>
            <x14:dxf>
              <fill>
                <patternFill>
                  <bgColor theme="4" tint="0.59996337778862885"/>
                </patternFill>
              </fill>
            </x14:dxf>
          </x14:cfRule>
          <xm:sqref>I100:I101</xm:sqref>
        </x14:conditionalFormatting>
        <x14:conditionalFormatting xmlns:xm="http://schemas.microsoft.com/office/excel/2006/main">
          <x14:cfRule type="expression" priority="225" id="{2EE0B9B5-18B4-4668-82CE-47785D23C8A7}">
            <xm:f>$I$35=基本項目等入力シート!$E$7</xm:f>
            <x14:dxf>
              <fill>
                <patternFill>
                  <bgColor theme="4" tint="0.59996337778862885"/>
                </patternFill>
              </fill>
            </x14:dxf>
          </x14:cfRule>
          <xm:sqref>I107:I108</xm:sqref>
        </x14:conditionalFormatting>
        <x14:conditionalFormatting xmlns:xm="http://schemas.microsoft.com/office/excel/2006/main">
          <x14:cfRule type="expression" priority="220" id="{7C022A1E-2534-40AC-A8A0-C99783BC233C}">
            <xm:f>$I$35=基本項目等入力シート!$E$7</xm:f>
            <x14:dxf>
              <fill>
                <patternFill>
                  <bgColor theme="4" tint="0.59996337778862885"/>
                </patternFill>
              </fill>
            </x14:dxf>
          </x14:cfRule>
          <xm:sqref>I114:I115</xm:sqref>
        </x14:conditionalFormatting>
        <x14:conditionalFormatting xmlns:xm="http://schemas.microsoft.com/office/excel/2006/main">
          <x14:cfRule type="expression" priority="215" id="{710BA51B-D182-42E4-8F99-28E87ED4CE51}">
            <xm:f>$I$35=基本項目等入力シート!$E$7</xm:f>
            <x14:dxf>
              <fill>
                <patternFill>
                  <bgColor theme="4" tint="0.59996337778862885"/>
                </patternFill>
              </fill>
            </x14:dxf>
          </x14:cfRule>
          <xm:sqref>I121:I122</xm:sqref>
        </x14:conditionalFormatting>
        <x14:conditionalFormatting xmlns:xm="http://schemas.microsoft.com/office/excel/2006/main">
          <x14:cfRule type="expression" priority="210" id="{1B6FD8A4-8B14-423D-A507-7F3D05A472D3}">
            <xm:f>$I$35=基本項目等入力シート!$E$7</xm:f>
            <x14:dxf>
              <fill>
                <patternFill>
                  <bgColor theme="4" tint="0.59996337778862885"/>
                </patternFill>
              </fill>
            </x14:dxf>
          </x14:cfRule>
          <xm:sqref>I128:I129</xm:sqref>
        </x14:conditionalFormatting>
        <x14:conditionalFormatting xmlns:xm="http://schemas.microsoft.com/office/excel/2006/main">
          <x14:cfRule type="expression" priority="205" id="{866E210B-1218-421D-A317-0629E427D515}">
            <xm:f>$I$35=基本項目等入力シート!$E$7</xm:f>
            <x14:dxf>
              <fill>
                <patternFill>
                  <bgColor theme="4" tint="0.59996337778862885"/>
                </patternFill>
              </fill>
            </x14:dxf>
          </x14:cfRule>
          <xm:sqref>I135:I136</xm:sqref>
        </x14:conditionalFormatting>
        <x14:conditionalFormatting xmlns:xm="http://schemas.microsoft.com/office/excel/2006/main">
          <x14:cfRule type="expression" priority="200" id="{FB7FBB9B-308A-488B-9198-8F404C98EB89}">
            <xm:f>$I$35=基本項目等入力シート!$E$7</xm:f>
            <x14:dxf>
              <fill>
                <patternFill>
                  <bgColor theme="4" tint="0.59996337778862885"/>
                </patternFill>
              </fill>
            </x14:dxf>
          </x14:cfRule>
          <xm:sqref>I142:I143</xm:sqref>
        </x14:conditionalFormatting>
        <x14:conditionalFormatting xmlns:xm="http://schemas.microsoft.com/office/excel/2006/main">
          <x14:cfRule type="expression" priority="195" id="{FC3989F7-B71C-4CD3-85A0-9607508DFFD2}">
            <xm:f>$I$35=基本項目等入力シート!$E$7</xm:f>
            <x14:dxf>
              <fill>
                <patternFill>
                  <bgColor theme="4" tint="0.59996337778862885"/>
                </patternFill>
              </fill>
            </x14:dxf>
          </x14:cfRule>
          <xm:sqref>I149:I150</xm:sqref>
        </x14:conditionalFormatting>
        <x14:conditionalFormatting xmlns:xm="http://schemas.microsoft.com/office/excel/2006/main">
          <x14:cfRule type="expression" priority="190" id="{747A00A3-DFF7-479F-9D32-04D073694075}">
            <xm:f>$I$35=基本項目等入力シート!$E$7</xm:f>
            <x14:dxf>
              <fill>
                <patternFill>
                  <bgColor theme="4" tint="0.59996337778862885"/>
                </patternFill>
              </fill>
            </x14:dxf>
          </x14:cfRule>
          <xm:sqref>I156:I157</xm:sqref>
        </x14:conditionalFormatting>
        <x14:conditionalFormatting xmlns:xm="http://schemas.microsoft.com/office/excel/2006/main">
          <x14:cfRule type="expression" priority="185" id="{7DC21919-381D-4444-9687-2926155AD66B}">
            <xm:f>$I$35=基本項目等入力シート!$E$7</xm:f>
            <x14:dxf>
              <fill>
                <patternFill>
                  <bgColor theme="4" tint="0.59996337778862885"/>
                </patternFill>
              </fill>
            </x14:dxf>
          </x14:cfRule>
          <xm:sqref>I163:I164</xm:sqref>
        </x14:conditionalFormatting>
        <x14:conditionalFormatting xmlns:xm="http://schemas.microsoft.com/office/excel/2006/main">
          <x14:cfRule type="expression" priority="180" id="{8AC73F90-162F-470F-B5F0-2279EA6888FA}">
            <xm:f>$I$35=基本項目等入力シート!$E$7</xm:f>
            <x14:dxf>
              <fill>
                <patternFill>
                  <bgColor theme="4" tint="0.59996337778862885"/>
                </patternFill>
              </fill>
            </x14:dxf>
          </x14:cfRule>
          <xm:sqref>I170:I171</xm:sqref>
        </x14:conditionalFormatting>
        <x14:conditionalFormatting xmlns:xm="http://schemas.microsoft.com/office/excel/2006/main">
          <x14:cfRule type="expression" priority="175" id="{AA0228CD-D39B-4CF3-A792-01CEF566BB61}">
            <xm:f>$I$35=基本項目等入力シート!$E$7</xm:f>
            <x14:dxf>
              <fill>
                <patternFill>
                  <bgColor theme="4" tint="0.59996337778862885"/>
                </patternFill>
              </fill>
            </x14:dxf>
          </x14:cfRule>
          <xm:sqref>I177:I178</xm:sqref>
        </x14:conditionalFormatting>
        <x14:conditionalFormatting xmlns:xm="http://schemas.microsoft.com/office/excel/2006/main">
          <x14:cfRule type="expression" priority="170" id="{4A3DA311-8A52-451A-B558-86E688AC0627}">
            <xm:f>$I$35=基本項目等入力シート!$E$7</xm:f>
            <x14:dxf>
              <fill>
                <patternFill>
                  <bgColor theme="4" tint="0.59996337778862885"/>
                </patternFill>
              </fill>
            </x14:dxf>
          </x14:cfRule>
          <xm:sqref>I184:I185</xm:sqref>
        </x14:conditionalFormatting>
        <x14:conditionalFormatting xmlns:xm="http://schemas.microsoft.com/office/excel/2006/main">
          <x14:cfRule type="expression" priority="165" id="{6F1D93E4-5CFD-494A-BE11-E2E531FB56D9}">
            <xm:f>$I$35=基本項目等入力シート!$E$7</xm:f>
            <x14:dxf>
              <fill>
                <patternFill>
                  <bgColor theme="4" tint="0.59996337778862885"/>
                </patternFill>
              </fill>
            </x14:dxf>
          </x14:cfRule>
          <xm:sqref>I191:I192</xm:sqref>
        </x14:conditionalFormatting>
        <x14:conditionalFormatting xmlns:xm="http://schemas.microsoft.com/office/excel/2006/main">
          <x14:cfRule type="expression" priority="160" id="{794257FB-9CDB-4D2A-93A3-921D8181AFC0}">
            <xm:f>$I$35=基本項目等入力シート!$E$7</xm:f>
            <x14:dxf>
              <fill>
                <patternFill>
                  <bgColor theme="4" tint="0.59996337778862885"/>
                </patternFill>
              </fill>
            </x14:dxf>
          </x14:cfRule>
          <xm:sqref>I198:I199</xm:sqref>
        </x14:conditionalFormatting>
        <x14:conditionalFormatting xmlns:xm="http://schemas.microsoft.com/office/excel/2006/main">
          <x14:cfRule type="expression" priority="155" id="{0F012AEF-4D73-4FE6-B373-C167B0B8ED2E}">
            <xm:f>$I$35=基本項目等入力シート!$E$7</xm:f>
            <x14:dxf>
              <fill>
                <patternFill>
                  <bgColor theme="4" tint="0.59996337778862885"/>
                </patternFill>
              </fill>
            </x14:dxf>
          </x14:cfRule>
          <xm:sqref>I205:I206</xm:sqref>
        </x14:conditionalFormatting>
        <x14:conditionalFormatting xmlns:xm="http://schemas.microsoft.com/office/excel/2006/main">
          <x14:cfRule type="expression" priority="150" id="{D007EC14-30A7-4E02-B3F1-0AC3E4BC6394}">
            <xm:f>$I$35=基本項目等入力シート!$E$7</xm:f>
            <x14:dxf>
              <fill>
                <patternFill>
                  <bgColor theme="4" tint="0.59996337778862885"/>
                </patternFill>
              </fill>
            </x14:dxf>
          </x14:cfRule>
          <xm:sqref>I212:I213</xm:sqref>
        </x14:conditionalFormatting>
        <x14:conditionalFormatting xmlns:xm="http://schemas.microsoft.com/office/excel/2006/main">
          <x14:cfRule type="expression" priority="145" id="{8DD5AA2B-84B7-4E93-8F83-6EAAA10A97BE}">
            <xm:f>$I$35=基本項目等入力シート!$E$7</xm:f>
            <x14:dxf>
              <fill>
                <patternFill>
                  <bgColor theme="4" tint="0.59996337778862885"/>
                </patternFill>
              </fill>
            </x14:dxf>
          </x14:cfRule>
          <xm:sqref>I219:I220</xm:sqref>
        </x14:conditionalFormatting>
        <x14:conditionalFormatting xmlns:xm="http://schemas.microsoft.com/office/excel/2006/main">
          <x14:cfRule type="expression" priority="140" id="{1FB441D5-6702-46AB-B7E2-5767C958C001}">
            <xm:f>$I$35=基本項目等入力シート!$E$7</xm:f>
            <x14:dxf>
              <fill>
                <patternFill>
                  <bgColor theme="4" tint="0.59996337778862885"/>
                </patternFill>
              </fill>
            </x14:dxf>
          </x14:cfRule>
          <xm:sqref>I226:I227</xm:sqref>
        </x14:conditionalFormatting>
        <x14:conditionalFormatting xmlns:xm="http://schemas.microsoft.com/office/excel/2006/main">
          <x14:cfRule type="expression" priority="135" id="{5C2BA67A-3DAB-453A-97F7-C0EEFE0106F6}">
            <xm:f>$I$35=基本項目等入力シート!$E$7</xm:f>
            <x14:dxf>
              <fill>
                <patternFill>
                  <bgColor theme="4" tint="0.59996337778862885"/>
                </patternFill>
              </fill>
            </x14:dxf>
          </x14:cfRule>
          <xm:sqref>I233:I234</xm:sqref>
        </x14:conditionalFormatting>
        <x14:conditionalFormatting xmlns:xm="http://schemas.microsoft.com/office/excel/2006/main">
          <x14:cfRule type="expression" priority="130" id="{5F86DA2B-7747-4891-98C0-34D08F053ABB}">
            <xm:f>$I$35=基本項目等入力シート!$E$7</xm:f>
            <x14:dxf>
              <fill>
                <patternFill>
                  <bgColor theme="4" tint="0.59996337778862885"/>
                </patternFill>
              </fill>
            </x14:dxf>
          </x14:cfRule>
          <xm:sqref>I240:I241</xm:sqref>
        </x14:conditionalFormatting>
        <x14:conditionalFormatting xmlns:xm="http://schemas.microsoft.com/office/excel/2006/main">
          <x14:cfRule type="expression" priority="125" id="{9EBC1471-0C51-4D8B-BD7E-334988AD19E5}">
            <xm:f>$I$35=基本項目等入力シート!$E$7</xm:f>
            <x14:dxf>
              <fill>
                <patternFill>
                  <bgColor theme="4" tint="0.59996337778862885"/>
                </patternFill>
              </fill>
            </x14:dxf>
          </x14:cfRule>
          <xm:sqref>I247:I248</xm:sqref>
        </x14:conditionalFormatting>
        <x14:conditionalFormatting xmlns:xm="http://schemas.microsoft.com/office/excel/2006/main">
          <x14:cfRule type="expression" priority="120" id="{CD7A6EF5-A02A-4E52-BE4C-BD71DF6B963B}">
            <xm:f>$I$35=基本項目等入力シート!$E$7</xm:f>
            <x14:dxf>
              <fill>
                <patternFill>
                  <bgColor theme="4" tint="0.59996337778862885"/>
                </patternFill>
              </fill>
            </x14:dxf>
          </x14:cfRule>
          <xm:sqref>I254:I255</xm:sqref>
        </x14:conditionalFormatting>
        <x14:conditionalFormatting xmlns:xm="http://schemas.microsoft.com/office/excel/2006/main">
          <x14:cfRule type="expression" priority="115" id="{FBE20A55-68B7-427B-B7A8-12B4F2B79279}">
            <xm:f>$I$35=基本項目等入力シート!$E$7</xm:f>
            <x14:dxf>
              <fill>
                <patternFill>
                  <bgColor theme="4" tint="0.59996337778862885"/>
                </patternFill>
              </fill>
            </x14:dxf>
          </x14:cfRule>
          <xm:sqref>I261:I262</xm:sqref>
        </x14:conditionalFormatting>
        <x14:conditionalFormatting xmlns:xm="http://schemas.microsoft.com/office/excel/2006/main">
          <x14:cfRule type="expression" priority="110" id="{3C19E57E-22A9-4F50-B740-293D97B68204}">
            <xm:f>$I$35=基本項目等入力シート!$E$7</xm:f>
            <x14:dxf>
              <fill>
                <patternFill>
                  <bgColor theme="4" tint="0.59996337778862885"/>
                </patternFill>
              </fill>
            </x14:dxf>
          </x14:cfRule>
          <xm:sqref>I268:I269</xm:sqref>
        </x14:conditionalFormatting>
        <x14:conditionalFormatting xmlns:xm="http://schemas.microsoft.com/office/excel/2006/main">
          <x14:cfRule type="expression" priority="105" id="{7195EEBC-30F0-410E-8E45-2603EC624308}">
            <xm:f>$I$35=基本項目等入力シート!$E$7</xm:f>
            <x14:dxf>
              <fill>
                <patternFill>
                  <bgColor theme="4" tint="0.59996337778862885"/>
                </patternFill>
              </fill>
            </x14:dxf>
          </x14:cfRule>
          <xm:sqref>I275:I276</xm:sqref>
        </x14:conditionalFormatting>
        <x14:conditionalFormatting xmlns:xm="http://schemas.microsoft.com/office/excel/2006/main">
          <x14:cfRule type="expression" priority="100" id="{EF221263-92CA-4300-A3DA-41EF0E74458E}">
            <xm:f>$I$35=基本項目等入力シート!$E$7</xm:f>
            <x14:dxf>
              <fill>
                <patternFill>
                  <bgColor theme="4" tint="0.59996337778862885"/>
                </patternFill>
              </fill>
            </x14:dxf>
          </x14:cfRule>
          <xm:sqref>I282:I283</xm:sqref>
        </x14:conditionalFormatting>
        <x14:conditionalFormatting xmlns:xm="http://schemas.microsoft.com/office/excel/2006/main">
          <x14:cfRule type="expression" priority="95" id="{22B4038E-0B09-42FF-9820-2C234A168206}">
            <xm:f>$I$35=基本項目等入力シート!$E$7</xm:f>
            <x14:dxf>
              <fill>
                <patternFill>
                  <bgColor theme="4" tint="0.59996337778862885"/>
                </patternFill>
              </fill>
            </x14:dxf>
          </x14:cfRule>
          <xm:sqref>I289:I290</xm:sqref>
        </x14:conditionalFormatting>
        <x14:conditionalFormatting xmlns:xm="http://schemas.microsoft.com/office/excel/2006/main">
          <x14:cfRule type="expression" priority="90" id="{6CAA148C-5CD9-42A1-A4D0-837F23BD72FC}">
            <xm:f>$I$35=基本項目等入力シート!$E$7</xm:f>
            <x14:dxf>
              <fill>
                <patternFill>
                  <bgColor theme="4" tint="0.59996337778862885"/>
                </patternFill>
              </fill>
            </x14:dxf>
          </x14:cfRule>
          <xm:sqref>I296:I297</xm:sqref>
        </x14:conditionalFormatting>
        <x14:conditionalFormatting xmlns:xm="http://schemas.microsoft.com/office/excel/2006/main">
          <x14:cfRule type="expression" priority="85" id="{4BB6A7CB-7043-4CC8-BE89-0CE492A38AEF}">
            <xm:f>$I$35=基本項目等入力シート!$E$7</xm:f>
            <x14:dxf>
              <fill>
                <patternFill>
                  <bgColor theme="4" tint="0.59996337778862885"/>
                </patternFill>
              </fill>
            </x14:dxf>
          </x14:cfRule>
          <xm:sqref>I303:I304</xm:sqref>
        </x14:conditionalFormatting>
        <x14:conditionalFormatting xmlns:xm="http://schemas.microsoft.com/office/excel/2006/main">
          <x14:cfRule type="expression" priority="80" id="{88604C2D-FA59-4C1D-8EE6-78C24C6F2DCC}">
            <xm:f>$I$35=基本項目等入力シート!$E$7</xm:f>
            <x14:dxf>
              <fill>
                <patternFill>
                  <bgColor theme="4" tint="0.59996337778862885"/>
                </patternFill>
              </fill>
            </x14:dxf>
          </x14:cfRule>
          <xm:sqref>I310:I311</xm:sqref>
        </x14:conditionalFormatting>
        <x14:conditionalFormatting xmlns:xm="http://schemas.microsoft.com/office/excel/2006/main">
          <x14:cfRule type="expression" priority="75" id="{829F8DE4-DBE8-4393-A1AF-CA27F7EA0990}">
            <xm:f>$I$35=基本項目等入力シート!$E$7</xm:f>
            <x14:dxf>
              <fill>
                <patternFill>
                  <bgColor theme="4" tint="0.59996337778862885"/>
                </patternFill>
              </fill>
            </x14:dxf>
          </x14:cfRule>
          <xm:sqref>I317:I318</xm:sqref>
        </x14:conditionalFormatting>
        <x14:conditionalFormatting xmlns:xm="http://schemas.microsoft.com/office/excel/2006/main">
          <x14:cfRule type="expression" priority="70" id="{28813730-8908-473C-9A62-627D40377AB2}">
            <xm:f>$I$35=基本項目等入力シート!$E$7</xm:f>
            <x14:dxf>
              <fill>
                <patternFill>
                  <bgColor theme="4" tint="0.59996337778862885"/>
                </patternFill>
              </fill>
            </x14:dxf>
          </x14:cfRule>
          <xm:sqref>I324:I325</xm:sqref>
        </x14:conditionalFormatting>
        <x14:conditionalFormatting xmlns:xm="http://schemas.microsoft.com/office/excel/2006/main">
          <x14:cfRule type="expression" priority="65" id="{3C21FC26-B2F7-47C7-ABEF-2067B23509E4}">
            <xm:f>$I$35=基本項目等入力シート!$E$7</xm:f>
            <x14:dxf>
              <fill>
                <patternFill>
                  <bgColor theme="4" tint="0.59996337778862885"/>
                </patternFill>
              </fill>
            </x14:dxf>
          </x14:cfRule>
          <xm:sqref>I331:I332</xm:sqref>
        </x14:conditionalFormatting>
        <x14:conditionalFormatting xmlns:xm="http://schemas.microsoft.com/office/excel/2006/main">
          <x14:cfRule type="expression" priority="60" id="{B1AA876E-BE86-4DF9-B930-2E01D8E0BC54}">
            <xm:f>$I$35=基本項目等入力シート!$E$7</xm:f>
            <x14:dxf>
              <fill>
                <patternFill>
                  <bgColor theme="4" tint="0.59996337778862885"/>
                </patternFill>
              </fill>
            </x14:dxf>
          </x14:cfRule>
          <xm:sqref>I338:I339</xm:sqref>
        </x14:conditionalFormatting>
        <x14:conditionalFormatting xmlns:xm="http://schemas.microsoft.com/office/excel/2006/main">
          <x14:cfRule type="expression" priority="55" id="{0023A8D7-CC07-4E87-AF1C-681AF8E1B86C}">
            <xm:f>$I$35=基本項目等入力シート!$E$7</xm:f>
            <x14:dxf>
              <fill>
                <patternFill>
                  <bgColor theme="4" tint="0.59996337778862885"/>
                </patternFill>
              </fill>
            </x14:dxf>
          </x14:cfRule>
          <xm:sqref>I345:I346</xm:sqref>
        </x14:conditionalFormatting>
        <x14:conditionalFormatting xmlns:xm="http://schemas.microsoft.com/office/excel/2006/main">
          <x14:cfRule type="expression" priority="50" id="{A6956477-C786-430B-AB16-97F52AACCFC7}">
            <xm:f>$I$35=基本項目等入力シート!$E$7</xm:f>
            <x14:dxf>
              <fill>
                <patternFill>
                  <bgColor theme="4" tint="0.59996337778862885"/>
                </patternFill>
              </fill>
            </x14:dxf>
          </x14:cfRule>
          <xm:sqref>I352:I353</xm:sqref>
        </x14:conditionalFormatting>
        <x14:conditionalFormatting xmlns:xm="http://schemas.microsoft.com/office/excel/2006/main">
          <x14:cfRule type="expression" priority="45" id="{A2C5A457-6BC9-4F87-B021-6EA8CEE6162A}">
            <xm:f>$I$35=基本項目等入力シート!$E$7</xm:f>
            <x14:dxf>
              <fill>
                <patternFill>
                  <bgColor theme="4" tint="0.59996337778862885"/>
                </patternFill>
              </fill>
            </x14:dxf>
          </x14:cfRule>
          <xm:sqref>I359:I360</xm:sqref>
        </x14:conditionalFormatting>
        <x14:conditionalFormatting xmlns:xm="http://schemas.microsoft.com/office/excel/2006/main">
          <x14:cfRule type="expression" priority="40" id="{ACCC4DE1-F2F4-41B9-BA67-CABD0F983D38}">
            <xm:f>$I$35=基本項目等入力シート!$E$7</xm:f>
            <x14:dxf>
              <fill>
                <patternFill>
                  <bgColor theme="4" tint="0.59996337778862885"/>
                </patternFill>
              </fill>
            </x14:dxf>
          </x14:cfRule>
          <xm:sqref>I366:I367</xm:sqref>
        </x14:conditionalFormatting>
        <x14:conditionalFormatting xmlns:xm="http://schemas.microsoft.com/office/excel/2006/main">
          <x14:cfRule type="expression" priority="35" id="{0A905C83-62FF-4A99-A56D-37C65953CD7B}">
            <xm:f>$I$35=基本項目等入力シート!$E$7</xm:f>
            <x14:dxf>
              <fill>
                <patternFill>
                  <bgColor theme="4" tint="0.59996337778862885"/>
                </patternFill>
              </fill>
            </x14:dxf>
          </x14:cfRule>
          <xm:sqref>I373:I374</xm:sqref>
        </x14:conditionalFormatting>
        <x14:conditionalFormatting xmlns:xm="http://schemas.microsoft.com/office/excel/2006/main">
          <x14:cfRule type="expression" priority="30" id="{83E8D11C-489B-47E7-BA87-CB34C7BC8C07}">
            <xm:f>$I$35=基本項目等入力シート!$E$7</xm:f>
            <x14:dxf>
              <fill>
                <patternFill>
                  <bgColor theme="4" tint="0.59996337778862885"/>
                </patternFill>
              </fill>
            </x14:dxf>
          </x14:cfRule>
          <xm:sqref>I380:I381</xm:sqref>
        </x14:conditionalFormatting>
        <x14:conditionalFormatting xmlns:xm="http://schemas.microsoft.com/office/excel/2006/main">
          <x14:cfRule type="expression" priority="25" id="{026D94C6-C040-4F85-AA8C-8EFEEB69DBDD}">
            <xm:f>$I$35=基本項目等入力シート!$E$7</xm:f>
            <x14:dxf>
              <fill>
                <patternFill>
                  <bgColor theme="4" tint="0.59996337778862885"/>
                </patternFill>
              </fill>
            </x14:dxf>
          </x14:cfRule>
          <xm:sqref>I387:I388</xm:sqref>
        </x14:conditionalFormatting>
        <x14:conditionalFormatting xmlns:xm="http://schemas.microsoft.com/office/excel/2006/main">
          <x14:cfRule type="expression" priority="1159" id="{90DA5A7F-B849-4237-BA60-1D53634DB542}">
            <xm:f>$J$35=基本項目等入力シート!$E$7</xm:f>
            <x14:dxf>
              <fill>
                <patternFill>
                  <bgColor theme="4" tint="0.59996337778862885"/>
                </patternFill>
              </fill>
            </x14:dxf>
          </x14:cfRule>
          <xm:sqref>J37:J38</xm:sqref>
        </x14:conditionalFormatting>
        <x14:conditionalFormatting xmlns:xm="http://schemas.microsoft.com/office/excel/2006/main">
          <x14:cfRule type="expression" priority="271" id="{C7D8FC9E-C97A-4D94-862B-8D5A6B8A17C2}">
            <xm:f>$J$35=基本項目等入力シート!$E$7</xm:f>
            <x14:dxf>
              <fill>
                <patternFill>
                  <bgColor theme="4" tint="0.59996337778862885"/>
                </patternFill>
              </fill>
            </x14:dxf>
          </x14:cfRule>
          <xm:sqref>J44:J45</xm:sqref>
        </x14:conditionalFormatting>
        <x14:conditionalFormatting xmlns:xm="http://schemas.microsoft.com/office/excel/2006/main">
          <x14:cfRule type="expression" priority="266" id="{C9E4B1A1-3847-4CC5-931F-08D6BE643261}">
            <xm:f>$J$35=基本項目等入力シート!$E$7</xm:f>
            <x14:dxf>
              <fill>
                <patternFill>
                  <bgColor theme="4" tint="0.59996337778862885"/>
                </patternFill>
              </fill>
            </x14:dxf>
          </x14:cfRule>
          <xm:sqref>J51:J52</xm:sqref>
        </x14:conditionalFormatting>
        <x14:conditionalFormatting xmlns:xm="http://schemas.microsoft.com/office/excel/2006/main">
          <x14:cfRule type="expression" priority="261" id="{AD12887A-21C8-4680-BDD9-C684548EC381}">
            <xm:f>$J$35=基本項目等入力シート!$E$7</xm:f>
            <x14:dxf>
              <fill>
                <patternFill>
                  <bgColor theme="4" tint="0.59996337778862885"/>
                </patternFill>
              </fill>
            </x14:dxf>
          </x14:cfRule>
          <xm:sqref>J58:J59</xm:sqref>
        </x14:conditionalFormatting>
        <x14:conditionalFormatting xmlns:xm="http://schemas.microsoft.com/office/excel/2006/main">
          <x14:cfRule type="expression" priority="256" id="{E41CC170-9840-4569-A385-C814AA5CD9A6}">
            <xm:f>$J$35=基本項目等入力シート!$E$7</xm:f>
            <x14:dxf>
              <fill>
                <patternFill>
                  <bgColor theme="4" tint="0.59996337778862885"/>
                </patternFill>
              </fill>
            </x14:dxf>
          </x14:cfRule>
          <xm:sqref>J65:J66</xm:sqref>
        </x14:conditionalFormatting>
        <x14:conditionalFormatting xmlns:xm="http://schemas.microsoft.com/office/excel/2006/main">
          <x14:cfRule type="expression" priority="251" id="{F94CB300-4AC5-4C18-A6E1-FD229DAA9B8E}">
            <xm:f>$J$35=基本項目等入力シート!$E$7</xm:f>
            <x14:dxf>
              <fill>
                <patternFill>
                  <bgColor theme="4" tint="0.59996337778862885"/>
                </patternFill>
              </fill>
            </x14:dxf>
          </x14:cfRule>
          <xm:sqref>J72:J73</xm:sqref>
        </x14:conditionalFormatting>
        <x14:conditionalFormatting xmlns:xm="http://schemas.microsoft.com/office/excel/2006/main">
          <x14:cfRule type="expression" priority="246" id="{1A67D421-24CD-4E80-94A7-6E20741D083B}">
            <xm:f>$J$35=基本項目等入力シート!$E$7</xm:f>
            <x14:dxf>
              <fill>
                <patternFill>
                  <bgColor theme="4" tint="0.59996337778862885"/>
                </patternFill>
              </fill>
            </x14:dxf>
          </x14:cfRule>
          <xm:sqref>J79:J80</xm:sqref>
        </x14:conditionalFormatting>
        <x14:conditionalFormatting xmlns:xm="http://schemas.microsoft.com/office/excel/2006/main">
          <x14:cfRule type="expression" priority="241" id="{21337FBA-6D13-43AD-A0B5-0A55C2D416E6}">
            <xm:f>$J$35=基本項目等入力シート!$E$7</xm:f>
            <x14:dxf>
              <fill>
                <patternFill>
                  <bgColor theme="4" tint="0.59996337778862885"/>
                </patternFill>
              </fill>
            </x14:dxf>
          </x14:cfRule>
          <xm:sqref>J86:J87</xm:sqref>
        </x14:conditionalFormatting>
        <x14:conditionalFormatting xmlns:xm="http://schemas.microsoft.com/office/excel/2006/main">
          <x14:cfRule type="expression" priority="236" id="{10819362-4FBF-45E5-B30D-6AB1B711A0A0}">
            <xm:f>$J$35=基本項目等入力シート!$E$7</xm:f>
            <x14:dxf>
              <fill>
                <patternFill>
                  <bgColor theme="4" tint="0.59996337778862885"/>
                </patternFill>
              </fill>
            </x14:dxf>
          </x14:cfRule>
          <xm:sqref>J93:J94</xm:sqref>
        </x14:conditionalFormatting>
        <x14:conditionalFormatting xmlns:xm="http://schemas.microsoft.com/office/excel/2006/main">
          <x14:cfRule type="expression" priority="231" id="{B9D9DD4A-2658-4604-8A67-DDB998DA0404}">
            <xm:f>$J$35=基本項目等入力シート!$E$7</xm:f>
            <x14:dxf>
              <fill>
                <patternFill>
                  <bgColor theme="4" tint="0.59996337778862885"/>
                </patternFill>
              </fill>
            </x14:dxf>
          </x14:cfRule>
          <xm:sqref>J100:J101</xm:sqref>
        </x14:conditionalFormatting>
        <x14:conditionalFormatting xmlns:xm="http://schemas.microsoft.com/office/excel/2006/main">
          <x14:cfRule type="expression" priority="226" id="{10A6414B-BBAE-4292-AB56-DA8F6E582521}">
            <xm:f>$J$35=基本項目等入力シート!$E$7</xm:f>
            <x14:dxf>
              <fill>
                <patternFill>
                  <bgColor theme="4" tint="0.59996337778862885"/>
                </patternFill>
              </fill>
            </x14:dxf>
          </x14:cfRule>
          <xm:sqref>J107:J108</xm:sqref>
        </x14:conditionalFormatting>
        <x14:conditionalFormatting xmlns:xm="http://schemas.microsoft.com/office/excel/2006/main">
          <x14:cfRule type="expression" priority="221" id="{DFFEE6B4-3D85-4D8B-862E-34FAAF2306CC}">
            <xm:f>$J$35=基本項目等入力シート!$E$7</xm:f>
            <x14:dxf>
              <fill>
                <patternFill>
                  <bgColor theme="4" tint="0.59996337778862885"/>
                </patternFill>
              </fill>
            </x14:dxf>
          </x14:cfRule>
          <xm:sqref>J114:J115</xm:sqref>
        </x14:conditionalFormatting>
        <x14:conditionalFormatting xmlns:xm="http://schemas.microsoft.com/office/excel/2006/main">
          <x14:cfRule type="expression" priority="216" id="{D8F89ACE-AAA0-4B24-BB11-1B964FE9899C}">
            <xm:f>$J$35=基本項目等入力シート!$E$7</xm:f>
            <x14:dxf>
              <fill>
                <patternFill>
                  <bgColor theme="4" tint="0.59996337778862885"/>
                </patternFill>
              </fill>
            </x14:dxf>
          </x14:cfRule>
          <xm:sqref>J121:J122</xm:sqref>
        </x14:conditionalFormatting>
        <x14:conditionalFormatting xmlns:xm="http://schemas.microsoft.com/office/excel/2006/main">
          <x14:cfRule type="expression" priority="211" id="{5712EEA1-37FD-4201-A3C9-81498A75C551}">
            <xm:f>$J$35=基本項目等入力シート!$E$7</xm:f>
            <x14:dxf>
              <fill>
                <patternFill>
                  <bgColor theme="4" tint="0.59996337778862885"/>
                </patternFill>
              </fill>
            </x14:dxf>
          </x14:cfRule>
          <xm:sqref>J128:J129</xm:sqref>
        </x14:conditionalFormatting>
        <x14:conditionalFormatting xmlns:xm="http://schemas.microsoft.com/office/excel/2006/main">
          <x14:cfRule type="expression" priority="206" id="{98A07534-9C00-4A2D-BB29-F76240714F4F}">
            <xm:f>$J$35=基本項目等入力シート!$E$7</xm:f>
            <x14:dxf>
              <fill>
                <patternFill>
                  <bgColor theme="4" tint="0.59996337778862885"/>
                </patternFill>
              </fill>
            </x14:dxf>
          </x14:cfRule>
          <xm:sqref>J135:J136</xm:sqref>
        </x14:conditionalFormatting>
        <x14:conditionalFormatting xmlns:xm="http://schemas.microsoft.com/office/excel/2006/main">
          <x14:cfRule type="expression" priority="201" id="{7F6FBBC2-B8B8-47E9-8FA0-758AB36E12E8}">
            <xm:f>$J$35=基本項目等入力シート!$E$7</xm:f>
            <x14:dxf>
              <fill>
                <patternFill>
                  <bgColor theme="4" tint="0.59996337778862885"/>
                </patternFill>
              </fill>
            </x14:dxf>
          </x14:cfRule>
          <xm:sqref>J142:J143</xm:sqref>
        </x14:conditionalFormatting>
        <x14:conditionalFormatting xmlns:xm="http://schemas.microsoft.com/office/excel/2006/main">
          <x14:cfRule type="expression" priority="196" id="{E2AED8A9-B894-4600-A78A-53B427164B4D}">
            <xm:f>$J$35=基本項目等入力シート!$E$7</xm:f>
            <x14:dxf>
              <fill>
                <patternFill>
                  <bgColor theme="4" tint="0.59996337778862885"/>
                </patternFill>
              </fill>
            </x14:dxf>
          </x14:cfRule>
          <xm:sqref>J149:J150</xm:sqref>
        </x14:conditionalFormatting>
        <x14:conditionalFormatting xmlns:xm="http://schemas.microsoft.com/office/excel/2006/main">
          <x14:cfRule type="expression" priority="191" id="{895A6A67-75B3-430D-B064-7AD007192E45}">
            <xm:f>$J$35=基本項目等入力シート!$E$7</xm:f>
            <x14:dxf>
              <fill>
                <patternFill>
                  <bgColor theme="4" tint="0.59996337778862885"/>
                </patternFill>
              </fill>
            </x14:dxf>
          </x14:cfRule>
          <xm:sqref>J156:J157</xm:sqref>
        </x14:conditionalFormatting>
        <x14:conditionalFormatting xmlns:xm="http://schemas.microsoft.com/office/excel/2006/main">
          <x14:cfRule type="expression" priority="186" id="{C5536E6B-606E-431B-952F-61096E830637}">
            <xm:f>$J$35=基本項目等入力シート!$E$7</xm:f>
            <x14:dxf>
              <fill>
                <patternFill>
                  <bgColor theme="4" tint="0.59996337778862885"/>
                </patternFill>
              </fill>
            </x14:dxf>
          </x14:cfRule>
          <xm:sqref>J163:J164</xm:sqref>
        </x14:conditionalFormatting>
        <x14:conditionalFormatting xmlns:xm="http://schemas.microsoft.com/office/excel/2006/main">
          <x14:cfRule type="expression" priority="181" id="{5983CDC7-C8CA-4B3F-9ABB-2D6DFCEAC3F8}">
            <xm:f>$J$35=基本項目等入力シート!$E$7</xm:f>
            <x14:dxf>
              <fill>
                <patternFill>
                  <bgColor theme="4" tint="0.59996337778862885"/>
                </patternFill>
              </fill>
            </x14:dxf>
          </x14:cfRule>
          <xm:sqref>J170:J171</xm:sqref>
        </x14:conditionalFormatting>
        <x14:conditionalFormatting xmlns:xm="http://schemas.microsoft.com/office/excel/2006/main">
          <x14:cfRule type="expression" priority="176" id="{AA77CF4F-45A3-4F98-A457-D200D107E90C}">
            <xm:f>$J$35=基本項目等入力シート!$E$7</xm:f>
            <x14:dxf>
              <fill>
                <patternFill>
                  <bgColor theme="4" tint="0.59996337778862885"/>
                </patternFill>
              </fill>
            </x14:dxf>
          </x14:cfRule>
          <xm:sqref>J177:J178</xm:sqref>
        </x14:conditionalFormatting>
        <x14:conditionalFormatting xmlns:xm="http://schemas.microsoft.com/office/excel/2006/main">
          <x14:cfRule type="expression" priority="171" id="{E0CAAAA7-D745-465C-AC60-632C39B00C97}">
            <xm:f>$J$35=基本項目等入力シート!$E$7</xm:f>
            <x14:dxf>
              <fill>
                <patternFill>
                  <bgColor theme="4" tint="0.59996337778862885"/>
                </patternFill>
              </fill>
            </x14:dxf>
          </x14:cfRule>
          <xm:sqref>J184:J185</xm:sqref>
        </x14:conditionalFormatting>
        <x14:conditionalFormatting xmlns:xm="http://schemas.microsoft.com/office/excel/2006/main">
          <x14:cfRule type="expression" priority="166" id="{0B64ABBA-11F2-434F-8499-2F61E90DC7EB}">
            <xm:f>$J$35=基本項目等入力シート!$E$7</xm:f>
            <x14:dxf>
              <fill>
                <patternFill>
                  <bgColor theme="4" tint="0.59996337778862885"/>
                </patternFill>
              </fill>
            </x14:dxf>
          </x14:cfRule>
          <xm:sqref>J191:J192</xm:sqref>
        </x14:conditionalFormatting>
        <x14:conditionalFormatting xmlns:xm="http://schemas.microsoft.com/office/excel/2006/main">
          <x14:cfRule type="expression" priority="161" id="{31B77430-F57F-4563-9009-87EACE9B2610}">
            <xm:f>$J$35=基本項目等入力シート!$E$7</xm:f>
            <x14:dxf>
              <fill>
                <patternFill>
                  <bgColor theme="4" tint="0.59996337778862885"/>
                </patternFill>
              </fill>
            </x14:dxf>
          </x14:cfRule>
          <xm:sqref>J198:J199</xm:sqref>
        </x14:conditionalFormatting>
        <x14:conditionalFormatting xmlns:xm="http://schemas.microsoft.com/office/excel/2006/main">
          <x14:cfRule type="expression" priority="156" id="{23AF932E-8F54-4D36-B2E6-B2C56FE57FDE}">
            <xm:f>$J$35=基本項目等入力シート!$E$7</xm:f>
            <x14:dxf>
              <fill>
                <patternFill>
                  <bgColor theme="4" tint="0.59996337778862885"/>
                </patternFill>
              </fill>
            </x14:dxf>
          </x14:cfRule>
          <xm:sqref>J205:J206</xm:sqref>
        </x14:conditionalFormatting>
        <x14:conditionalFormatting xmlns:xm="http://schemas.microsoft.com/office/excel/2006/main">
          <x14:cfRule type="expression" priority="151" id="{492B15A9-4735-4846-89DE-399FAA406059}">
            <xm:f>$J$35=基本項目等入力シート!$E$7</xm:f>
            <x14:dxf>
              <fill>
                <patternFill>
                  <bgColor theme="4" tint="0.59996337778862885"/>
                </patternFill>
              </fill>
            </x14:dxf>
          </x14:cfRule>
          <xm:sqref>J212:J213</xm:sqref>
        </x14:conditionalFormatting>
        <x14:conditionalFormatting xmlns:xm="http://schemas.microsoft.com/office/excel/2006/main">
          <x14:cfRule type="expression" priority="146" id="{8E062876-7C67-45F4-B92D-F1AAAFA976B6}">
            <xm:f>$J$35=基本項目等入力シート!$E$7</xm:f>
            <x14:dxf>
              <fill>
                <patternFill>
                  <bgColor theme="4" tint="0.59996337778862885"/>
                </patternFill>
              </fill>
            </x14:dxf>
          </x14:cfRule>
          <xm:sqref>J219:J220</xm:sqref>
        </x14:conditionalFormatting>
        <x14:conditionalFormatting xmlns:xm="http://schemas.microsoft.com/office/excel/2006/main">
          <x14:cfRule type="expression" priority="141" id="{AA213A3E-E801-4C31-BDD1-B6D40D6D3A29}">
            <xm:f>$J$35=基本項目等入力シート!$E$7</xm:f>
            <x14:dxf>
              <fill>
                <patternFill>
                  <bgColor theme="4" tint="0.59996337778862885"/>
                </patternFill>
              </fill>
            </x14:dxf>
          </x14:cfRule>
          <xm:sqref>J226:J227</xm:sqref>
        </x14:conditionalFormatting>
        <x14:conditionalFormatting xmlns:xm="http://schemas.microsoft.com/office/excel/2006/main">
          <x14:cfRule type="expression" priority="136" id="{1165B158-0703-4EF2-9312-7E9AF8A02353}">
            <xm:f>$J$35=基本項目等入力シート!$E$7</xm:f>
            <x14:dxf>
              <fill>
                <patternFill>
                  <bgColor theme="4" tint="0.59996337778862885"/>
                </patternFill>
              </fill>
            </x14:dxf>
          </x14:cfRule>
          <xm:sqref>J233:J234</xm:sqref>
        </x14:conditionalFormatting>
        <x14:conditionalFormatting xmlns:xm="http://schemas.microsoft.com/office/excel/2006/main">
          <x14:cfRule type="expression" priority="131" id="{3AB9CD9A-441A-41A9-B4F8-96095F7C3459}">
            <xm:f>$J$35=基本項目等入力シート!$E$7</xm:f>
            <x14:dxf>
              <fill>
                <patternFill>
                  <bgColor theme="4" tint="0.59996337778862885"/>
                </patternFill>
              </fill>
            </x14:dxf>
          </x14:cfRule>
          <xm:sqref>J240:J241</xm:sqref>
        </x14:conditionalFormatting>
        <x14:conditionalFormatting xmlns:xm="http://schemas.microsoft.com/office/excel/2006/main">
          <x14:cfRule type="expression" priority="126" id="{F00EBD0A-9803-4E1D-B38F-2A40DA2F893B}">
            <xm:f>$J$35=基本項目等入力シート!$E$7</xm:f>
            <x14:dxf>
              <fill>
                <patternFill>
                  <bgColor theme="4" tint="0.59996337778862885"/>
                </patternFill>
              </fill>
            </x14:dxf>
          </x14:cfRule>
          <xm:sqref>J247:J248</xm:sqref>
        </x14:conditionalFormatting>
        <x14:conditionalFormatting xmlns:xm="http://schemas.microsoft.com/office/excel/2006/main">
          <x14:cfRule type="expression" priority="121" id="{1D039C11-D034-4362-9780-05284A198D8B}">
            <xm:f>$J$35=基本項目等入力シート!$E$7</xm:f>
            <x14:dxf>
              <fill>
                <patternFill>
                  <bgColor theme="4" tint="0.59996337778862885"/>
                </patternFill>
              </fill>
            </x14:dxf>
          </x14:cfRule>
          <xm:sqref>J254:J255</xm:sqref>
        </x14:conditionalFormatting>
        <x14:conditionalFormatting xmlns:xm="http://schemas.microsoft.com/office/excel/2006/main">
          <x14:cfRule type="expression" priority="116" id="{F76A095B-7C78-47FD-BF40-C954061FDEF0}">
            <xm:f>$J$35=基本項目等入力シート!$E$7</xm:f>
            <x14:dxf>
              <fill>
                <patternFill>
                  <bgColor theme="4" tint="0.59996337778862885"/>
                </patternFill>
              </fill>
            </x14:dxf>
          </x14:cfRule>
          <xm:sqref>J261:J262</xm:sqref>
        </x14:conditionalFormatting>
        <x14:conditionalFormatting xmlns:xm="http://schemas.microsoft.com/office/excel/2006/main">
          <x14:cfRule type="expression" priority="111" id="{BAC23391-08AF-42B4-9E72-70F8E31A1243}">
            <xm:f>$J$35=基本項目等入力シート!$E$7</xm:f>
            <x14:dxf>
              <fill>
                <patternFill>
                  <bgColor theme="4" tint="0.59996337778862885"/>
                </patternFill>
              </fill>
            </x14:dxf>
          </x14:cfRule>
          <xm:sqref>J268:J269</xm:sqref>
        </x14:conditionalFormatting>
        <x14:conditionalFormatting xmlns:xm="http://schemas.microsoft.com/office/excel/2006/main">
          <x14:cfRule type="expression" priority="106" id="{02C3A542-6BCD-4A48-A800-444C2974AA95}">
            <xm:f>$J$35=基本項目等入力シート!$E$7</xm:f>
            <x14:dxf>
              <fill>
                <patternFill>
                  <bgColor theme="4" tint="0.59996337778862885"/>
                </patternFill>
              </fill>
            </x14:dxf>
          </x14:cfRule>
          <xm:sqref>J275:J276</xm:sqref>
        </x14:conditionalFormatting>
        <x14:conditionalFormatting xmlns:xm="http://schemas.microsoft.com/office/excel/2006/main">
          <x14:cfRule type="expression" priority="101" id="{41927A29-4AF6-451C-B9FA-A99B7275C368}">
            <xm:f>$J$35=基本項目等入力シート!$E$7</xm:f>
            <x14:dxf>
              <fill>
                <patternFill>
                  <bgColor theme="4" tint="0.59996337778862885"/>
                </patternFill>
              </fill>
            </x14:dxf>
          </x14:cfRule>
          <xm:sqref>J282:J283</xm:sqref>
        </x14:conditionalFormatting>
        <x14:conditionalFormatting xmlns:xm="http://schemas.microsoft.com/office/excel/2006/main">
          <x14:cfRule type="expression" priority="96" id="{31947A6D-8B97-426A-86F2-8B40C93D7F4E}">
            <xm:f>$J$35=基本項目等入力シート!$E$7</xm:f>
            <x14:dxf>
              <fill>
                <patternFill>
                  <bgColor theme="4" tint="0.59996337778862885"/>
                </patternFill>
              </fill>
            </x14:dxf>
          </x14:cfRule>
          <xm:sqref>J289:J290</xm:sqref>
        </x14:conditionalFormatting>
        <x14:conditionalFormatting xmlns:xm="http://schemas.microsoft.com/office/excel/2006/main">
          <x14:cfRule type="expression" priority="91" id="{2A0DB19D-5693-4694-9930-BD001B949E92}">
            <xm:f>$J$35=基本項目等入力シート!$E$7</xm:f>
            <x14:dxf>
              <fill>
                <patternFill>
                  <bgColor theme="4" tint="0.59996337778862885"/>
                </patternFill>
              </fill>
            </x14:dxf>
          </x14:cfRule>
          <xm:sqref>J296:J297</xm:sqref>
        </x14:conditionalFormatting>
        <x14:conditionalFormatting xmlns:xm="http://schemas.microsoft.com/office/excel/2006/main">
          <x14:cfRule type="expression" priority="86" id="{5616E401-5E8A-4B3D-A063-CD40B0FD27E8}">
            <xm:f>$J$35=基本項目等入力シート!$E$7</xm:f>
            <x14:dxf>
              <fill>
                <patternFill>
                  <bgColor theme="4" tint="0.59996337778862885"/>
                </patternFill>
              </fill>
            </x14:dxf>
          </x14:cfRule>
          <xm:sqref>J303:J304</xm:sqref>
        </x14:conditionalFormatting>
        <x14:conditionalFormatting xmlns:xm="http://schemas.microsoft.com/office/excel/2006/main">
          <x14:cfRule type="expression" priority="81" id="{856A6712-F64A-4C55-9BCE-68B84B636BCC}">
            <xm:f>$J$35=基本項目等入力シート!$E$7</xm:f>
            <x14:dxf>
              <fill>
                <patternFill>
                  <bgColor theme="4" tint="0.59996337778862885"/>
                </patternFill>
              </fill>
            </x14:dxf>
          </x14:cfRule>
          <xm:sqref>J310:J311</xm:sqref>
        </x14:conditionalFormatting>
        <x14:conditionalFormatting xmlns:xm="http://schemas.microsoft.com/office/excel/2006/main">
          <x14:cfRule type="expression" priority="76" id="{30F6ADA1-9356-474E-BE2E-D09D513A08E8}">
            <xm:f>$J$35=基本項目等入力シート!$E$7</xm:f>
            <x14:dxf>
              <fill>
                <patternFill>
                  <bgColor theme="4" tint="0.59996337778862885"/>
                </patternFill>
              </fill>
            </x14:dxf>
          </x14:cfRule>
          <xm:sqref>J317:J318</xm:sqref>
        </x14:conditionalFormatting>
        <x14:conditionalFormatting xmlns:xm="http://schemas.microsoft.com/office/excel/2006/main">
          <x14:cfRule type="expression" priority="71" id="{03219FE1-DDE4-47A4-839A-1561B3C44EA5}">
            <xm:f>$J$35=基本項目等入力シート!$E$7</xm:f>
            <x14:dxf>
              <fill>
                <patternFill>
                  <bgColor theme="4" tint="0.59996337778862885"/>
                </patternFill>
              </fill>
            </x14:dxf>
          </x14:cfRule>
          <xm:sqref>J324:J325</xm:sqref>
        </x14:conditionalFormatting>
        <x14:conditionalFormatting xmlns:xm="http://schemas.microsoft.com/office/excel/2006/main">
          <x14:cfRule type="expression" priority="66" id="{6CA4EF02-8C8A-4834-B22B-C43B392BEB17}">
            <xm:f>$J$35=基本項目等入力シート!$E$7</xm:f>
            <x14:dxf>
              <fill>
                <patternFill>
                  <bgColor theme="4" tint="0.59996337778862885"/>
                </patternFill>
              </fill>
            </x14:dxf>
          </x14:cfRule>
          <xm:sqref>J331:J332</xm:sqref>
        </x14:conditionalFormatting>
        <x14:conditionalFormatting xmlns:xm="http://schemas.microsoft.com/office/excel/2006/main">
          <x14:cfRule type="expression" priority="61" id="{8151303C-9D7A-4E82-8383-033043DFF6E0}">
            <xm:f>$J$35=基本項目等入力シート!$E$7</xm:f>
            <x14:dxf>
              <fill>
                <patternFill>
                  <bgColor theme="4" tint="0.59996337778862885"/>
                </patternFill>
              </fill>
            </x14:dxf>
          </x14:cfRule>
          <xm:sqref>J338:J339</xm:sqref>
        </x14:conditionalFormatting>
        <x14:conditionalFormatting xmlns:xm="http://schemas.microsoft.com/office/excel/2006/main">
          <x14:cfRule type="expression" priority="56" id="{BC3ED061-174F-4643-BA6B-205EFF6FFEA1}">
            <xm:f>$J$35=基本項目等入力シート!$E$7</xm:f>
            <x14:dxf>
              <fill>
                <patternFill>
                  <bgColor theme="4" tint="0.59996337778862885"/>
                </patternFill>
              </fill>
            </x14:dxf>
          </x14:cfRule>
          <xm:sqref>J345:J346</xm:sqref>
        </x14:conditionalFormatting>
        <x14:conditionalFormatting xmlns:xm="http://schemas.microsoft.com/office/excel/2006/main">
          <x14:cfRule type="expression" priority="51" id="{651574F7-581A-45C2-B9BF-9B6AD8825926}">
            <xm:f>$J$35=基本項目等入力シート!$E$7</xm:f>
            <x14:dxf>
              <fill>
                <patternFill>
                  <bgColor theme="4" tint="0.59996337778862885"/>
                </patternFill>
              </fill>
            </x14:dxf>
          </x14:cfRule>
          <xm:sqref>J352:J353</xm:sqref>
        </x14:conditionalFormatting>
        <x14:conditionalFormatting xmlns:xm="http://schemas.microsoft.com/office/excel/2006/main">
          <x14:cfRule type="expression" priority="46" id="{22B08574-A669-4BB6-8919-45E5A480BAF5}">
            <xm:f>$J$35=基本項目等入力シート!$E$7</xm:f>
            <x14:dxf>
              <fill>
                <patternFill>
                  <bgColor theme="4" tint="0.59996337778862885"/>
                </patternFill>
              </fill>
            </x14:dxf>
          </x14:cfRule>
          <xm:sqref>J359:J360</xm:sqref>
        </x14:conditionalFormatting>
        <x14:conditionalFormatting xmlns:xm="http://schemas.microsoft.com/office/excel/2006/main">
          <x14:cfRule type="expression" priority="41" id="{CF6A0281-E8D7-456E-AFA0-5F9008322F5E}">
            <xm:f>$J$35=基本項目等入力シート!$E$7</xm:f>
            <x14:dxf>
              <fill>
                <patternFill>
                  <bgColor theme="4" tint="0.59996337778862885"/>
                </patternFill>
              </fill>
            </x14:dxf>
          </x14:cfRule>
          <xm:sqref>J366:J367</xm:sqref>
        </x14:conditionalFormatting>
        <x14:conditionalFormatting xmlns:xm="http://schemas.microsoft.com/office/excel/2006/main">
          <x14:cfRule type="expression" priority="36" id="{D120F47E-E5FA-410F-84C0-CCC0A1C741C7}">
            <xm:f>$J$35=基本項目等入力シート!$E$7</xm:f>
            <x14:dxf>
              <fill>
                <patternFill>
                  <bgColor theme="4" tint="0.59996337778862885"/>
                </patternFill>
              </fill>
            </x14:dxf>
          </x14:cfRule>
          <xm:sqref>J373:J374</xm:sqref>
        </x14:conditionalFormatting>
        <x14:conditionalFormatting xmlns:xm="http://schemas.microsoft.com/office/excel/2006/main">
          <x14:cfRule type="expression" priority="31" id="{2B506074-C460-467E-9B58-041EEC024DF3}">
            <xm:f>$J$35=基本項目等入力シート!$E$7</xm:f>
            <x14:dxf>
              <fill>
                <patternFill>
                  <bgColor theme="4" tint="0.59996337778862885"/>
                </patternFill>
              </fill>
            </x14:dxf>
          </x14:cfRule>
          <xm:sqref>J380:J381</xm:sqref>
        </x14:conditionalFormatting>
        <x14:conditionalFormatting xmlns:xm="http://schemas.microsoft.com/office/excel/2006/main">
          <x14:cfRule type="expression" priority="26" id="{C6776255-02F8-4205-B552-AD5499F8B4C5}">
            <xm:f>$J$35=基本項目等入力シート!$E$7</xm:f>
            <x14:dxf>
              <fill>
                <patternFill>
                  <bgColor theme="4" tint="0.59996337778862885"/>
                </patternFill>
              </fill>
            </x14:dxf>
          </x14:cfRule>
          <xm:sqref>J387:J388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D4EF-6938-49B8-9D54-4A72F8641471}">
  <dimension ref="A2:BN83"/>
  <sheetViews>
    <sheetView showGridLines="0" view="pageBreakPreview" topLeftCell="A74" zoomScale="115" zoomScaleNormal="70" zoomScaleSheetLayoutView="115" workbookViewId="0">
      <selection activeCell="N83" sqref="N83:T83"/>
    </sheetView>
  </sheetViews>
  <sheetFormatPr defaultColWidth="8.81640625" defaultRowHeight="13"/>
  <cols>
    <col min="1" max="34" width="2.54296875" style="1" customWidth="1"/>
    <col min="35" max="39" width="8.81640625" style="1" hidden="1" customWidth="1"/>
    <col min="40" max="40" width="8.81640625" style="1" customWidth="1"/>
    <col min="41" max="16384" width="8.81640625" style="1"/>
  </cols>
  <sheetData>
    <row r="2" spans="1:36" ht="14.25" customHeight="1">
      <c r="A2" s="1" t="s">
        <v>197</v>
      </c>
    </row>
    <row r="3" spans="1:36" ht="14.25" customHeight="1"/>
    <row r="4" spans="1:36" ht="14.25" customHeight="1">
      <c r="AA4" s="277" t="str">
        <f>IF(基本項目等入力シート!E6="",様式第13!AJ4,様式第13!AI4)</f>
        <v>令和　年　月　日</v>
      </c>
      <c r="AB4" s="277"/>
      <c r="AC4" s="277"/>
      <c r="AD4" s="277"/>
      <c r="AE4" s="277"/>
      <c r="AF4" s="277"/>
      <c r="AG4" s="277"/>
      <c r="AI4" s="2" t="str">
        <f>"令和"&amp;基本項目等入力シート!K6&amp;"年"&amp;基本項目等入力シート!L6&amp;"月"&amp;基本項目等入力シート!M6&amp;"日"</f>
        <v>令和年月日</v>
      </c>
      <c r="AJ4" s="2" t="s">
        <v>198</v>
      </c>
    </row>
    <row r="5" spans="1:36" ht="14.25" customHeight="1"/>
    <row r="6" spans="1:36" ht="14.25" customHeight="1">
      <c r="B6" s="1" t="s">
        <v>199</v>
      </c>
    </row>
    <row r="7" spans="1:36" ht="14.25" customHeight="1"/>
    <row r="8" spans="1:36" ht="14.25" customHeight="1"/>
    <row r="9" spans="1:36" ht="14.25" customHeight="1">
      <c r="Q9" s="1" t="s">
        <v>200</v>
      </c>
      <c r="V9" s="1" t="s">
        <v>201</v>
      </c>
      <c r="Y9" s="278" t="str">
        <f>IF(基本項目等入力シート!E13="","",基本項目等入力シート!E13)</f>
        <v/>
      </c>
      <c r="Z9" s="278"/>
      <c r="AA9" s="278"/>
      <c r="AB9" s="278"/>
      <c r="AC9" s="278"/>
      <c r="AD9" s="278"/>
      <c r="AE9" s="278"/>
      <c r="AF9" s="278"/>
      <c r="AG9" s="278"/>
    </row>
    <row r="10" spans="1:36" ht="14.25" customHeight="1">
      <c r="Y10" s="278"/>
      <c r="Z10" s="278"/>
      <c r="AA10" s="278"/>
      <c r="AB10" s="278"/>
      <c r="AC10" s="278"/>
      <c r="AD10" s="278"/>
      <c r="AE10" s="278"/>
      <c r="AF10" s="278"/>
      <c r="AG10" s="278"/>
    </row>
    <row r="11" spans="1:36">
      <c r="V11" s="1" t="s">
        <v>202</v>
      </c>
      <c r="Y11" s="279" t="str">
        <f>IF(基本項目等入力シート!E14&lt;&gt;"",基本項目等入力シート!E14,"法人にあっては名称")</f>
        <v>法人にあっては名称</v>
      </c>
      <c r="Z11" s="279"/>
      <c r="AA11" s="279"/>
      <c r="AB11" s="279"/>
      <c r="AC11" s="279"/>
      <c r="AD11" s="279"/>
      <c r="AE11" s="279"/>
      <c r="AF11" s="279"/>
      <c r="AG11" s="279"/>
    </row>
    <row r="12" spans="1:36" ht="14.25" customHeight="1">
      <c r="Y12" s="279" t="str">
        <f>IF(基本項目等入力シート!E15&lt;&gt;"",基本項目等入力シート!E15,"及び代表者の氏名")</f>
        <v>及び代表者の氏名</v>
      </c>
      <c r="Z12" s="279"/>
      <c r="AA12" s="279"/>
      <c r="AB12" s="279"/>
      <c r="AC12" s="279"/>
      <c r="AD12" s="279"/>
      <c r="AE12" s="279"/>
      <c r="AF12" s="279"/>
      <c r="AG12" s="279"/>
    </row>
    <row r="13" spans="1:36" ht="14.25" customHeight="1">
      <c r="V13" s="1" t="s">
        <v>203</v>
      </c>
      <c r="AA13" s="280" t="str">
        <f>IF(基本項目等入力シート!E16="","",基本項目等入力シート!E16)</f>
        <v/>
      </c>
      <c r="AB13" s="280"/>
      <c r="AC13" s="280"/>
      <c r="AD13" s="280"/>
      <c r="AE13" s="280"/>
      <c r="AF13" s="280"/>
      <c r="AG13" s="1" t="s">
        <v>204</v>
      </c>
    </row>
    <row r="14" spans="1:36" ht="14.25" customHeight="1"/>
    <row r="15" spans="1:36" ht="14.25" customHeight="1"/>
    <row r="16" spans="1:36" ht="14.25" customHeight="1"/>
    <row r="17" spans="1:66" ht="14.25" customHeight="1">
      <c r="A17" s="276" t="str">
        <f>IF(基本項目等入力シート!D9="",様式第13!AJ17,様式第13!AI17)</f>
        <v>○○補助金に係る事業化状況報告書</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I17" s="2" t="str">
        <f>基本項目等入力シート!D9&amp;"に係る事業化状況報告書"</f>
        <v>に係る事業化状況報告書</v>
      </c>
      <c r="AJ17" s="2" t="s">
        <v>205</v>
      </c>
    </row>
    <row r="18" spans="1:66" ht="14.25" customHeight="1"/>
    <row r="19" spans="1:66" ht="14.25" customHeight="1"/>
    <row r="20" spans="1:66" ht="63" customHeight="1">
      <c r="A20" s="281" t="str">
        <f>IF(基本項目等入力シート!E27="有",IF(基本項目等入力シート!E7=基本項目等入力シート!E11+2,様式第13!AK20,様式第13!AM20),IF(基本項目等入力シート!E27="無",IF(基本項目等入力シート!E7=基本項目等入力シート!E11+2,様式第13!AJ20,様式第13!AL20),IF(基本項目等入力シート!E27="",様式第13!AI20)))</f>
        <v>　令和　年　月　日付課輸○－○号をもって交付決定通知（令和　年　月　日付課輸○－○号をもって変更承認）があった補助事業に関し、令和　年度の事業化状況を、交付要綱第２４条第１項の規定に基づき、別紙のとおり報告します。</v>
      </c>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36"/>
      <c r="AI20" s="36" t="str">
        <f>"　令和　年　月　日付課輸○－○号をもって交付決定通知（令和　年　月　日付課輸○－○号をもって変更承認）があった補助事業に関し、令和　年度の事業化状況を、"&amp;基本項目等入力シート!D9&amp;"交付要綱第２４条第１項の規定に基づき、別紙のとおり報告します。"</f>
        <v>　令和　年　月　日付課輸○－○号をもって交付決定通知（令和　年　月　日付課輸○－○号をもって変更承認）があった補助事業に関し、令和　年度の事業化状況を、交付要綱第２４条第１項の規定に基づき、別紙のとおり報告します。</v>
      </c>
      <c r="AJ20" s="45"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があった補助事業に関し、令和"&amp;基本項目等入力シート!F11&amp;"年度及び令和"&amp;基本項目等入力シート!H11&amp;"年度の事業化状況を"&amp;基本項目等入力シート!D9&amp;"交付要綱第２４条第１項の規定に基づき別紙のとおり報告します。"</f>
        <v>　令和年月日課輸－号をもって交付決定通知があった補助事業に関し、令和６年度及び令和７年度の事業化状況を交付要綱第２４条第１項の規定に基づき別紙のとおり報告します。</v>
      </c>
      <c r="AK20" s="45"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令和"&amp;基本項目等入力シート!L28&amp;"年"&amp;基本項目等入力シート!M28&amp;"月"&amp;基本項目等入力シート!N28&amp;"日"&amp;基本項目等入力シート!E29&amp;基本項目等入力シート!I29&amp;基本項目等入力シート!G29&amp;基本項目等入力シート!F11&amp;"年度及び令和"&amp;基本項目等入力シート!H11&amp;"年度の事業化状況を"&amp;基本項目等入力シート!D9&amp;"交付要綱第２４条第１項の規定に基づき別紙のとおり報告します。"</f>
        <v>　令和年月日課輸－号をもって交付決定通知（令和年月日課輸－６年度及び令和７年度の事業化状況を交付要綱第２４条第１項の規定に基づき別紙のとおり報告します。</v>
      </c>
      <c r="AL20" s="36"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があった補助事業に関し、令和"&amp;基本項目等入力シート!I7&amp;"年度の事業化状況を"&amp;基本項目等入力シート!D9&amp;"交付要綱第２４条第１項の規定に基づき別紙のとおり報告します。"</f>
        <v>　令和年月日課輸－号をもって交付決定通知があった補助事業に関し、令和－２年度の事業化状況を交付要綱第２４条第１項の規定に基づき別紙のとおり報告します。</v>
      </c>
      <c r="AM20" s="36"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令和"&amp;基本項目等入力シート!L28&amp;"年"&amp;基本項目等入力シート!M28&amp;"月"&amp;基本項目等入力シート!N28&amp;"日"&amp;基本項目等入力シート!E29&amp;基本項目等入力シート!I29&amp;基本項目等入力シート!G29&amp;基本項目等入力シート!J29&amp;"号をもって変更承認）があった補助事業に関し、令和"&amp;基本項目等入力シート!I7&amp;"年度の事業化状況を"&amp;基本項目等入力シート!D9&amp;"交付要綱第２４条第１項の規定に基づき別紙のとおり報告します。"</f>
        <v>　令和年月日課輸－号をもって交付決定通知（令和年月日課輸－号をもって変更承認）があった補助事業に関し、令和－２年度の事業化状況を交付要綱第２４条第１項の規定に基づき別紙のとおり報告します。</v>
      </c>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row>
    <row r="21" spans="1:66">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66">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c r="A24" s="1" t="s">
        <v>206</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10"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10"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20.149999999999999" customHeight="1">
      <c r="A27" s="124" t="s">
        <v>207</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66" ht="20.149999999999999" customHeight="1">
      <c r="A28" s="119" t="s">
        <v>208</v>
      </c>
      <c r="T28" s="282" t="str">
        <f>IF(基本項目等入力シート!J40="","有 ・ 無",基本項目等入力シート!J40)</f>
        <v>有 ・ 無</v>
      </c>
      <c r="U28" s="282"/>
      <c r="V28" s="282"/>
      <c r="W28" s="282"/>
    </row>
    <row r="29" spans="1:66" ht="20.149999999999999" customHeight="1">
      <c r="A29" s="1" t="s">
        <v>209</v>
      </c>
      <c r="T29" s="282" t="str">
        <f>IF(基本項目等入力シート!J41="","有 ・ 無",基本項目等入力シート!J41)</f>
        <v>有 ・ 無</v>
      </c>
      <c r="U29" s="282"/>
      <c r="V29" s="282"/>
      <c r="W29" s="282"/>
    </row>
    <row r="30" spans="1:66" ht="20.149999999999999" customHeight="1">
      <c r="A30" s="1" t="s">
        <v>210</v>
      </c>
      <c r="T30" s="282" t="str">
        <f>IF(基本項目等入力シート!J42="","有 ・ 無",基本項目等入力シート!J42)</f>
        <v>有 ・ 無</v>
      </c>
      <c r="U30" s="282"/>
      <c r="V30" s="282"/>
      <c r="W30" s="282"/>
    </row>
    <row r="31" spans="1:66" s="43" customFormat="1" ht="20.149999999999999" customHeight="1">
      <c r="X31" s="44"/>
      <c r="Y31" s="44"/>
      <c r="Z31" s="44"/>
      <c r="AA31" s="44"/>
      <c r="AB31" s="44"/>
      <c r="AC31" s="44"/>
      <c r="AD31" s="44"/>
    </row>
    <row r="32" spans="1:66" s="43" customFormat="1" ht="20.149999999999999" customHeight="1">
      <c r="A32" s="1" t="s">
        <v>211</v>
      </c>
      <c r="B32" s="1"/>
      <c r="C32" s="120"/>
      <c r="D32" s="120"/>
      <c r="E32" s="120"/>
      <c r="F32" s="120"/>
      <c r="G32" s="120"/>
      <c r="H32" s="120"/>
      <c r="I32" s="120"/>
      <c r="J32" s="120"/>
      <c r="K32" s="1"/>
      <c r="L32" s="1"/>
      <c r="M32" s="1"/>
      <c r="N32" s="1"/>
      <c r="O32" s="1"/>
      <c r="P32" s="1"/>
      <c r="Q32" s="1"/>
      <c r="R32" s="1"/>
      <c r="S32" s="1"/>
      <c r="T32" s="1"/>
      <c r="U32" s="1"/>
      <c r="V32" s="1"/>
      <c r="W32" s="121"/>
      <c r="X32" s="121"/>
      <c r="Y32" s="121"/>
      <c r="Z32" s="121"/>
      <c r="AA32" s="121"/>
      <c r="AB32" s="121"/>
      <c r="AC32" s="121"/>
      <c r="AD32" s="121"/>
      <c r="AE32" s="1"/>
      <c r="AF32" s="1"/>
      <c r="AG32" s="1"/>
    </row>
    <row r="33" spans="1:33" s="43" customFormat="1" ht="10" customHeight="1">
      <c r="A33" s="1"/>
      <c r="B33" s="120"/>
      <c r="C33" s="120"/>
      <c r="D33" s="120"/>
      <c r="E33" s="120"/>
      <c r="F33" s="120"/>
      <c r="G33" s="120"/>
      <c r="H33" s="120"/>
      <c r="I33" s="120"/>
      <c r="J33" s="120"/>
      <c r="K33" s="1"/>
      <c r="L33" s="1"/>
      <c r="M33" s="1"/>
      <c r="N33" s="1"/>
      <c r="O33" s="1"/>
      <c r="P33" s="1"/>
      <c r="Q33" s="1"/>
      <c r="R33" s="1"/>
      <c r="S33" s="1"/>
      <c r="T33" s="1"/>
      <c r="U33" s="1"/>
      <c r="V33" s="1"/>
      <c r="W33" s="121"/>
      <c r="X33" s="121"/>
      <c r="Y33" s="121"/>
      <c r="Z33" s="121"/>
      <c r="AA33" s="121"/>
      <c r="AB33" s="121"/>
      <c r="AC33" s="121"/>
      <c r="AD33" s="121"/>
      <c r="AE33" s="1"/>
      <c r="AF33" s="1"/>
      <c r="AG33" s="1"/>
    </row>
    <row r="34" spans="1:33" s="43" customFormat="1" ht="20.149999999999999" customHeight="1">
      <c r="A34" s="1"/>
      <c r="B34" s="1"/>
      <c r="C34" s="1"/>
      <c r="D34" s="283" t="s">
        <v>68</v>
      </c>
      <c r="E34" s="283"/>
      <c r="F34" s="283"/>
      <c r="G34" s="283"/>
      <c r="H34" s="283"/>
      <c r="I34" s="283"/>
      <c r="J34" s="283"/>
      <c r="K34" s="283"/>
      <c r="L34" s="283" t="s">
        <v>69</v>
      </c>
      <c r="M34" s="283"/>
      <c r="N34" s="283"/>
      <c r="O34" s="283"/>
      <c r="P34" s="283" t="s">
        <v>70</v>
      </c>
      <c r="Q34" s="283"/>
      <c r="R34" s="283" t="s">
        <v>71</v>
      </c>
      <c r="S34" s="283"/>
      <c r="T34" s="283"/>
      <c r="U34" s="1"/>
      <c r="V34" s="1"/>
      <c r="W34" s="1"/>
      <c r="X34" s="1"/>
      <c r="Y34" s="1"/>
      <c r="Z34" s="1"/>
      <c r="AA34" s="122"/>
      <c r="AB34" s="122"/>
      <c r="AC34" s="122"/>
      <c r="AD34" s="122"/>
      <c r="AE34" s="1"/>
      <c r="AF34" s="1"/>
      <c r="AG34" s="1"/>
    </row>
    <row r="35" spans="1:33" s="43" customFormat="1" ht="25" customHeight="1">
      <c r="A35" s="1"/>
      <c r="B35" s="123" t="s">
        <v>72</v>
      </c>
      <c r="C35" s="1"/>
      <c r="D35" s="283" t="str">
        <f>IF(基本項目等入力シート!C92="","",基本項目等入力シート!C92)</f>
        <v/>
      </c>
      <c r="E35" s="283"/>
      <c r="F35" s="283"/>
      <c r="G35" s="283"/>
      <c r="H35" s="283"/>
      <c r="I35" s="283"/>
      <c r="J35" s="283"/>
      <c r="K35" s="283"/>
      <c r="L35" s="284" t="str">
        <f>IF(基本項目等入力シート!K92="","",基本項目等入力シート!K92)</f>
        <v/>
      </c>
      <c r="M35" s="284"/>
      <c r="N35" s="284"/>
      <c r="O35" s="284"/>
      <c r="P35" s="283" t="s">
        <v>73</v>
      </c>
      <c r="Q35" s="283"/>
      <c r="R35" s="285"/>
      <c r="S35" s="285"/>
      <c r="T35" s="285"/>
      <c r="U35" s="1"/>
      <c r="V35" s="1"/>
      <c r="W35" s="1"/>
      <c r="X35" s="1"/>
      <c r="Y35" s="1"/>
      <c r="Z35" s="1"/>
      <c r="AA35" s="122"/>
      <c r="AB35" s="122"/>
      <c r="AC35" s="122"/>
      <c r="AD35" s="122"/>
      <c r="AE35" s="1"/>
      <c r="AF35" s="1"/>
      <c r="AG35" s="1"/>
    </row>
    <row r="36" spans="1:33" s="43" customFormat="1" ht="25" customHeight="1">
      <c r="A36" s="1"/>
      <c r="B36" s="123" t="s">
        <v>74</v>
      </c>
      <c r="C36" s="1"/>
      <c r="D36" s="283" t="str">
        <f>IF(基本項目等入力シート!C93="","",基本項目等入力シート!C93)</f>
        <v/>
      </c>
      <c r="E36" s="283"/>
      <c r="F36" s="283"/>
      <c r="G36" s="283"/>
      <c r="H36" s="283"/>
      <c r="I36" s="283"/>
      <c r="J36" s="283"/>
      <c r="K36" s="283"/>
      <c r="L36" s="284" t="str">
        <f>IF(基本項目等入力シート!K93="","",基本項目等入力シート!K93)</f>
        <v/>
      </c>
      <c r="M36" s="284"/>
      <c r="N36" s="284"/>
      <c r="O36" s="284"/>
      <c r="P36" s="283" t="s">
        <v>73</v>
      </c>
      <c r="Q36" s="283"/>
      <c r="R36" s="283" t="str">
        <f>IF(基本項目等入力シート!N93="","",基本項目等入力シート!N93)</f>
        <v/>
      </c>
      <c r="S36" s="283"/>
      <c r="T36" s="283"/>
      <c r="U36" s="1"/>
      <c r="V36" s="1"/>
      <c r="W36" s="1"/>
      <c r="X36" s="1"/>
      <c r="Y36" s="1"/>
      <c r="Z36" s="1"/>
      <c r="AA36" s="122"/>
      <c r="AB36" s="122"/>
      <c r="AC36" s="122"/>
      <c r="AD36" s="122"/>
      <c r="AE36" s="1"/>
      <c r="AF36" s="1"/>
      <c r="AG36" s="1"/>
    </row>
    <row r="37" spans="1:33" ht="25" customHeight="1"/>
    <row r="38" spans="1:33" ht="15" customHeight="1">
      <c r="AG38" s="125" t="s">
        <v>58</v>
      </c>
    </row>
    <row r="39" spans="1:33" ht="25" customHeight="1">
      <c r="B39" s="286" t="s">
        <v>212</v>
      </c>
      <c r="C39" s="286"/>
      <c r="D39" s="286"/>
      <c r="E39" s="286"/>
      <c r="F39" s="286"/>
      <c r="G39" s="286"/>
      <c r="H39" s="286"/>
      <c r="I39" s="286"/>
      <c r="J39" s="286"/>
      <c r="K39" s="286"/>
      <c r="L39" s="286"/>
      <c r="M39" s="286"/>
      <c r="N39" s="286"/>
      <c r="O39" s="286"/>
      <c r="P39" s="286"/>
      <c r="Q39" s="286"/>
      <c r="R39" s="286"/>
      <c r="S39" s="286"/>
      <c r="T39" s="286"/>
      <c r="U39" s="287" t="str">
        <f>IF(基本項目等入力シート!E17="","",基本項目等入力シート!E17)</f>
        <v/>
      </c>
      <c r="V39" s="287"/>
      <c r="W39" s="287"/>
      <c r="X39" s="287"/>
      <c r="Y39" s="287"/>
      <c r="Z39" s="287"/>
      <c r="AA39" s="287"/>
      <c r="AB39" s="287"/>
      <c r="AC39" s="287"/>
      <c r="AD39" s="287"/>
      <c r="AE39" s="287"/>
      <c r="AF39" s="287"/>
      <c r="AG39" s="287"/>
    </row>
    <row r="40" spans="1:33" ht="25" customHeight="1">
      <c r="B40" s="286" t="s">
        <v>213</v>
      </c>
      <c r="C40" s="286"/>
      <c r="D40" s="286"/>
      <c r="E40" s="286"/>
      <c r="F40" s="286"/>
      <c r="G40" s="286"/>
      <c r="H40" s="286"/>
      <c r="I40" s="286"/>
      <c r="J40" s="286"/>
      <c r="K40" s="286"/>
      <c r="L40" s="286"/>
      <c r="M40" s="286"/>
      <c r="N40" s="286"/>
      <c r="O40" s="286"/>
      <c r="P40" s="286"/>
      <c r="Q40" s="286"/>
      <c r="R40" s="286"/>
      <c r="S40" s="286"/>
      <c r="T40" s="286"/>
      <c r="U40" s="288" t="str">
        <f>IF(基本項目等入力シート!F31="","",基本項目等入力シート!F31)</f>
        <v/>
      </c>
      <c r="V40" s="288"/>
      <c r="W40" s="288"/>
      <c r="X40" s="288"/>
      <c r="Y40" s="288"/>
      <c r="Z40" s="288"/>
      <c r="AA40" s="288"/>
      <c r="AB40" s="288"/>
      <c r="AC40" s="288"/>
      <c r="AD40" s="288"/>
      <c r="AE40" s="288"/>
      <c r="AF40" s="288"/>
      <c r="AG40" s="288"/>
    </row>
    <row r="41" spans="1:33" ht="25" customHeight="1">
      <c r="B41" s="286" t="s">
        <v>214</v>
      </c>
      <c r="C41" s="286"/>
      <c r="D41" s="286"/>
      <c r="E41" s="286"/>
      <c r="F41" s="286"/>
      <c r="G41" s="286"/>
      <c r="H41" s="286"/>
      <c r="I41" s="286"/>
      <c r="J41" s="286"/>
      <c r="K41" s="286"/>
      <c r="L41" s="286"/>
      <c r="M41" s="286"/>
      <c r="N41" s="286"/>
      <c r="O41" s="286"/>
      <c r="P41" s="286"/>
      <c r="Q41" s="286"/>
      <c r="R41" s="286"/>
      <c r="S41" s="286"/>
      <c r="T41" s="286"/>
      <c r="U41" s="288" t="str">
        <f>IFERROR(HLOOKUP(基本項目等入力シート!E7,'事業化状況報告　集計表'!$F$10:$J$28,5,0),"")</f>
        <v/>
      </c>
      <c r="V41" s="288"/>
      <c r="W41" s="288"/>
      <c r="X41" s="288"/>
      <c r="Y41" s="288"/>
      <c r="Z41" s="288"/>
      <c r="AA41" s="288"/>
      <c r="AB41" s="288"/>
      <c r="AC41" s="288"/>
      <c r="AD41" s="288"/>
      <c r="AE41" s="288"/>
      <c r="AF41" s="288"/>
      <c r="AG41" s="288"/>
    </row>
    <row r="42" spans="1:33" ht="25" customHeight="1">
      <c r="B42" s="286" t="s">
        <v>215</v>
      </c>
      <c r="C42" s="286"/>
      <c r="D42" s="286"/>
      <c r="E42" s="286"/>
      <c r="F42" s="286"/>
      <c r="G42" s="286"/>
      <c r="H42" s="286"/>
      <c r="I42" s="286"/>
      <c r="J42" s="286"/>
      <c r="K42" s="286"/>
      <c r="L42" s="286"/>
      <c r="M42" s="286"/>
      <c r="N42" s="286"/>
      <c r="O42" s="286"/>
      <c r="P42" s="286"/>
      <c r="Q42" s="286"/>
      <c r="R42" s="286"/>
      <c r="S42" s="286"/>
      <c r="T42" s="286"/>
      <c r="U42" s="288" t="str">
        <f>IFERROR(HLOOKUP(基本項目等入力シート!E7,'事業化状況報告　集計表'!$F$10:$J$28,7),"")</f>
        <v/>
      </c>
      <c r="V42" s="288"/>
      <c r="W42" s="288"/>
      <c r="X42" s="288"/>
      <c r="Y42" s="288"/>
      <c r="Z42" s="288"/>
      <c r="AA42" s="288"/>
      <c r="AB42" s="288"/>
      <c r="AC42" s="288"/>
      <c r="AD42" s="288"/>
      <c r="AE42" s="288"/>
      <c r="AF42" s="288"/>
      <c r="AG42" s="288"/>
    </row>
    <row r="43" spans="1:33" ht="25" customHeight="1">
      <c r="B43" s="286" t="s">
        <v>216</v>
      </c>
      <c r="C43" s="286"/>
      <c r="D43" s="286"/>
      <c r="E43" s="286"/>
      <c r="F43" s="286"/>
      <c r="G43" s="286"/>
      <c r="H43" s="286"/>
      <c r="I43" s="286"/>
      <c r="J43" s="286"/>
      <c r="K43" s="286"/>
      <c r="L43" s="286"/>
      <c r="M43" s="286"/>
      <c r="N43" s="286"/>
      <c r="O43" s="286"/>
      <c r="P43" s="286"/>
      <c r="Q43" s="286"/>
      <c r="R43" s="286"/>
      <c r="S43" s="286"/>
      <c r="T43" s="286"/>
      <c r="U43" s="288" t="str">
        <f>IFERROR(HLOOKUP(基本項目等入力シート!E7,'事業化状況報告　集計表'!$F$10:$J$28,9),"")</f>
        <v/>
      </c>
      <c r="V43" s="288"/>
      <c r="W43" s="288"/>
      <c r="X43" s="288"/>
      <c r="Y43" s="288"/>
      <c r="Z43" s="288"/>
      <c r="AA43" s="288"/>
      <c r="AB43" s="288"/>
      <c r="AC43" s="288"/>
      <c r="AD43" s="288"/>
      <c r="AE43" s="288"/>
      <c r="AF43" s="288"/>
      <c r="AG43" s="288"/>
    </row>
    <row r="44" spans="1:33" ht="25" customHeight="1">
      <c r="B44" s="286" t="s">
        <v>217</v>
      </c>
      <c r="C44" s="286"/>
      <c r="D44" s="286"/>
      <c r="E44" s="286"/>
      <c r="F44" s="286"/>
      <c r="G44" s="286"/>
      <c r="H44" s="286"/>
      <c r="I44" s="286"/>
      <c r="J44" s="286"/>
      <c r="K44" s="286"/>
      <c r="L44" s="286"/>
      <c r="M44" s="286"/>
      <c r="N44" s="286"/>
      <c r="O44" s="286"/>
      <c r="P44" s="286"/>
      <c r="Q44" s="286"/>
      <c r="R44" s="286"/>
      <c r="S44" s="286"/>
      <c r="T44" s="286"/>
      <c r="U44" s="288" t="str">
        <f>IFERROR(HLOOKUP(基本項目等入力シート!E7,'事業化状況報告　集計表'!$F$10:$J$28,13),"")</f>
        <v/>
      </c>
      <c r="V44" s="288"/>
      <c r="W44" s="288"/>
      <c r="X44" s="288"/>
      <c r="Y44" s="288"/>
      <c r="Z44" s="288"/>
      <c r="AA44" s="288"/>
      <c r="AB44" s="288"/>
      <c r="AC44" s="288"/>
      <c r="AD44" s="288"/>
      <c r="AE44" s="288"/>
      <c r="AF44" s="288"/>
      <c r="AG44" s="288"/>
    </row>
    <row r="45" spans="1:33" ht="25" customHeight="1">
      <c r="B45" s="286" t="s">
        <v>218</v>
      </c>
      <c r="C45" s="286"/>
      <c r="D45" s="286"/>
      <c r="E45" s="286"/>
      <c r="F45" s="286"/>
      <c r="G45" s="286"/>
      <c r="H45" s="286"/>
      <c r="I45" s="286"/>
      <c r="J45" s="286"/>
      <c r="K45" s="286"/>
      <c r="L45" s="286"/>
      <c r="M45" s="286"/>
      <c r="N45" s="286"/>
      <c r="O45" s="286"/>
      <c r="P45" s="286"/>
      <c r="Q45" s="286"/>
      <c r="R45" s="286"/>
      <c r="S45" s="286"/>
      <c r="T45" s="286"/>
      <c r="U45" s="288" t="str">
        <f>IFERROR(HLOOKUP(基本項目等入力シート!E7,'事業化状況報告　集計表'!$F$10:$J$28,14),"")</f>
        <v/>
      </c>
      <c r="V45" s="288"/>
      <c r="W45" s="288"/>
      <c r="X45" s="288"/>
      <c r="Y45" s="288"/>
      <c r="Z45" s="288"/>
      <c r="AA45" s="288"/>
      <c r="AB45" s="288"/>
      <c r="AC45" s="288"/>
      <c r="AD45" s="288"/>
      <c r="AE45" s="288"/>
      <c r="AF45" s="288"/>
      <c r="AG45" s="288"/>
    </row>
    <row r="46" spans="1:33" ht="25" customHeight="1">
      <c r="B46" s="286" t="s">
        <v>219</v>
      </c>
      <c r="C46" s="286"/>
      <c r="D46" s="286"/>
      <c r="E46" s="286"/>
      <c r="F46" s="286"/>
      <c r="G46" s="286"/>
      <c r="H46" s="286"/>
      <c r="I46" s="286"/>
      <c r="J46" s="286"/>
      <c r="K46" s="286"/>
      <c r="L46" s="286"/>
      <c r="M46" s="286"/>
      <c r="N46" s="286"/>
      <c r="O46" s="286"/>
      <c r="P46" s="286"/>
      <c r="Q46" s="286"/>
      <c r="R46" s="286"/>
      <c r="S46" s="286"/>
      <c r="T46" s="286"/>
      <c r="U46" s="288" t="str">
        <f>IFERROR(HLOOKUP(基本項目等入力シート!E7,'事業化状況報告　集計表'!$F$10:$J$28,16),"")</f>
        <v/>
      </c>
      <c r="V46" s="288"/>
      <c r="W46" s="288"/>
      <c r="X46" s="288"/>
      <c r="Y46" s="288"/>
      <c r="Z46" s="288"/>
      <c r="AA46" s="288"/>
      <c r="AB46" s="288"/>
      <c r="AC46" s="288"/>
      <c r="AD46" s="288"/>
      <c r="AE46" s="288"/>
      <c r="AF46" s="288"/>
      <c r="AG46" s="288"/>
    </row>
    <row r="47" spans="1:33" ht="25" customHeight="1">
      <c r="B47" s="286" t="s">
        <v>220</v>
      </c>
      <c r="C47" s="286"/>
      <c r="D47" s="286"/>
      <c r="E47" s="286"/>
      <c r="F47" s="286"/>
      <c r="G47" s="286"/>
      <c r="H47" s="286"/>
      <c r="I47" s="286"/>
      <c r="J47" s="286"/>
      <c r="K47" s="286"/>
      <c r="L47" s="286"/>
      <c r="M47" s="286"/>
      <c r="N47" s="286"/>
      <c r="O47" s="286"/>
      <c r="P47" s="286"/>
      <c r="Q47" s="286"/>
      <c r="R47" s="286"/>
      <c r="S47" s="286"/>
      <c r="T47" s="286"/>
      <c r="U47" s="288" t="str">
        <f>IFERROR(HLOOKUP(基本項目等入力シート!E7,'事業化状況報告　集計表'!$F$10:$J$28,19),"")</f>
        <v/>
      </c>
      <c r="V47" s="288"/>
      <c r="W47" s="288"/>
      <c r="X47" s="288"/>
      <c r="Y47" s="288"/>
      <c r="Z47" s="288"/>
      <c r="AA47" s="288"/>
      <c r="AB47" s="288"/>
      <c r="AC47" s="288"/>
      <c r="AD47" s="288"/>
      <c r="AE47" s="288"/>
      <c r="AF47" s="288"/>
      <c r="AG47" s="288"/>
    </row>
    <row r="48" spans="1:33" ht="20.149999999999999" customHeight="1">
      <c r="B48" s="124"/>
      <c r="C48" s="124"/>
      <c r="D48" s="124"/>
      <c r="E48" s="124"/>
      <c r="F48" s="124"/>
      <c r="G48" s="124"/>
      <c r="H48" s="124"/>
      <c r="I48" s="124"/>
      <c r="J48" s="124"/>
      <c r="K48" s="124"/>
      <c r="L48" s="124"/>
      <c r="M48" s="124"/>
      <c r="N48" s="124"/>
      <c r="O48" s="124"/>
      <c r="P48" s="124"/>
      <c r="Q48" s="124"/>
      <c r="R48" s="124"/>
      <c r="S48" s="124"/>
      <c r="T48" s="124"/>
      <c r="U48" s="126"/>
      <c r="V48" s="126"/>
      <c r="W48" s="126"/>
      <c r="X48" s="126"/>
      <c r="Y48" s="126"/>
      <c r="Z48" s="126"/>
      <c r="AA48" s="126"/>
      <c r="AB48" s="126"/>
      <c r="AC48" s="126"/>
      <c r="AD48" s="126"/>
      <c r="AE48" s="126"/>
      <c r="AF48" s="126"/>
      <c r="AG48" s="126"/>
    </row>
    <row r="49" spans="1:33" ht="20.149999999999999" customHeight="1">
      <c r="B49" s="1" t="s">
        <v>221</v>
      </c>
    </row>
    <row r="50" spans="1:33" ht="20.149999999999999" customHeight="1">
      <c r="B50" s="1" t="s">
        <v>222</v>
      </c>
    </row>
    <row r="51" spans="1:33" ht="20.149999999999999" customHeight="1">
      <c r="AG51" s="125" t="s">
        <v>58</v>
      </c>
    </row>
    <row r="52" spans="1:33" ht="20.149999999999999" customHeight="1">
      <c r="B52" s="283"/>
      <c r="C52" s="283"/>
      <c r="D52" s="283"/>
      <c r="E52" s="283"/>
      <c r="F52" s="283"/>
      <c r="G52" s="283"/>
      <c r="H52" s="283"/>
      <c r="I52" s="283"/>
      <c r="J52" s="283" t="s">
        <v>59</v>
      </c>
      <c r="K52" s="283"/>
      <c r="L52" s="283"/>
      <c r="M52" s="283"/>
      <c r="N52" s="283"/>
      <c r="O52" s="283"/>
      <c r="P52" s="283" t="s">
        <v>60</v>
      </c>
      <c r="Q52" s="283"/>
      <c r="R52" s="283"/>
      <c r="S52" s="283"/>
      <c r="T52" s="283"/>
      <c r="U52" s="283"/>
      <c r="V52" s="276"/>
      <c r="W52" s="276"/>
      <c r="X52" s="276"/>
      <c r="Y52" s="276"/>
      <c r="Z52" s="276"/>
      <c r="AA52" s="276"/>
      <c r="AB52" s="276"/>
      <c r="AC52" s="276"/>
      <c r="AD52" s="276"/>
      <c r="AE52" s="276"/>
      <c r="AF52" s="276"/>
      <c r="AG52" s="276"/>
    </row>
    <row r="53" spans="1:33" ht="20.149999999999999" customHeight="1">
      <c r="B53" s="283" t="s">
        <v>61</v>
      </c>
      <c r="C53" s="283"/>
      <c r="D53" s="283"/>
      <c r="E53" s="283"/>
      <c r="F53" s="283"/>
      <c r="G53" s="283"/>
      <c r="H53" s="283"/>
      <c r="I53" s="283"/>
      <c r="J53" s="289" t="str">
        <f>IF(基本項目等入力シート!E78="","",基本項目等入力シート!E78)</f>
        <v/>
      </c>
      <c r="K53" s="289"/>
      <c r="L53" s="289"/>
      <c r="M53" s="289"/>
      <c r="N53" s="289"/>
      <c r="O53" s="289"/>
      <c r="P53" s="289" t="str">
        <f>IF(基本項目等入力シート!H78="","",基本項目等入力シート!H78)</f>
        <v/>
      </c>
      <c r="Q53" s="289"/>
      <c r="R53" s="289"/>
      <c r="S53" s="289"/>
      <c r="T53" s="289"/>
      <c r="U53" s="289"/>
      <c r="V53" s="290"/>
      <c r="W53" s="290"/>
      <c r="X53" s="290"/>
      <c r="Y53" s="290"/>
      <c r="Z53" s="290"/>
      <c r="AA53" s="290"/>
      <c r="AB53" s="290"/>
      <c r="AC53" s="290"/>
      <c r="AD53" s="290"/>
      <c r="AE53" s="290"/>
      <c r="AF53" s="290"/>
      <c r="AG53" s="290"/>
    </row>
    <row r="54" spans="1:33" ht="20.149999999999999" customHeight="1">
      <c r="B54" s="283" t="s">
        <v>44</v>
      </c>
      <c r="C54" s="283"/>
      <c r="D54" s="283"/>
      <c r="E54" s="283"/>
      <c r="F54" s="283"/>
      <c r="G54" s="283"/>
      <c r="H54" s="283"/>
      <c r="I54" s="283"/>
      <c r="J54" s="289" t="str">
        <f>IF(基本項目等入力シート!E79="","",基本項目等入力シート!E79)</f>
        <v/>
      </c>
      <c r="K54" s="289"/>
      <c r="L54" s="289"/>
      <c r="M54" s="289"/>
      <c r="N54" s="289"/>
      <c r="O54" s="289"/>
      <c r="P54" s="289" t="str">
        <f>IF(基本項目等入力シート!H79="","",基本項目等入力シート!H79)</f>
        <v/>
      </c>
      <c r="Q54" s="289"/>
      <c r="R54" s="289"/>
      <c r="S54" s="289"/>
      <c r="T54" s="289"/>
      <c r="U54" s="289"/>
      <c r="V54" s="290"/>
      <c r="W54" s="290"/>
      <c r="X54" s="290"/>
      <c r="Y54" s="290"/>
      <c r="Z54" s="290"/>
      <c r="AA54" s="290"/>
      <c r="AB54" s="290"/>
      <c r="AC54" s="290"/>
      <c r="AD54" s="290"/>
      <c r="AE54" s="290"/>
      <c r="AF54" s="290"/>
      <c r="AG54" s="290"/>
    </row>
    <row r="55" spans="1:33" ht="20.149999999999999" customHeight="1">
      <c r="B55" s="291" t="s">
        <v>45</v>
      </c>
      <c r="C55" s="291"/>
      <c r="D55" s="291"/>
      <c r="E55" s="291"/>
      <c r="F55" s="291"/>
      <c r="G55" s="291"/>
      <c r="H55" s="291"/>
      <c r="I55" s="291"/>
      <c r="J55" s="289" t="str">
        <f>IF(基本項目等入力シート!E80="","",基本項目等入力シート!E81)</f>
        <v/>
      </c>
      <c r="K55" s="289"/>
      <c r="L55" s="289"/>
      <c r="M55" s="289"/>
      <c r="N55" s="289"/>
      <c r="O55" s="289"/>
      <c r="P55" s="289" t="str">
        <f>IF(基本項目等入力シート!H80="","",基本項目等入力シート!H81)</f>
        <v/>
      </c>
      <c r="Q55" s="289"/>
      <c r="R55" s="289"/>
      <c r="S55" s="289"/>
      <c r="T55" s="289"/>
      <c r="U55" s="289"/>
      <c r="V55" s="290"/>
      <c r="W55" s="290"/>
      <c r="X55" s="290"/>
      <c r="Y55" s="290"/>
      <c r="Z55" s="290"/>
      <c r="AA55" s="290"/>
      <c r="AB55" s="290"/>
      <c r="AC55" s="290"/>
      <c r="AD55" s="290"/>
      <c r="AE55" s="290"/>
      <c r="AF55" s="290"/>
      <c r="AG55" s="290"/>
    </row>
    <row r="56" spans="1:33" ht="20.149999999999999" customHeight="1">
      <c r="B56" s="283" t="s">
        <v>46</v>
      </c>
      <c r="C56" s="283"/>
      <c r="D56" s="283"/>
      <c r="E56" s="283"/>
      <c r="F56" s="283"/>
      <c r="G56" s="283"/>
      <c r="H56" s="283"/>
      <c r="I56" s="283"/>
      <c r="J56" s="289" t="str">
        <f>IF(基本項目等入力シート!E81="","",基本項目等入力シート!E81)</f>
        <v/>
      </c>
      <c r="K56" s="289"/>
      <c r="L56" s="289"/>
      <c r="M56" s="289"/>
      <c r="N56" s="289"/>
      <c r="O56" s="289"/>
      <c r="P56" s="289" t="str">
        <f>IF(基本項目等入力シート!H81="","",基本項目等入力シート!H81)</f>
        <v/>
      </c>
      <c r="Q56" s="289"/>
      <c r="R56" s="289"/>
      <c r="S56" s="289"/>
      <c r="T56" s="289"/>
      <c r="U56" s="289"/>
      <c r="V56" s="290"/>
      <c r="W56" s="290"/>
      <c r="X56" s="290"/>
      <c r="Y56" s="290"/>
      <c r="Z56" s="290"/>
      <c r="AA56" s="290"/>
      <c r="AB56" s="290"/>
      <c r="AC56" s="290"/>
      <c r="AD56" s="290"/>
      <c r="AE56" s="290"/>
      <c r="AF56" s="290"/>
      <c r="AG56" s="290"/>
    </row>
    <row r="57" spans="1:33" ht="20.149999999999999" customHeight="1">
      <c r="B57" s="283" t="s">
        <v>47</v>
      </c>
      <c r="C57" s="283"/>
      <c r="D57" s="283"/>
      <c r="E57" s="283"/>
      <c r="F57" s="283"/>
      <c r="G57" s="283"/>
      <c r="H57" s="283"/>
      <c r="I57" s="283"/>
      <c r="J57" s="289" t="str">
        <f>IF(基本項目等入力シート!E82="","",基本項目等入力シート!E82)</f>
        <v/>
      </c>
      <c r="K57" s="289"/>
      <c r="L57" s="289"/>
      <c r="M57" s="289"/>
      <c r="N57" s="289"/>
      <c r="O57" s="289"/>
      <c r="P57" s="289" t="str">
        <f>IF(基本項目等入力シート!H82="","",基本項目等入力シート!H82)</f>
        <v/>
      </c>
      <c r="Q57" s="289"/>
      <c r="R57" s="289"/>
      <c r="S57" s="289"/>
      <c r="T57" s="289"/>
      <c r="U57" s="289"/>
      <c r="V57" s="290"/>
      <c r="W57" s="290"/>
      <c r="X57" s="290"/>
      <c r="Y57" s="290"/>
      <c r="Z57" s="290"/>
      <c r="AA57" s="290"/>
      <c r="AB57" s="290"/>
      <c r="AC57" s="290"/>
      <c r="AD57" s="290"/>
      <c r="AE57" s="290"/>
      <c r="AF57" s="290"/>
      <c r="AG57" s="290"/>
    </row>
    <row r="58" spans="1:33" ht="20.149999999999999" customHeight="1">
      <c r="B58" s="283" t="s">
        <v>48</v>
      </c>
      <c r="C58" s="283"/>
      <c r="D58" s="283"/>
      <c r="E58" s="283"/>
      <c r="F58" s="283"/>
      <c r="G58" s="283"/>
      <c r="H58" s="283"/>
      <c r="I58" s="283"/>
      <c r="J58" s="289" t="str">
        <f>IF(基本項目等入力シート!E83="","",基本項目等入力シート!E83)</f>
        <v/>
      </c>
      <c r="K58" s="289"/>
      <c r="L58" s="289"/>
      <c r="M58" s="289"/>
      <c r="N58" s="289"/>
      <c r="O58" s="289"/>
      <c r="P58" s="289" t="str">
        <f>IF(基本項目等入力シート!H83="","",基本項目等入力シート!H83)</f>
        <v/>
      </c>
      <c r="Q58" s="289"/>
      <c r="R58" s="289"/>
      <c r="S58" s="289"/>
      <c r="T58" s="289"/>
      <c r="U58" s="289"/>
      <c r="V58" s="290"/>
      <c r="W58" s="290"/>
      <c r="X58" s="290"/>
      <c r="Y58" s="290"/>
      <c r="Z58" s="290"/>
      <c r="AA58" s="290"/>
      <c r="AB58" s="290"/>
      <c r="AC58" s="290"/>
      <c r="AD58" s="290"/>
      <c r="AE58" s="290"/>
      <c r="AF58" s="290"/>
      <c r="AG58" s="290"/>
    </row>
    <row r="59" spans="1:33" ht="49.5" customHeight="1">
      <c r="B59" s="292" t="s">
        <v>223</v>
      </c>
      <c r="C59" s="292"/>
      <c r="D59" s="292"/>
      <c r="E59" s="292"/>
      <c r="F59" s="292"/>
      <c r="G59" s="292"/>
      <c r="H59" s="292"/>
      <c r="I59" s="292"/>
      <c r="J59" s="292"/>
      <c r="K59" s="292"/>
      <c r="L59" s="292"/>
      <c r="M59" s="292"/>
      <c r="N59" s="292"/>
      <c r="O59" s="292"/>
      <c r="P59" s="292"/>
      <c r="Q59" s="292"/>
      <c r="R59" s="292"/>
      <c r="S59" s="292"/>
      <c r="T59" s="292"/>
      <c r="U59" s="292"/>
      <c r="V59" s="293"/>
      <c r="W59" s="293"/>
      <c r="X59" s="293"/>
      <c r="Y59" s="293"/>
      <c r="Z59" s="293"/>
      <c r="AA59" s="293"/>
      <c r="AB59" s="293"/>
      <c r="AC59" s="293"/>
      <c r="AD59" s="293"/>
      <c r="AE59" s="293"/>
      <c r="AF59" s="293"/>
    </row>
    <row r="60" spans="1:33" ht="13" customHeight="1"/>
    <row r="61" spans="1:33" ht="13" customHeight="1">
      <c r="A61" s="1" t="s">
        <v>294</v>
      </c>
    </row>
    <row r="62" spans="1:33" ht="20.149999999999999" customHeight="1">
      <c r="AG62" s="125"/>
    </row>
    <row r="63" spans="1:33" ht="20.149999999999999" customHeight="1">
      <c r="AG63" s="125"/>
    </row>
    <row r="64" spans="1:33" ht="15" customHeight="1">
      <c r="A64" s="1" t="s">
        <v>224</v>
      </c>
      <c r="N64" s="121"/>
      <c r="O64" s="297" t="str">
        <f>U40</f>
        <v/>
      </c>
      <c r="P64" s="297"/>
      <c r="Q64" s="297"/>
      <c r="R64" s="297"/>
      <c r="S64" s="297"/>
      <c r="T64" s="297"/>
      <c r="U64" s="1" t="s">
        <v>225</v>
      </c>
    </row>
    <row r="65" spans="1:21" ht="15" customHeight="1">
      <c r="A65" s="1" t="s">
        <v>226</v>
      </c>
      <c r="N65" s="121"/>
      <c r="O65" s="297" t="str">
        <f>IF(基本項目等入力シート!F34="","",基本項目等入力シート!F34)</f>
        <v/>
      </c>
      <c r="P65" s="297"/>
      <c r="Q65" s="297"/>
      <c r="R65" s="297"/>
      <c r="S65" s="297"/>
      <c r="T65" s="297"/>
      <c r="U65" s="1" t="s">
        <v>225</v>
      </c>
    </row>
    <row r="66" spans="1:21" ht="11.15" customHeight="1"/>
    <row r="67" spans="1:21" ht="15" customHeight="1">
      <c r="A67" s="1" t="s">
        <v>227</v>
      </c>
      <c r="N67" s="298" t="str">
        <f>IFERROR(HLOOKUP(基本項目等入力シート!E7-1,'事業化状況報告　集計表'!$F$10:$J$28,8),"")</f>
        <v/>
      </c>
      <c r="O67" s="298"/>
      <c r="P67" s="298"/>
      <c r="Q67" s="298"/>
      <c r="R67" s="298"/>
      <c r="S67" s="298"/>
      <c r="T67" s="298"/>
      <c r="U67" s="1" t="s">
        <v>225</v>
      </c>
    </row>
    <row r="68" spans="1:21" ht="15" customHeight="1">
      <c r="A68" s="1" t="s">
        <v>228</v>
      </c>
    </row>
    <row r="69" spans="1:21" ht="15" customHeight="1"/>
    <row r="70" spans="1:21" ht="15" customHeight="1">
      <c r="A70" s="1" t="s">
        <v>229</v>
      </c>
    </row>
    <row r="71" spans="1:21" ht="15" customHeight="1">
      <c r="A71" s="1" t="s">
        <v>230</v>
      </c>
      <c r="N71" s="296" t="str">
        <f>IFERROR(HLOOKUP(基本項目等入力シート!E7,'事業化状況報告　集計表'!$F$10:$J$28,5),"")</f>
        <v/>
      </c>
      <c r="O71" s="296"/>
      <c r="P71" s="296"/>
      <c r="Q71" s="296"/>
      <c r="R71" s="296"/>
      <c r="S71" s="296"/>
      <c r="T71" s="296"/>
      <c r="U71" s="1" t="s">
        <v>225</v>
      </c>
    </row>
    <row r="72" spans="1:21" ht="15" customHeight="1">
      <c r="A72" s="1" t="s">
        <v>231</v>
      </c>
      <c r="N72" s="294" t="str">
        <f>_xlfn.IFNA(SUMIFS(INDEX('事業化状況報告　集計表'!$F$42:$J$389,0,MATCH(基本項目等入力シート!$E$7,'事業化状況報告　集計表'!$F$42:$J$42,0)),'事業化状況報告　集計表'!$D$42:$D$389,'事業化状況報告　集計表'!$D$43),"")</f>
        <v/>
      </c>
      <c r="O72" s="295"/>
      <c r="P72" s="295"/>
      <c r="Q72" s="295"/>
      <c r="R72" s="295"/>
      <c r="S72" s="295"/>
      <c r="T72" s="295"/>
      <c r="U72" s="1" t="s">
        <v>225</v>
      </c>
    </row>
    <row r="73" spans="1:21" ht="15" customHeight="1"/>
    <row r="74" spans="1:21" ht="15" customHeight="1">
      <c r="A74" s="1" t="s">
        <v>232</v>
      </c>
    </row>
    <row r="75" spans="1:21" ht="15" customHeight="1">
      <c r="A75" s="1" t="s">
        <v>230</v>
      </c>
      <c r="N75" s="296" t="str">
        <f>IFERROR(HLOOKUP(基本項目等入力シート!E7,'事業化状況報告　集計表'!$F$10:$J$28,6),"")</f>
        <v/>
      </c>
      <c r="O75" s="296"/>
      <c r="P75" s="296"/>
      <c r="Q75" s="296"/>
      <c r="R75" s="296"/>
      <c r="S75" s="296"/>
      <c r="T75" s="296"/>
      <c r="U75" s="1" t="s">
        <v>225</v>
      </c>
    </row>
    <row r="76" spans="1:21" ht="15" customHeight="1">
      <c r="A76" s="1" t="s">
        <v>231</v>
      </c>
      <c r="N76" s="294" t="str">
        <f>_xlfn.IFNA(SUMIFS(INDEX('事業化状況報告　集計表'!$F$42:$J$389,0,MATCH(基本項目等入力シート!$E$7,'事業化状況報告　集計表'!$F$42:$J$42,0)),'事業化状況報告　集計表'!$D$42:$D$389,'事業化状況報告　集計表'!$D$44),"")</f>
        <v/>
      </c>
      <c r="O76" s="295"/>
      <c r="P76" s="295"/>
      <c r="Q76" s="295"/>
      <c r="R76" s="295"/>
      <c r="S76" s="295"/>
      <c r="T76" s="295"/>
      <c r="U76" s="1" t="s">
        <v>225</v>
      </c>
    </row>
    <row r="78" spans="1:21">
      <c r="A78" s="1" t="s">
        <v>233</v>
      </c>
    </row>
    <row r="79" spans="1:21">
      <c r="A79" s="127" t="s">
        <v>234</v>
      </c>
      <c r="N79" s="296" t="str">
        <f>IFERROR(HLOOKUP(基本項目等入力シート!E7,'事業化状況報告　集計表'!$F$10:$J$28,7),"")</f>
        <v/>
      </c>
      <c r="O79" s="296"/>
      <c r="P79" s="296"/>
      <c r="Q79" s="296"/>
      <c r="R79" s="296"/>
      <c r="S79" s="296"/>
      <c r="T79" s="296"/>
      <c r="U79" s="1" t="s">
        <v>225</v>
      </c>
    </row>
    <row r="81" spans="1:21" ht="15" customHeight="1">
      <c r="A81" s="1" t="s">
        <v>235</v>
      </c>
    </row>
    <row r="82" spans="1:21" ht="15" customHeight="1">
      <c r="A82" s="1" t="s">
        <v>230</v>
      </c>
      <c r="N82" s="296" t="str">
        <f>IFERROR(HLOOKUP(基本項目等入力シート!E7,'事業化状況報告　集計表'!$F$10:$J$28,13),"")</f>
        <v/>
      </c>
      <c r="O82" s="296"/>
      <c r="P82" s="296"/>
      <c r="Q82" s="296"/>
      <c r="R82" s="296"/>
      <c r="S82" s="296"/>
      <c r="T82" s="296"/>
      <c r="U82" s="1" t="s">
        <v>225</v>
      </c>
    </row>
    <row r="83" spans="1:21" ht="15" customHeight="1">
      <c r="A83" s="1" t="s">
        <v>231</v>
      </c>
      <c r="N83" s="294" t="str">
        <f>_xlfn.IFNA(SUMIFS(INDEX('事業化状況報告　集計表'!$F$42:$J$389,0,MATCH(基本項目等入力シート!$E$7,'事業化状況報告　集計表'!$F$42:$J$42,0)),'事業化状況報告　集計表'!$D$42:$D$389,'事業化状況報告　集計表'!D46),"")</f>
        <v/>
      </c>
      <c r="O83" s="295"/>
      <c r="P83" s="295"/>
      <c r="Q83" s="295"/>
      <c r="R83" s="295"/>
      <c r="S83" s="295"/>
      <c r="T83" s="295"/>
      <c r="U83" s="1" t="s">
        <v>225</v>
      </c>
    </row>
  </sheetData>
  <mergeCells count="86">
    <mergeCell ref="N83:T83"/>
    <mergeCell ref="N79:T79"/>
    <mergeCell ref="N82:T82"/>
    <mergeCell ref="N75:T75"/>
    <mergeCell ref="O64:T64"/>
    <mergeCell ref="O65:T65"/>
    <mergeCell ref="N67:T67"/>
    <mergeCell ref="N71:T71"/>
    <mergeCell ref="N72:T72"/>
    <mergeCell ref="N76:T76"/>
    <mergeCell ref="B59:AF59"/>
    <mergeCell ref="B56:I56"/>
    <mergeCell ref="J56:O56"/>
    <mergeCell ref="P56:U56"/>
    <mergeCell ref="V56:AA56"/>
    <mergeCell ref="AB56:AG56"/>
    <mergeCell ref="B57:I57"/>
    <mergeCell ref="J57:O57"/>
    <mergeCell ref="P57:U57"/>
    <mergeCell ref="V57:AA57"/>
    <mergeCell ref="AB57:AG57"/>
    <mergeCell ref="B58:I58"/>
    <mergeCell ref="J58:O58"/>
    <mergeCell ref="P58:U58"/>
    <mergeCell ref="V58:AA58"/>
    <mergeCell ref="AB58:AG58"/>
    <mergeCell ref="B54:I54"/>
    <mergeCell ref="J54:O54"/>
    <mergeCell ref="P54:U54"/>
    <mergeCell ref="V54:AA54"/>
    <mergeCell ref="AB54:AG54"/>
    <mergeCell ref="B55:I55"/>
    <mergeCell ref="J55:O55"/>
    <mergeCell ref="P55:U55"/>
    <mergeCell ref="V55:AA55"/>
    <mergeCell ref="AB55:AG55"/>
    <mergeCell ref="B52:I52"/>
    <mergeCell ref="J52:O52"/>
    <mergeCell ref="P52:U52"/>
    <mergeCell ref="V52:AA52"/>
    <mergeCell ref="AB52:AG52"/>
    <mergeCell ref="B53:I53"/>
    <mergeCell ref="J53:O53"/>
    <mergeCell ref="P53:U53"/>
    <mergeCell ref="V53:AA53"/>
    <mergeCell ref="AB53:AG53"/>
    <mergeCell ref="B45:T45"/>
    <mergeCell ref="U45:AG45"/>
    <mergeCell ref="B46:T46"/>
    <mergeCell ref="U46:AG46"/>
    <mergeCell ref="B47:T47"/>
    <mergeCell ref="U47:AG47"/>
    <mergeCell ref="B42:T42"/>
    <mergeCell ref="U42:AG42"/>
    <mergeCell ref="B43:T43"/>
    <mergeCell ref="U43:AG43"/>
    <mergeCell ref="B44:T44"/>
    <mergeCell ref="U44:AG44"/>
    <mergeCell ref="B39:T39"/>
    <mergeCell ref="U39:AG39"/>
    <mergeCell ref="B40:T40"/>
    <mergeCell ref="U40:AG40"/>
    <mergeCell ref="B41:T41"/>
    <mergeCell ref="U41:AG41"/>
    <mergeCell ref="D35:K35"/>
    <mergeCell ref="L35:O35"/>
    <mergeCell ref="P35:Q35"/>
    <mergeCell ref="R35:T35"/>
    <mergeCell ref="D36:K36"/>
    <mergeCell ref="L36:O36"/>
    <mergeCell ref="P36:Q36"/>
    <mergeCell ref="R36:T36"/>
    <mergeCell ref="A20:AG20"/>
    <mergeCell ref="T28:W28"/>
    <mergeCell ref="T29:W29"/>
    <mergeCell ref="T30:W30"/>
    <mergeCell ref="D34:K34"/>
    <mergeCell ref="L34:O34"/>
    <mergeCell ref="P34:Q34"/>
    <mergeCell ref="R34:T34"/>
    <mergeCell ref="A17:AG17"/>
    <mergeCell ref="AA4:AG4"/>
    <mergeCell ref="Y9:AG10"/>
    <mergeCell ref="Y11:AG11"/>
    <mergeCell ref="Y12:AG12"/>
    <mergeCell ref="AA13:AF13"/>
  </mergeCells>
  <phoneticPr fontId="19"/>
  <conditionalFormatting sqref="N67:T67">
    <cfRule type="expression" dxfId="5" priority="1">
      <formula>ISBLANK($N$67)</formula>
    </cfRule>
  </conditionalFormatting>
  <pageMargins left="0.7" right="0.7" top="0.75" bottom="0.75" header="0.3" footer="0.3"/>
  <pageSetup paperSize="9" scale="99" orientation="portrait" r:id="rId1"/>
  <rowBreaks count="2" manualBreakCount="2">
    <brk id="22" max="32" man="1"/>
    <brk id="59" max="3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0"/>
  <sheetViews>
    <sheetView showGridLines="0" workbookViewId="0"/>
  </sheetViews>
  <sheetFormatPr defaultColWidth="8.81640625" defaultRowHeight="13"/>
  <cols>
    <col min="1" max="16384" width="8.81640625" style="1"/>
  </cols>
  <sheetData>
    <row r="2" spans="1:10">
      <c r="A2" s="1" t="s">
        <v>236</v>
      </c>
    </row>
    <row r="4" spans="1:10">
      <c r="A4" s="300" t="s">
        <v>237</v>
      </c>
      <c r="B4" s="300"/>
      <c r="C4" s="300"/>
      <c r="D4" s="300"/>
      <c r="E4" s="300"/>
      <c r="F4" s="300"/>
      <c r="G4" s="300"/>
      <c r="H4" s="300"/>
      <c r="I4" s="300"/>
      <c r="J4" s="300"/>
    </row>
    <row r="5" spans="1:10">
      <c r="A5" s="46"/>
      <c r="B5" s="46"/>
      <c r="C5" s="46"/>
      <c r="D5" s="46"/>
      <c r="E5" s="46"/>
      <c r="F5" s="46"/>
      <c r="G5" s="46"/>
      <c r="H5" s="46"/>
      <c r="I5" s="46"/>
      <c r="J5" s="46"/>
    </row>
    <row r="6" spans="1:10" ht="51.65" customHeight="1">
      <c r="A6" s="299" t="s">
        <v>238</v>
      </c>
      <c r="B6" s="299"/>
      <c r="C6" s="299"/>
      <c r="D6" s="299"/>
      <c r="E6" s="299"/>
      <c r="F6" s="299"/>
      <c r="G6" s="299"/>
      <c r="H6" s="299"/>
      <c r="I6" s="299"/>
      <c r="J6" s="299"/>
    </row>
    <row r="7" spans="1:10">
      <c r="A7" s="47"/>
      <c r="B7" s="48"/>
      <c r="C7" s="48"/>
      <c r="D7" s="48"/>
      <c r="E7" s="48"/>
      <c r="F7" s="48"/>
      <c r="G7" s="48"/>
      <c r="H7" s="48"/>
      <c r="I7" s="48"/>
      <c r="J7" s="48"/>
    </row>
    <row r="8" spans="1:10" ht="68.5" customHeight="1">
      <c r="A8" s="299" t="s">
        <v>239</v>
      </c>
      <c r="B8" s="299"/>
      <c r="C8" s="299"/>
      <c r="D8" s="299"/>
      <c r="E8" s="299"/>
      <c r="F8" s="299"/>
      <c r="G8" s="299"/>
      <c r="H8" s="299"/>
      <c r="I8" s="299"/>
      <c r="J8" s="299"/>
    </row>
    <row r="9" spans="1:10">
      <c r="A9" s="47" t="s">
        <v>240</v>
      </c>
      <c r="B9" s="48"/>
      <c r="C9" s="48"/>
      <c r="D9" s="48"/>
      <c r="E9" s="48"/>
      <c r="F9" s="48"/>
      <c r="G9" s="48"/>
      <c r="H9" s="48"/>
      <c r="I9" s="48"/>
      <c r="J9" s="48"/>
    </row>
    <row r="10" spans="1:10" ht="96.65" customHeight="1">
      <c r="A10" s="299" t="s">
        <v>241</v>
      </c>
      <c r="B10" s="299"/>
      <c r="C10" s="299"/>
      <c r="D10" s="299"/>
      <c r="E10" s="299"/>
      <c r="F10" s="299"/>
      <c r="G10" s="299"/>
      <c r="H10" s="299"/>
      <c r="I10" s="299"/>
      <c r="J10" s="299"/>
    </row>
    <row r="11" spans="1:10">
      <c r="A11" s="47" t="s">
        <v>242</v>
      </c>
      <c r="B11" s="48"/>
      <c r="C11" s="48"/>
      <c r="D11" s="48"/>
      <c r="E11" s="48"/>
      <c r="F11" s="48"/>
      <c r="G11" s="48"/>
      <c r="H11" s="48"/>
      <c r="I11" s="48"/>
      <c r="J11" s="48"/>
    </row>
    <row r="12" spans="1:10" ht="42" customHeight="1">
      <c r="A12" s="299" t="s">
        <v>243</v>
      </c>
      <c r="B12" s="299"/>
      <c r="C12" s="299"/>
      <c r="D12" s="299"/>
      <c r="E12" s="299"/>
      <c r="F12" s="299"/>
      <c r="G12" s="299"/>
      <c r="H12" s="299"/>
      <c r="I12" s="299"/>
      <c r="J12" s="299"/>
    </row>
    <row r="13" spans="1:10">
      <c r="A13" s="47"/>
      <c r="B13" s="48"/>
      <c r="C13" s="48"/>
      <c r="D13" s="48"/>
      <c r="E13" s="48"/>
      <c r="F13" s="48"/>
      <c r="G13" s="48"/>
      <c r="H13" s="48"/>
      <c r="I13" s="48"/>
      <c r="J13" s="48"/>
    </row>
    <row r="14" spans="1:10" ht="59.5" customHeight="1">
      <c r="A14" s="299" t="s">
        <v>244</v>
      </c>
      <c r="B14" s="299"/>
      <c r="C14" s="299"/>
      <c r="D14" s="299"/>
      <c r="E14" s="299"/>
      <c r="F14" s="299"/>
      <c r="G14" s="299"/>
      <c r="H14" s="299"/>
      <c r="I14" s="299"/>
      <c r="J14" s="299"/>
    </row>
    <row r="15" spans="1:10">
      <c r="A15" s="47"/>
      <c r="B15" s="48"/>
      <c r="C15" s="48"/>
      <c r="D15" s="48"/>
      <c r="E15" s="48"/>
      <c r="F15" s="48"/>
      <c r="G15" s="48"/>
      <c r="H15" s="48"/>
      <c r="I15" s="48"/>
      <c r="J15" s="48"/>
    </row>
    <row r="16" spans="1:10" ht="45.65" customHeight="1">
      <c r="A16" s="299" t="s">
        <v>245</v>
      </c>
      <c r="B16" s="299"/>
      <c r="C16" s="299"/>
      <c r="D16" s="299"/>
      <c r="E16" s="299"/>
      <c r="F16" s="299"/>
      <c r="G16" s="299"/>
      <c r="H16" s="299"/>
      <c r="I16" s="299"/>
      <c r="J16" s="299"/>
    </row>
    <row r="17" spans="1:10">
      <c r="A17" s="47"/>
      <c r="B17" s="48"/>
      <c r="C17" s="48"/>
      <c r="D17" s="48"/>
      <c r="E17" s="48"/>
      <c r="F17" s="48"/>
      <c r="G17" s="48"/>
      <c r="H17" s="48"/>
      <c r="I17" s="48"/>
      <c r="J17" s="48"/>
    </row>
    <row r="18" spans="1:10" ht="85.5" customHeight="1">
      <c r="A18" s="299" t="s">
        <v>246</v>
      </c>
      <c r="B18" s="299"/>
      <c r="C18" s="299"/>
      <c r="D18" s="299"/>
      <c r="E18" s="299"/>
      <c r="F18" s="299"/>
      <c r="G18" s="299"/>
      <c r="H18" s="299"/>
      <c r="I18" s="299"/>
      <c r="J18" s="299"/>
    </row>
    <row r="19" spans="1:10">
      <c r="A19" s="45"/>
    </row>
    <row r="20" spans="1:10">
      <c r="A20" s="1" t="s">
        <v>247</v>
      </c>
    </row>
  </sheetData>
  <mergeCells count="8">
    <mergeCell ref="A16:J16"/>
    <mergeCell ref="A18:J18"/>
    <mergeCell ref="A4:J4"/>
    <mergeCell ref="A6:J6"/>
    <mergeCell ref="A8:J8"/>
    <mergeCell ref="A10:J10"/>
    <mergeCell ref="A12:J12"/>
    <mergeCell ref="A14:J14"/>
  </mergeCells>
  <phoneticPr fontId="1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E94B-86CE-4133-AB88-FAC8C63DDF0D}">
  <sheetPr>
    <tabColor rgb="FFFFC000"/>
    <pageSetUpPr fitToPage="1"/>
  </sheetPr>
  <dimension ref="A1:AS8"/>
  <sheetViews>
    <sheetView zoomScale="115" zoomScaleNormal="115" workbookViewId="0">
      <pane xSplit="1" topLeftCell="B1" activePane="topRight" state="frozen"/>
      <selection pane="topRight" activeCell="L19" sqref="L19"/>
    </sheetView>
  </sheetViews>
  <sheetFormatPr defaultRowHeight="13"/>
  <cols>
    <col min="1" max="1" width="12.453125" bestFit="1" customWidth="1"/>
    <col min="2" max="31" width="13.54296875" customWidth="1"/>
    <col min="32" max="32" width="17.81640625" bestFit="1" customWidth="1"/>
    <col min="36" max="45" width="0" hidden="1" customWidth="1"/>
  </cols>
  <sheetData>
    <row r="1" spans="1:45" s="3" customFormat="1" ht="96.5" thickBot="1">
      <c r="A1" s="189">
        <f>基本項目等入力シート!E7-基本項目等入力シート!E11-1</f>
        <v>-8</v>
      </c>
      <c r="B1" s="185" t="s">
        <v>248</v>
      </c>
      <c r="C1" s="185" t="s">
        <v>249</v>
      </c>
      <c r="D1" s="185" t="s">
        <v>250</v>
      </c>
      <c r="E1" s="186" t="s">
        <v>251</v>
      </c>
      <c r="F1" s="185" t="s">
        <v>252</v>
      </c>
      <c r="G1" s="185" t="s">
        <v>253</v>
      </c>
      <c r="H1" s="185" t="s">
        <v>254</v>
      </c>
      <c r="I1" s="186" t="s">
        <v>255</v>
      </c>
      <c r="J1" s="186" t="s">
        <v>256</v>
      </c>
      <c r="K1" s="186" t="s">
        <v>257</v>
      </c>
      <c r="L1" s="185" t="s">
        <v>258</v>
      </c>
      <c r="M1" s="185" t="s">
        <v>259</v>
      </c>
      <c r="N1" s="185" t="s">
        <v>260</v>
      </c>
      <c r="O1" s="185" t="s">
        <v>261</v>
      </c>
      <c r="P1" s="185" t="s">
        <v>262</v>
      </c>
      <c r="Q1" s="185" t="s">
        <v>263</v>
      </c>
      <c r="R1" s="187" t="s">
        <v>264</v>
      </c>
      <c r="S1" s="187" t="s">
        <v>265</v>
      </c>
      <c r="T1" s="186" t="s">
        <v>266</v>
      </c>
      <c r="U1" s="186" t="s">
        <v>267</v>
      </c>
      <c r="V1" s="186" t="s">
        <v>268</v>
      </c>
      <c r="W1" s="186" t="s">
        <v>269</v>
      </c>
      <c r="X1" s="186" t="s">
        <v>270</v>
      </c>
      <c r="Y1" s="186" t="s">
        <v>271</v>
      </c>
      <c r="Z1" s="187" t="s">
        <v>272</v>
      </c>
      <c r="AA1" s="187" t="s">
        <v>273</v>
      </c>
      <c r="AB1" s="188" t="s">
        <v>80</v>
      </c>
      <c r="AC1" s="188" t="s">
        <v>274</v>
      </c>
      <c r="AD1" s="188" t="s">
        <v>275</v>
      </c>
      <c r="AE1" s="188" t="s">
        <v>274</v>
      </c>
      <c r="AF1" s="190" t="s">
        <v>276</v>
      </c>
      <c r="AG1" s="191" t="s">
        <v>277</v>
      </c>
      <c r="AH1" s="191" t="s">
        <v>278</v>
      </c>
      <c r="AI1" s="191" t="s">
        <v>71</v>
      </c>
      <c r="AJ1" s="128" t="s">
        <v>279</v>
      </c>
      <c r="AK1" s="128" t="s">
        <v>280</v>
      </c>
      <c r="AL1" s="130" t="s">
        <v>281</v>
      </c>
      <c r="AM1" s="131" t="s">
        <v>282</v>
      </c>
      <c r="AN1" s="129" t="s">
        <v>283</v>
      </c>
      <c r="AO1" s="129" t="s">
        <v>284</v>
      </c>
      <c r="AP1" s="129" t="s">
        <v>285</v>
      </c>
      <c r="AQ1" s="129" t="s">
        <v>286</v>
      </c>
      <c r="AR1" s="129" t="s">
        <v>287</v>
      </c>
      <c r="AS1" s="130" t="s">
        <v>288</v>
      </c>
    </row>
    <row r="2" spans="1:45">
      <c r="A2" s="6" t="s">
        <v>289</v>
      </c>
      <c r="B2" s="172">
        <f>基本項目等入力シート!$J$40</f>
        <v>0</v>
      </c>
      <c r="C2" s="172">
        <f>基本項目等入力シート!$J$41</f>
        <v>0</v>
      </c>
      <c r="D2" s="172">
        <f>基本項目等入力シート!$J$42</f>
        <v>0</v>
      </c>
      <c r="E2" s="173">
        <f>'事業化状況報告　集計表'!F$14</f>
        <v>0</v>
      </c>
      <c r="F2" s="173">
        <f>'事業化状況報告　集計表'!F16</f>
        <v>0</v>
      </c>
      <c r="G2" s="173" t="str">
        <f>'事業化状況報告　集計表'!F18</f>
        <v/>
      </c>
      <c r="H2" s="173" t="str">
        <f>'事業化状況報告　集計表'!F22</f>
        <v/>
      </c>
      <c r="I2" s="173">
        <f>'事業化状況報告　集計表'!F23</f>
        <v>0</v>
      </c>
      <c r="J2" s="174"/>
      <c r="K2" s="173">
        <f>'事業化状況報告　集計表'!F28</f>
        <v>0</v>
      </c>
      <c r="L2" s="173">
        <f>基本項目等入力シート!$E$78</f>
        <v>0</v>
      </c>
      <c r="M2" s="175">
        <f>基本項目等入力シート!$E$79</f>
        <v>0</v>
      </c>
      <c r="N2" s="176"/>
      <c r="O2" s="176"/>
      <c r="P2" s="177"/>
      <c r="Q2" s="178"/>
      <c r="R2" s="179">
        <f>基本項目等入力シート!M48+基本項目等入力シート!M49</f>
        <v>0</v>
      </c>
      <c r="S2" s="179">
        <f>基本項目等入力シート!E48+基本項目等入力シート!E49</f>
        <v>0</v>
      </c>
      <c r="T2" s="179" t="str">
        <f>基本項目等入力シート!$H$78</f>
        <v/>
      </c>
      <c r="U2" s="179" t="str">
        <f>基本項目等入力シート!$H$79</f>
        <v/>
      </c>
      <c r="V2" s="180"/>
      <c r="W2" s="180"/>
      <c r="X2" s="180"/>
      <c r="Y2" s="180"/>
      <c r="Z2" s="179">
        <f>SUM(参画事業者に関する情報!H9:H58)+SUM(参画事業者に関する情報!K9:K58)</f>
        <v>0</v>
      </c>
      <c r="AA2" s="179">
        <f>SUM(参画事業者に関する情報!F9:F58)+SUM(参画事業者に関する情報!I9:I58)</f>
        <v>0</v>
      </c>
      <c r="AB2" s="181">
        <f>基本項目等入力シート!E111+基本項目等入力シート!E112</f>
        <v>0</v>
      </c>
      <c r="AC2" s="181">
        <f>基本項目等入力シート!I111+基本項目等入力シート!I112</f>
        <v>0</v>
      </c>
      <c r="AD2" s="181">
        <f>SUM(参画事業者に関する情報!AD$9:AD$58)+SUM(参画事業者に関する情報!AF$9:AF$58)</f>
        <v>0</v>
      </c>
      <c r="AE2" s="181">
        <f>SUM(参画事業者に関する情報!AE$9:AE$58)+SUM(参画事業者に関する情報!AG$9:AG$58)</f>
        <v>0</v>
      </c>
      <c r="AF2" s="181">
        <f>基本項目等入力シート!$C$92</f>
        <v>0</v>
      </c>
      <c r="AG2" s="181">
        <f>基本項目等入力シート!$K$92</f>
        <v>0</v>
      </c>
      <c r="AH2" s="181">
        <f>基本項目等入力シート!$K$93</f>
        <v>0</v>
      </c>
      <c r="AI2" s="52">
        <f>基本項目等入力シート!$N$93</f>
        <v>0</v>
      </c>
      <c r="AJ2" s="134" t="str">
        <f>IF(E2&gt;'事業化状況報告　集計表'!E12,"該当","")</f>
        <v/>
      </c>
      <c r="AK2" s="135"/>
      <c r="AL2" s="159"/>
      <c r="AM2" s="159"/>
      <c r="AN2" s="137" t="e">
        <f>(M2-L2)/L2</f>
        <v>#DIV/0!</v>
      </c>
      <c r="AO2" s="138" t="e">
        <f>(N2-L2)/L2</f>
        <v>#DIV/0!</v>
      </c>
      <c r="AP2" s="138" t="e">
        <f>(O2-L2)/L2</f>
        <v>#DIV/0!</v>
      </c>
      <c r="AQ2" s="139" t="e">
        <f>(P2-L2)/L2</f>
        <v>#DIV/0!</v>
      </c>
      <c r="AR2" s="137" t="e">
        <f>(Q2-L2)/L2</f>
        <v>#DIV/0!</v>
      </c>
      <c r="AS2" s="158"/>
    </row>
    <row r="3" spans="1:45">
      <c r="A3" s="6" t="s">
        <v>290</v>
      </c>
      <c r="B3" s="172">
        <f>基本項目等入力シート!$J$40</f>
        <v>0</v>
      </c>
      <c r="C3" s="172">
        <f>基本項目等入力シート!$J$41</f>
        <v>0</v>
      </c>
      <c r="D3" s="172">
        <f>基本項目等入力シート!$J$42</f>
        <v>0</v>
      </c>
      <c r="E3" s="173">
        <f>'事業化状況報告　集計表'!G$14</f>
        <v>0</v>
      </c>
      <c r="F3" s="173">
        <f>'事業化状況報告　集計表'!G16</f>
        <v>0</v>
      </c>
      <c r="G3" s="173" t="str">
        <f>'事業化状況報告　集計表'!G18</f>
        <v/>
      </c>
      <c r="H3" s="173" t="str">
        <f>'事業化状況報告　集計表'!G22</f>
        <v/>
      </c>
      <c r="I3" s="173">
        <f>'事業化状況報告　集計表'!G23</f>
        <v>0</v>
      </c>
      <c r="J3" s="182">
        <f>'事業化状況報告　集計表'!G24</f>
        <v>0</v>
      </c>
      <c r="K3" s="173">
        <f>'事業化状況報告　集計表'!G28</f>
        <v>0</v>
      </c>
      <c r="L3" s="173">
        <f>基本項目等入力シート!$E$78</f>
        <v>0</v>
      </c>
      <c r="M3" s="175">
        <f>基本項目等入力シート!$E$79</f>
        <v>0</v>
      </c>
      <c r="N3" s="183">
        <f>基本項目等入力シート!$E$80</f>
        <v>0</v>
      </c>
      <c r="O3" s="176"/>
      <c r="P3" s="177"/>
      <c r="Q3" s="178"/>
      <c r="R3" s="179">
        <f>基本項目等入力シート!M50</f>
        <v>0</v>
      </c>
      <c r="S3" s="179">
        <f>基本項目等入力シート!E50</f>
        <v>0</v>
      </c>
      <c r="T3" s="179" t="str">
        <f>基本項目等入力シート!$H$78</f>
        <v/>
      </c>
      <c r="U3" s="179" t="str">
        <f>基本項目等入力シート!$H$79</f>
        <v/>
      </c>
      <c r="V3" s="179" t="str">
        <f>基本項目等入力シート!$H$80</f>
        <v/>
      </c>
      <c r="W3" s="180"/>
      <c r="X3" s="180"/>
      <c r="Y3" s="180"/>
      <c r="Z3" s="179">
        <f>SUM(参画事業者に関する情報!N9:N58)</f>
        <v>0</v>
      </c>
      <c r="AA3" s="179">
        <f>SUM(参画事業者に関する情報!L9:L58)</f>
        <v>0</v>
      </c>
      <c r="AB3" s="181">
        <f>基本項目等入力シート!E113</f>
        <v>0</v>
      </c>
      <c r="AC3" s="181">
        <f>基本項目等入力シート!I113</f>
        <v>0</v>
      </c>
      <c r="AD3" s="181">
        <f>SUM(参画事業者に関する情報!AH$9:AH$58)</f>
        <v>0</v>
      </c>
      <c r="AE3" s="181">
        <f>SUM(参画事業者に関する情報!AI$9:AI$58)</f>
        <v>0</v>
      </c>
      <c r="AF3" s="181">
        <f>基本項目等入力シート!$C$92</f>
        <v>0</v>
      </c>
      <c r="AG3" s="181">
        <f>基本項目等入力シート!$K$92</f>
        <v>0</v>
      </c>
      <c r="AH3" s="181">
        <f>基本項目等入力シート!$K$93</f>
        <v>0</v>
      </c>
      <c r="AI3" s="52">
        <f>基本項目等入力シート!$N$93</f>
        <v>0</v>
      </c>
      <c r="AJ3" s="134" t="str">
        <f>IF(E3&gt;'事業化状況報告　集計表'!E13,"該当","")</f>
        <v/>
      </c>
      <c r="AK3" s="135" t="str">
        <f>IF(AND((E2)=0,(E3)=0),"該当","")</f>
        <v>該当</v>
      </c>
      <c r="AL3" s="159" t="e">
        <f t="shared" ref="AL3:AM6" si="0">E3/E2</f>
        <v>#DIV/0!</v>
      </c>
      <c r="AM3" s="159" t="e">
        <f t="shared" si="0"/>
        <v>#DIV/0!</v>
      </c>
      <c r="AN3" s="137" t="e">
        <f>(M3-L3)/L3</f>
        <v>#DIV/0!</v>
      </c>
      <c r="AO3" s="138" t="e">
        <f>(N3-L3)/L3</f>
        <v>#DIV/0!</v>
      </c>
      <c r="AP3" s="138" t="e">
        <f>(O3-L3)/L3</f>
        <v>#DIV/0!</v>
      </c>
      <c r="AQ3" s="139" t="e">
        <f>(P3-L3)/L3</f>
        <v>#DIV/0!</v>
      </c>
      <c r="AR3" s="137" t="e">
        <f>(Q3-L3)/L3</f>
        <v>#DIV/0!</v>
      </c>
      <c r="AS3" s="158" t="e">
        <f>R3/R2</f>
        <v>#DIV/0!</v>
      </c>
    </row>
    <row r="4" spans="1:45">
      <c r="A4" s="6" t="s">
        <v>291</v>
      </c>
      <c r="B4" s="172">
        <f>基本項目等入力シート!$J$40</f>
        <v>0</v>
      </c>
      <c r="C4" s="172">
        <f>基本項目等入力シート!$J$41</f>
        <v>0</v>
      </c>
      <c r="D4" s="172">
        <f>基本項目等入力シート!$J$42</f>
        <v>0</v>
      </c>
      <c r="E4" s="173">
        <f>'事業化状況報告　集計表'!H$14</f>
        <v>0</v>
      </c>
      <c r="F4" s="173">
        <f>'事業化状況報告　集計表'!H16</f>
        <v>0</v>
      </c>
      <c r="G4" s="173" t="str">
        <f>'事業化状況報告　集計表'!H18</f>
        <v/>
      </c>
      <c r="H4" s="173" t="str">
        <f>'事業化状況報告　集計表'!H22</f>
        <v/>
      </c>
      <c r="I4" s="173">
        <f>'事業化状況報告　集計表'!H23</f>
        <v>0</v>
      </c>
      <c r="J4" s="182">
        <f>'事業化状況報告　集計表'!H24</f>
        <v>0</v>
      </c>
      <c r="K4" s="173">
        <f>'事業化状況報告　集計表'!H28</f>
        <v>0</v>
      </c>
      <c r="L4" s="173">
        <f>基本項目等入力シート!$E$78</f>
        <v>0</v>
      </c>
      <c r="M4" s="175">
        <f>基本項目等入力シート!$E$79</f>
        <v>0</v>
      </c>
      <c r="N4" s="183">
        <f>基本項目等入力シート!$E$80</f>
        <v>0</v>
      </c>
      <c r="O4" s="183">
        <f>基本項目等入力シート!$E$81</f>
        <v>0</v>
      </c>
      <c r="P4" s="177"/>
      <c r="Q4" s="178"/>
      <c r="R4" s="179">
        <f>基本項目等入力シート!M51</f>
        <v>0</v>
      </c>
      <c r="S4" s="179">
        <f>基本項目等入力シート!E51</f>
        <v>0</v>
      </c>
      <c r="T4" s="179" t="str">
        <f>基本項目等入力シート!$H$78</f>
        <v/>
      </c>
      <c r="U4" s="179" t="str">
        <f>基本項目等入力シート!$H$79</f>
        <v/>
      </c>
      <c r="V4" s="179" t="str">
        <f>基本項目等入力シート!$H$80</f>
        <v/>
      </c>
      <c r="W4" s="179" t="str">
        <f>基本項目等入力シート!$H$81</f>
        <v/>
      </c>
      <c r="X4" s="180"/>
      <c r="Y4" s="180"/>
      <c r="Z4" s="179">
        <f>SUM(参画事業者に関する情報!Q9:Q58)</f>
        <v>0</v>
      </c>
      <c r="AA4" s="179">
        <f>SUM(参画事業者に関する情報!O9:O58)</f>
        <v>0</v>
      </c>
      <c r="AB4" s="181">
        <f>基本項目等入力シート!E114</f>
        <v>0</v>
      </c>
      <c r="AC4" s="181">
        <f>基本項目等入力シート!I114</f>
        <v>0</v>
      </c>
      <c r="AD4" s="181">
        <f>SUM(参画事業者に関する情報!AJ$9:AJ$58)</f>
        <v>0</v>
      </c>
      <c r="AE4" s="181">
        <f>SUM(参画事業者に関する情報!AK$9:AK$58)</f>
        <v>0</v>
      </c>
      <c r="AF4" s="181">
        <f>基本項目等入力シート!$C$92</f>
        <v>0</v>
      </c>
      <c r="AG4" s="181">
        <f>基本項目等入力シート!$K$92</f>
        <v>0</v>
      </c>
      <c r="AH4" s="181">
        <f>基本項目等入力シート!$K$93</f>
        <v>0</v>
      </c>
      <c r="AI4" s="52">
        <f>基本項目等入力シート!$N$93</f>
        <v>0</v>
      </c>
      <c r="AJ4" s="134" t="str">
        <f>IF(E4&gt;'事業化状況報告　集計表'!E14,"該当","")</f>
        <v/>
      </c>
      <c r="AK4" s="135" t="str">
        <f t="shared" ref="AK4:AK6" si="1">IF(AND((E3)=0,(E4)=0),"該当","")</f>
        <v>該当</v>
      </c>
      <c r="AL4" s="159" t="e">
        <f t="shared" si="0"/>
        <v>#DIV/0!</v>
      </c>
      <c r="AM4" s="159" t="e">
        <f t="shared" si="0"/>
        <v>#DIV/0!</v>
      </c>
      <c r="AN4" s="137" t="e">
        <f>(M4-L4)/L4</f>
        <v>#DIV/0!</v>
      </c>
      <c r="AO4" s="138" t="e">
        <f>(N4-L4)/L4</f>
        <v>#DIV/0!</v>
      </c>
      <c r="AP4" s="138" t="e">
        <f>(O4-L4)/L4</f>
        <v>#DIV/0!</v>
      </c>
      <c r="AQ4" s="139" t="e">
        <f>(P4-L4)/L4</f>
        <v>#DIV/0!</v>
      </c>
      <c r="AR4" s="137" t="e">
        <f>(Q4-L4)/L4</f>
        <v>#DIV/0!</v>
      </c>
      <c r="AS4" s="158" t="e">
        <f>R4/R3</f>
        <v>#DIV/0!</v>
      </c>
    </row>
    <row r="5" spans="1:45">
      <c r="A5" s="6" t="s">
        <v>292</v>
      </c>
      <c r="B5" s="172">
        <f>基本項目等入力シート!$J$40</f>
        <v>0</v>
      </c>
      <c r="C5" s="172">
        <f>基本項目等入力シート!$J$41</f>
        <v>0</v>
      </c>
      <c r="D5" s="172">
        <f>基本項目等入力シート!$J$42</f>
        <v>0</v>
      </c>
      <c r="E5" s="173">
        <f>'事業化状況報告　集計表'!I$14</f>
        <v>0</v>
      </c>
      <c r="F5" s="173">
        <f>'事業化状況報告　集計表'!I16</f>
        <v>0</v>
      </c>
      <c r="G5" s="173" t="str">
        <f>'事業化状況報告　集計表'!I18</f>
        <v/>
      </c>
      <c r="H5" s="173" t="str">
        <f>'事業化状況報告　集計表'!I22</f>
        <v/>
      </c>
      <c r="I5" s="173">
        <f>'事業化状況報告　集計表'!I23</f>
        <v>0</v>
      </c>
      <c r="J5" s="182">
        <f>'事業化状況報告　集計表'!I24</f>
        <v>0</v>
      </c>
      <c r="K5" s="173">
        <f>'事業化状況報告　集計表'!I28</f>
        <v>0</v>
      </c>
      <c r="L5" s="173">
        <f>基本項目等入力シート!$E$78</f>
        <v>0</v>
      </c>
      <c r="M5" s="175">
        <f>基本項目等入力シート!$E$79</f>
        <v>0</v>
      </c>
      <c r="N5" s="183">
        <f>基本項目等入力シート!$E$80</f>
        <v>0</v>
      </c>
      <c r="O5" s="183">
        <f>基本項目等入力シート!$E$81</f>
        <v>0</v>
      </c>
      <c r="P5" s="184">
        <f>基本項目等入力シート!$E$82</f>
        <v>0</v>
      </c>
      <c r="Q5" s="178"/>
      <c r="R5" s="179">
        <f>基本項目等入力シート!M52</f>
        <v>0</v>
      </c>
      <c r="S5" s="179">
        <f>基本項目等入力シート!E52</f>
        <v>0</v>
      </c>
      <c r="T5" s="179" t="str">
        <f>基本項目等入力シート!$H$78</f>
        <v/>
      </c>
      <c r="U5" s="179" t="str">
        <f>基本項目等入力シート!$H$79</f>
        <v/>
      </c>
      <c r="V5" s="179" t="str">
        <f>基本項目等入力シート!$H$80</f>
        <v/>
      </c>
      <c r="W5" s="179" t="str">
        <f>基本項目等入力シート!$H$81</f>
        <v/>
      </c>
      <c r="X5" s="179" t="str">
        <f>基本項目等入力シート!$H$82</f>
        <v/>
      </c>
      <c r="Y5" s="180"/>
      <c r="Z5" s="179">
        <f>SUM(参画事業者に関する情報!T9:T58)</f>
        <v>0</v>
      </c>
      <c r="AA5" s="179">
        <f>SUM(参画事業者に関する情報!R9:R58)</f>
        <v>0</v>
      </c>
      <c r="AB5" s="181">
        <f>基本項目等入力シート!E115</f>
        <v>0</v>
      </c>
      <c r="AC5" s="181">
        <f>基本項目等入力シート!I115</f>
        <v>0</v>
      </c>
      <c r="AD5" s="181">
        <f>SUM(参画事業者に関する情報!AL$9:AL$58)</f>
        <v>0</v>
      </c>
      <c r="AE5" s="181">
        <f>SUM(参画事業者に関する情報!AM$9:AM$58)</f>
        <v>0</v>
      </c>
      <c r="AF5" s="181">
        <f>基本項目等入力シート!$C$92</f>
        <v>0</v>
      </c>
      <c r="AG5" s="181">
        <f>基本項目等入力シート!$K$92</f>
        <v>0</v>
      </c>
      <c r="AH5" s="181">
        <f>基本項目等入力シート!$K$93</f>
        <v>0</v>
      </c>
      <c r="AI5" s="52">
        <f>基本項目等入力シート!$N$93</f>
        <v>0</v>
      </c>
      <c r="AJ5" s="134" t="str">
        <f>IF(E5&gt;'事業化状況報告　集計表'!E15,"該当","")</f>
        <v/>
      </c>
      <c r="AK5" s="135" t="str">
        <f t="shared" si="1"/>
        <v>該当</v>
      </c>
      <c r="AL5" s="159" t="e">
        <f t="shared" si="0"/>
        <v>#DIV/0!</v>
      </c>
      <c r="AM5" s="159" t="e">
        <f t="shared" si="0"/>
        <v>#DIV/0!</v>
      </c>
      <c r="AN5" s="137" t="e">
        <f>(M5-L5)/L5</f>
        <v>#DIV/0!</v>
      </c>
      <c r="AO5" s="138" t="e">
        <f>(N5-L5)/L5</f>
        <v>#DIV/0!</v>
      </c>
      <c r="AP5" s="138" t="e">
        <f>(O5-L5)/L5</f>
        <v>#DIV/0!</v>
      </c>
      <c r="AQ5" s="139" t="e">
        <f>(P5-L5)/L5</f>
        <v>#DIV/0!</v>
      </c>
      <c r="AR5" s="137" t="e">
        <f>(Q5-L5)/L5</f>
        <v>#DIV/0!</v>
      </c>
      <c r="AS5" s="158" t="e">
        <f>R5/R4</f>
        <v>#DIV/0!</v>
      </c>
    </row>
    <row r="6" spans="1:45">
      <c r="A6" s="6" t="s">
        <v>293</v>
      </c>
      <c r="B6" s="172">
        <f>基本項目等入力シート!$J$40</f>
        <v>0</v>
      </c>
      <c r="C6" s="172">
        <f>基本項目等入力シート!$J$41</f>
        <v>0</v>
      </c>
      <c r="D6" s="172">
        <f>基本項目等入力シート!$J$42</f>
        <v>0</v>
      </c>
      <c r="E6" s="173">
        <f>'事業化状況報告　集計表'!J$14</f>
        <v>0</v>
      </c>
      <c r="F6" s="173">
        <f>'事業化状況報告　集計表'!J16</f>
        <v>0</v>
      </c>
      <c r="G6" s="173" t="str">
        <f>'事業化状況報告　集計表'!J18</f>
        <v/>
      </c>
      <c r="H6" s="173" t="str">
        <f>'事業化状況報告　集計表'!J22</f>
        <v/>
      </c>
      <c r="I6" s="173">
        <f>'事業化状況報告　集計表'!J23</f>
        <v>0</v>
      </c>
      <c r="J6" s="182">
        <f>'事業化状況報告　集計表'!J24</f>
        <v>0</v>
      </c>
      <c r="K6" s="173">
        <f>'事業化状況報告　集計表'!J28</f>
        <v>0</v>
      </c>
      <c r="L6" s="173">
        <f>基本項目等入力シート!$E$78</f>
        <v>0</v>
      </c>
      <c r="M6" s="192">
        <f>基本項目等入力シート!$E$79</f>
        <v>0</v>
      </c>
      <c r="N6" s="173">
        <f>基本項目等入力シート!$E$80</f>
        <v>0</v>
      </c>
      <c r="O6" s="173">
        <f>基本項目等入力シート!$E$81</f>
        <v>0</v>
      </c>
      <c r="P6" s="49">
        <f>基本項目等入力シート!$E$82</f>
        <v>0</v>
      </c>
      <c r="Q6" s="173">
        <f>基本項目等入力シート!$E$83</f>
        <v>0</v>
      </c>
      <c r="R6" s="179">
        <f>基本項目等入力シート!M53</f>
        <v>0</v>
      </c>
      <c r="S6" s="179">
        <f>基本項目等入力シート!E53</f>
        <v>0</v>
      </c>
      <c r="T6" s="179" t="str">
        <f>基本項目等入力シート!$H$78</f>
        <v/>
      </c>
      <c r="U6" s="179" t="str">
        <f>基本項目等入力シート!$H$79</f>
        <v/>
      </c>
      <c r="V6" s="179" t="str">
        <f>基本項目等入力シート!$H$80</f>
        <v/>
      </c>
      <c r="W6" s="179" t="str">
        <f>基本項目等入力シート!$H$81</f>
        <v/>
      </c>
      <c r="X6" s="179" t="str">
        <f>基本項目等入力シート!$H$82</f>
        <v/>
      </c>
      <c r="Y6" s="179" t="str">
        <f>基本項目等入力シート!$H$83</f>
        <v/>
      </c>
      <c r="Z6" s="179">
        <f>SUM(参画事業者に関する情報!W9:W58)</f>
        <v>0</v>
      </c>
      <c r="AA6" s="179">
        <f>SUM(参画事業者に関する情報!U9:U58)</f>
        <v>0</v>
      </c>
      <c r="AB6" s="181">
        <f>基本項目等入力シート!E116</f>
        <v>0</v>
      </c>
      <c r="AC6" s="181">
        <f>基本項目等入力シート!I116</f>
        <v>0</v>
      </c>
      <c r="AD6" s="181">
        <f>SUM(参画事業者に関する情報!AN$9:AN$58)</f>
        <v>0</v>
      </c>
      <c r="AE6" s="181">
        <f>SUM(参画事業者に関する情報!AO$9:AO$58)</f>
        <v>0</v>
      </c>
      <c r="AF6" s="181">
        <f>基本項目等入力シート!$C$92</f>
        <v>0</v>
      </c>
      <c r="AG6" s="181">
        <f>基本項目等入力シート!$K$92</f>
        <v>0</v>
      </c>
      <c r="AH6" s="181">
        <f>基本項目等入力シート!$K$93</f>
        <v>0</v>
      </c>
      <c r="AI6" s="52">
        <f>基本項目等入力シート!$N$93</f>
        <v>0</v>
      </c>
      <c r="AJ6" s="134" t="str">
        <f>IF(E6&gt;'事業化状況報告　集計表'!E16,"該当","")</f>
        <v/>
      </c>
      <c r="AK6" s="135" t="str">
        <f t="shared" si="1"/>
        <v>該当</v>
      </c>
      <c r="AL6" s="159" t="e">
        <f t="shared" si="0"/>
        <v>#DIV/0!</v>
      </c>
      <c r="AM6" s="159" t="e">
        <f t="shared" si="0"/>
        <v>#DIV/0!</v>
      </c>
      <c r="AN6" s="137" t="e">
        <f>(M6-L6)/L6</f>
        <v>#DIV/0!</v>
      </c>
      <c r="AO6" s="138" t="e">
        <f>(N6-L6)/L6</f>
        <v>#DIV/0!</v>
      </c>
      <c r="AP6" s="138" t="e">
        <f>(O6-L6)/L6</f>
        <v>#DIV/0!</v>
      </c>
      <c r="AQ6" s="139" t="e">
        <f>(P6-L6)/L6</f>
        <v>#DIV/0!</v>
      </c>
      <c r="AR6" s="137" t="e">
        <f>(Q6-L6)/L6</f>
        <v>#DIV/0!</v>
      </c>
      <c r="AS6" s="158" t="e">
        <f>R6/R5</f>
        <v>#DIV/0!</v>
      </c>
    </row>
    <row r="7" spans="1:45">
      <c r="R7" s="155"/>
      <c r="S7" s="155"/>
      <c r="T7" s="155"/>
      <c r="U7" s="155"/>
      <c r="V7" s="155"/>
      <c r="W7" s="155"/>
      <c r="X7" s="155"/>
      <c r="Y7" s="155"/>
      <c r="Z7" s="155"/>
      <c r="AA7" s="155"/>
      <c r="AI7" s="3"/>
    </row>
    <row r="8" spans="1:45">
      <c r="AI8" s="3"/>
    </row>
  </sheetData>
  <phoneticPr fontId="19"/>
  <conditionalFormatting sqref="A2:AI2">
    <cfRule type="expression" dxfId="4" priority="5">
      <formula>$A$1=1</formula>
    </cfRule>
  </conditionalFormatting>
  <conditionalFormatting sqref="A3:AI3">
    <cfRule type="expression" dxfId="3" priority="4">
      <formula>$A$1=2</formula>
    </cfRule>
  </conditionalFormatting>
  <conditionalFormatting sqref="A4:AI4">
    <cfRule type="expression" dxfId="2" priority="3">
      <formula>$A$1=3</formula>
    </cfRule>
  </conditionalFormatting>
  <conditionalFormatting sqref="A5:AI5">
    <cfRule type="expression" dxfId="1" priority="2">
      <formula>$A$1=4</formula>
    </cfRule>
  </conditionalFormatting>
  <conditionalFormatting sqref="A6:AI6">
    <cfRule type="expression" dxfId="0" priority="1">
      <formula>$A$1=5</formula>
    </cfRule>
  </conditionalFormatting>
  <pageMargins left="0.7" right="0.7" top="0.75" bottom="0.75" header="0.3" footer="0.3"/>
  <pageSetup paperSize="8" scale="83" fitToWidth="2"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E6A5D089B38D48B1DF9D2C34B354F0" ma:contentTypeVersion="10" ma:contentTypeDescription="新しいドキュメントを作成します。" ma:contentTypeScope="" ma:versionID="46abb199a9be6a96a9413451e250733b">
  <xsd:schema xmlns:xsd="http://www.w3.org/2001/XMLSchema" xmlns:xs="http://www.w3.org/2001/XMLSchema" xmlns:p="http://schemas.microsoft.com/office/2006/metadata/properties" xmlns:ns2="ec92c2b9-be54-4d9e-81f4-afa2a4e3cadb" xmlns:ns3="841a2866-0b60-46b9-b7ca-0ac1c42f9e8b" targetNamespace="http://schemas.microsoft.com/office/2006/metadata/properties" ma:root="true" ma:fieldsID="695ee7d1374665db6cadeebefae2611c" ns2:_="" ns3:_="">
    <xsd:import namespace="ec92c2b9-be54-4d9e-81f4-afa2a4e3cadb"/>
    <xsd:import namespace="841a2866-0b60-46b9-b7ca-0ac1c42f9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92c2b9-be54-4d9e-81f4-afa2a4e3c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1a2866-0b60-46b9-b7ca-0ac1c42f9e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a8fb96-d508-4d6b-9547-048fe3741978}" ma:internalName="TaxCatchAll" ma:showField="CatchAllData" ma:web="841a2866-0b60-46b9-b7ca-0ac1c42f9e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92c2b9-be54-4d9e-81f4-afa2a4e3cadb">
      <Terms xmlns="http://schemas.microsoft.com/office/infopath/2007/PartnerControls"/>
    </lcf76f155ced4ddcb4097134ff3c332f>
    <TaxCatchAll xmlns="841a2866-0b60-46b9-b7ca-0ac1c42f9e8b" xsi:nil="true"/>
  </documentManagement>
</p:properties>
</file>

<file path=customXml/itemProps1.xml><?xml version="1.0" encoding="utf-8"?>
<ds:datastoreItem xmlns:ds="http://schemas.openxmlformats.org/officeDocument/2006/customXml" ds:itemID="{666F0DC9-E198-4E08-8EEA-C801C2F96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92c2b9-be54-4d9e-81f4-afa2a4e3cadb"/>
    <ds:schemaRef ds:uri="841a2866-0b60-46b9-b7ca-0ac1c42f9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7F9DB-3F05-4A22-B5F4-E5B437AB8709}">
  <ds:schemaRefs>
    <ds:schemaRef ds:uri="http://schemas.microsoft.com/sharepoint/v3/contenttype/forms"/>
  </ds:schemaRefs>
</ds:datastoreItem>
</file>

<file path=customXml/itemProps3.xml><?xml version="1.0" encoding="utf-8"?>
<ds:datastoreItem xmlns:ds="http://schemas.openxmlformats.org/officeDocument/2006/customXml" ds:itemID="{DB130E7E-E28A-48A3-B834-60FB7EF54B36}">
  <ds:schemaRefs>
    <ds:schemaRef ds:uri="http://purl.org/dc/terms/"/>
    <ds:schemaRef ds:uri="http://www.w3.org/XML/1998/namespace"/>
    <ds:schemaRef ds:uri="http://purl.org/dc/elements/1.1/"/>
    <ds:schemaRef ds:uri="http://purl.org/dc/dcmitype/"/>
    <ds:schemaRef ds:uri="http://schemas.microsoft.com/office/2006/documentManagement/types"/>
    <ds:schemaRef ds:uri="ec92c2b9-be54-4d9e-81f4-afa2a4e3cadb"/>
    <ds:schemaRef ds:uri="http://schemas.microsoft.com/office/infopath/2007/PartnerControls"/>
    <ds:schemaRef ds:uri="http://schemas.openxmlformats.org/package/2006/metadata/core-properties"/>
    <ds:schemaRef ds:uri="841a2866-0b60-46b9-b7ca-0ac1c42f9e8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基本項目等入力シート</vt:lpstr>
      <vt:lpstr>参画事業者に関する情報</vt:lpstr>
      <vt:lpstr>事業化状況報告　集計表</vt:lpstr>
      <vt:lpstr>様式第13</vt:lpstr>
      <vt:lpstr>記載注意事項</vt:lpstr>
      <vt:lpstr>※国税庁整理欄</vt:lpstr>
      <vt:lpstr>基本項目等入力シート!Print_Area</vt:lpstr>
      <vt:lpstr>参画事業者に関する情報!Print_Area</vt:lpstr>
      <vt:lpstr>'事業化状況報告　集計表'!Print_Area</vt:lpstr>
      <vt:lpstr>様式第13!Print_Area</vt:lpstr>
      <vt:lpstr>'事業化状況報告　集計表'!Print_Titles</vt:lpstr>
    </vt:vector>
  </TitlesOfParts>
  <Manager/>
  <Company>国税庁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H22/3/3版の修正</dc:title>
  <dc:subject/>
  <dc:creator>行政情報化プロジェクト</dc:creator>
  <cp:keywords/>
  <dc:description/>
  <cp:lastModifiedBy>草場 亮太(KUSABA Ryota)</cp:lastModifiedBy>
  <cp:revision>2</cp:revision>
  <dcterms:created xsi:type="dcterms:W3CDTF">2022-11-04T06:09:00Z</dcterms:created>
  <dcterms:modified xsi:type="dcterms:W3CDTF">2026-03-26T07:37:26Z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0x01010077E6A5D089B38D48B1DF9D2C34B354F0</vt:lpwstr>
  </property>
  <property fmtid="{D5CDD505-2E9C-101B-9397-08002B2CF9AE}" pid="3" name="MediaServiceImageTags">
    <vt:lpwstr/>
  </property>
</Properties>
</file>