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d0\酒類業振興・輸出促進室07構造転換担当\03　組織参考資料フォルダ\06_事務運営\08_事業化状況報告書\00　各局への周知\20240301_事業化状況報告書作成マニュアル改訂\02_補助金ラインコメント依頼\05_確定版\"/>
    </mc:Choice>
  </mc:AlternateContent>
  <xr:revisionPtr revIDLastSave="0" documentId="13_ncr:1_{5C59D9BD-770B-4AA7-9003-F8C1A598BE19}" xr6:coauthVersionLast="36" xr6:coauthVersionMax="36" xr10:uidLastSave="{00000000-0000-0000-0000-000000000000}"/>
  <bookViews>
    <workbookView xWindow="0" yWindow="0" windowWidth="18084" windowHeight="7656" xr2:uid="{00000000-000D-0000-FFFF-FFFF00000000}"/>
  </bookViews>
  <sheets>
    <sheet name="基本項目等入力シート" sheetId="5" r:id="rId1"/>
    <sheet name="参画事業者に関する情報" sheetId="8" r:id="rId2"/>
    <sheet name="事業化状況報告　集計表" sheetId="4" r:id="rId3"/>
    <sheet name="様式第13" sheetId="3" r:id="rId4"/>
    <sheet name="記載注意事項" sheetId="7" r:id="rId5"/>
  </sheets>
  <definedNames>
    <definedName name="_xlnm.Print_Area" localSheetId="0">基本項目等入力シート!$A$1:$Q$60</definedName>
    <definedName name="_xlnm.Print_Area" localSheetId="2">'事業化状況報告　集計表'!$C$1:$K$389</definedName>
    <definedName name="_xlnm.Print_Area" localSheetId="3">様式第13!$A$1:$AG$80</definedName>
    <definedName name="_xlnm.Print_Titles" localSheetId="2">'事業化状況報告　集計表'!$30:$30</definedName>
  </definedNames>
  <calcPr calcId="191029"/>
</workbook>
</file>

<file path=xl/calcChain.xml><?xml version="1.0" encoding="utf-8"?>
<calcChain xmlns="http://schemas.openxmlformats.org/spreadsheetml/2006/main">
  <c r="E7" i="5" l="1"/>
  <c r="AA13" i="3"/>
  <c r="E4" i="4" l="1"/>
  <c r="I28" i="5"/>
  <c r="L27" i="5"/>
  <c r="A52" i="5" l="1"/>
  <c r="H52" i="5" l="1"/>
  <c r="O60" i="3" l="1"/>
  <c r="J21" i="4"/>
  <c r="J15" i="4"/>
  <c r="I21" i="4"/>
  <c r="I15" i="4"/>
  <c r="H21" i="4"/>
  <c r="H15" i="4"/>
  <c r="G21" i="4"/>
  <c r="G15" i="4"/>
  <c r="F21" i="4"/>
  <c r="F15" i="4"/>
  <c r="E384" i="4" l="1"/>
  <c r="E377" i="4"/>
  <c r="E370" i="4"/>
  <c r="E363" i="4"/>
  <c r="E356" i="4"/>
  <c r="E349" i="4"/>
  <c r="E342" i="4"/>
  <c r="E335" i="4"/>
  <c r="E328" i="4"/>
  <c r="E321" i="4"/>
  <c r="E314" i="4"/>
  <c r="E307" i="4"/>
  <c r="E300" i="4"/>
  <c r="E293" i="4"/>
  <c r="E286" i="4"/>
  <c r="E279" i="4"/>
  <c r="E272" i="4"/>
  <c r="E265" i="4"/>
  <c r="E258" i="4"/>
  <c r="E251" i="4"/>
  <c r="E244" i="4"/>
  <c r="E237" i="4"/>
  <c r="E230" i="4"/>
  <c r="E223" i="4"/>
  <c r="E195" i="4"/>
  <c r="E202" i="4"/>
  <c r="E209" i="4"/>
  <c r="E216" i="4"/>
  <c r="E181" i="4"/>
  <c r="E188" i="4"/>
  <c r="F389" i="4"/>
  <c r="G389" i="4" s="1"/>
  <c r="H389" i="4" s="1"/>
  <c r="I389" i="4" s="1"/>
  <c r="J389" i="4" s="1"/>
  <c r="K388" i="4"/>
  <c r="K387" i="4"/>
  <c r="K386" i="4"/>
  <c r="F382" i="4"/>
  <c r="G382" i="4" s="1"/>
  <c r="H382" i="4" s="1"/>
  <c r="I382" i="4" s="1"/>
  <c r="J382" i="4" s="1"/>
  <c r="K381" i="4"/>
  <c r="K380" i="4"/>
  <c r="K379" i="4"/>
  <c r="F375" i="4"/>
  <c r="G375" i="4" s="1"/>
  <c r="H375" i="4" s="1"/>
  <c r="I375" i="4" s="1"/>
  <c r="J375" i="4" s="1"/>
  <c r="K374" i="4"/>
  <c r="K373" i="4"/>
  <c r="K372" i="4"/>
  <c r="F368" i="4"/>
  <c r="G368" i="4" s="1"/>
  <c r="H368" i="4" s="1"/>
  <c r="I368" i="4" s="1"/>
  <c r="J368" i="4" s="1"/>
  <c r="K367" i="4"/>
  <c r="K366" i="4"/>
  <c r="K365" i="4"/>
  <c r="F361" i="4"/>
  <c r="G361" i="4" s="1"/>
  <c r="H361" i="4" s="1"/>
  <c r="I361" i="4" s="1"/>
  <c r="J361" i="4" s="1"/>
  <c r="K360" i="4"/>
  <c r="K359" i="4"/>
  <c r="K358" i="4"/>
  <c r="F354" i="4"/>
  <c r="G354" i="4" s="1"/>
  <c r="H354" i="4" s="1"/>
  <c r="I354" i="4" s="1"/>
  <c r="J354" i="4" s="1"/>
  <c r="K353" i="4"/>
  <c r="K352" i="4"/>
  <c r="K351" i="4"/>
  <c r="F347" i="4"/>
  <c r="G347" i="4" s="1"/>
  <c r="H347" i="4" s="1"/>
  <c r="I347" i="4" s="1"/>
  <c r="J347" i="4" s="1"/>
  <c r="K346" i="4"/>
  <c r="K345" i="4"/>
  <c r="K344" i="4"/>
  <c r="F340" i="4"/>
  <c r="G340" i="4" s="1"/>
  <c r="H340" i="4" s="1"/>
  <c r="I340" i="4" s="1"/>
  <c r="J340" i="4" s="1"/>
  <c r="K339" i="4"/>
  <c r="K338" i="4"/>
  <c r="K337" i="4"/>
  <c r="F333" i="4"/>
  <c r="G333" i="4" s="1"/>
  <c r="H333" i="4" s="1"/>
  <c r="I333" i="4" s="1"/>
  <c r="J333" i="4" s="1"/>
  <c r="K332" i="4"/>
  <c r="K331" i="4"/>
  <c r="K330" i="4"/>
  <c r="F326" i="4"/>
  <c r="G326" i="4" s="1"/>
  <c r="H326" i="4" s="1"/>
  <c r="I326" i="4" s="1"/>
  <c r="J326" i="4" s="1"/>
  <c r="K325" i="4"/>
  <c r="K324" i="4"/>
  <c r="K323" i="4"/>
  <c r="F319" i="4"/>
  <c r="G319" i="4" s="1"/>
  <c r="H319" i="4" s="1"/>
  <c r="I319" i="4" s="1"/>
  <c r="J319" i="4" s="1"/>
  <c r="K318" i="4"/>
  <c r="K317" i="4"/>
  <c r="K316" i="4"/>
  <c r="F312" i="4"/>
  <c r="G312" i="4" s="1"/>
  <c r="H312" i="4" s="1"/>
  <c r="I312" i="4" s="1"/>
  <c r="J312" i="4" s="1"/>
  <c r="K311" i="4"/>
  <c r="K310" i="4"/>
  <c r="K309" i="4"/>
  <c r="F305" i="4"/>
  <c r="G305" i="4" s="1"/>
  <c r="H305" i="4" s="1"/>
  <c r="I305" i="4" s="1"/>
  <c r="J305" i="4" s="1"/>
  <c r="K304" i="4"/>
  <c r="K303" i="4"/>
  <c r="K302" i="4"/>
  <c r="F298" i="4"/>
  <c r="G298" i="4" s="1"/>
  <c r="H298" i="4" s="1"/>
  <c r="I298" i="4" s="1"/>
  <c r="J298" i="4" s="1"/>
  <c r="K297" i="4"/>
  <c r="K296" i="4"/>
  <c r="K295" i="4"/>
  <c r="G291" i="4"/>
  <c r="H291" i="4" s="1"/>
  <c r="I291" i="4" s="1"/>
  <c r="J291" i="4" s="1"/>
  <c r="F291" i="4"/>
  <c r="K290" i="4"/>
  <c r="K289" i="4"/>
  <c r="K288" i="4"/>
  <c r="F284" i="4"/>
  <c r="G284" i="4" s="1"/>
  <c r="H284" i="4" s="1"/>
  <c r="I284" i="4" s="1"/>
  <c r="J284" i="4" s="1"/>
  <c r="K283" i="4"/>
  <c r="K282" i="4"/>
  <c r="K281" i="4"/>
  <c r="F277" i="4"/>
  <c r="G277" i="4" s="1"/>
  <c r="H277" i="4" s="1"/>
  <c r="I277" i="4" s="1"/>
  <c r="J277" i="4" s="1"/>
  <c r="K276" i="4"/>
  <c r="K275" i="4"/>
  <c r="K274" i="4"/>
  <c r="F270" i="4"/>
  <c r="G270" i="4" s="1"/>
  <c r="H270" i="4" s="1"/>
  <c r="I270" i="4" s="1"/>
  <c r="J270" i="4" s="1"/>
  <c r="K269" i="4"/>
  <c r="K268" i="4"/>
  <c r="K267" i="4"/>
  <c r="G263" i="4"/>
  <c r="H263" i="4" s="1"/>
  <c r="I263" i="4" s="1"/>
  <c r="J263" i="4" s="1"/>
  <c r="F263" i="4"/>
  <c r="K262" i="4"/>
  <c r="K261" i="4"/>
  <c r="K260" i="4"/>
  <c r="F256" i="4"/>
  <c r="G256" i="4" s="1"/>
  <c r="H256" i="4" s="1"/>
  <c r="I256" i="4" s="1"/>
  <c r="J256" i="4" s="1"/>
  <c r="K255" i="4"/>
  <c r="K254" i="4"/>
  <c r="K253" i="4"/>
  <c r="F249" i="4"/>
  <c r="G249" i="4" s="1"/>
  <c r="H249" i="4" s="1"/>
  <c r="I249" i="4" s="1"/>
  <c r="J249" i="4" s="1"/>
  <c r="K248" i="4"/>
  <c r="K247" i="4"/>
  <c r="K246" i="4"/>
  <c r="F242" i="4"/>
  <c r="G242" i="4" s="1"/>
  <c r="H242" i="4" s="1"/>
  <c r="I242" i="4" s="1"/>
  <c r="J242" i="4" s="1"/>
  <c r="K241" i="4"/>
  <c r="K240" i="4"/>
  <c r="K239" i="4"/>
  <c r="F235" i="4"/>
  <c r="G235" i="4" s="1"/>
  <c r="H235" i="4" s="1"/>
  <c r="I235" i="4" s="1"/>
  <c r="J235" i="4" s="1"/>
  <c r="K234" i="4"/>
  <c r="K233" i="4"/>
  <c r="K232" i="4"/>
  <c r="F228" i="4"/>
  <c r="G228" i="4" s="1"/>
  <c r="H228" i="4" s="1"/>
  <c r="I228" i="4" s="1"/>
  <c r="J228" i="4" s="1"/>
  <c r="K227" i="4"/>
  <c r="K226" i="4"/>
  <c r="K225" i="4"/>
  <c r="F221" i="4"/>
  <c r="G221" i="4" s="1"/>
  <c r="H221" i="4" s="1"/>
  <c r="I221" i="4" s="1"/>
  <c r="J221" i="4" s="1"/>
  <c r="K220" i="4"/>
  <c r="K219" i="4"/>
  <c r="K218" i="4"/>
  <c r="F214" i="4"/>
  <c r="G214" i="4" s="1"/>
  <c r="H214" i="4" s="1"/>
  <c r="I214" i="4" s="1"/>
  <c r="J214" i="4" s="1"/>
  <c r="K213" i="4"/>
  <c r="K212" i="4"/>
  <c r="K211" i="4"/>
  <c r="F207" i="4"/>
  <c r="G207" i="4" s="1"/>
  <c r="H207" i="4" s="1"/>
  <c r="I207" i="4" s="1"/>
  <c r="J207" i="4" s="1"/>
  <c r="K206" i="4"/>
  <c r="K205" i="4"/>
  <c r="K204" i="4"/>
  <c r="F200" i="4"/>
  <c r="G200" i="4" s="1"/>
  <c r="H200" i="4" s="1"/>
  <c r="I200" i="4" s="1"/>
  <c r="J200" i="4" s="1"/>
  <c r="K199" i="4"/>
  <c r="K198" i="4"/>
  <c r="K197" i="4"/>
  <c r="F193" i="4"/>
  <c r="G193" i="4" s="1"/>
  <c r="H193" i="4" s="1"/>
  <c r="I193" i="4" s="1"/>
  <c r="J193" i="4" s="1"/>
  <c r="K192" i="4"/>
  <c r="K191" i="4"/>
  <c r="K190" i="4"/>
  <c r="F186" i="4"/>
  <c r="G186" i="4" s="1"/>
  <c r="H186" i="4" s="1"/>
  <c r="I186" i="4" s="1"/>
  <c r="J186" i="4" s="1"/>
  <c r="K185" i="4"/>
  <c r="K184" i="4"/>
  <c r="K183" i="4"/>
  <c r="E174" i="4"/>
  <c r="E167" i="4"/>
  <c r="F179" i="4"/>
  <c r="G179" i="4" s="1"/>
  <c r="H179" i="4" s="1"/>
  <c r="I179" i="4" s="1"/>
  <c r="J179" i="4" s="1"/>
  <c r="K178" i="4"/>
  <c r="K177" i="4"/>
  <c r="K176" i="4"/>
  <c r="F172" i="4"/>
  <c r="G172" i="4" s="1"/>
  <c r="H172" i="4" s="1"/>
  <c r="I172" i="4" s="1"/>
  <c r="J172" i="4" s="1"/>
  <c r="K171" i="4"/>
  <c r="K170" i="4"/>
  <c r="K169" i="4"/>
  <c r="E160" i="4"/>
  <c r="E153" i="4"/>
  <c r="E146" i="4"/>
  <c r="E139" i="4"/>
  <c r="E132" i="4"/>
  <c r="E125" i="4"/>
  <c r="E118" i="4"/>
  <c r="E111" i="4"/>
  <c r="E104" i="4"/>
  <c r="E97" i="4"/>
  <c r="F165" i="4"/>
  <c r="G165" i="4" s="1"/>
  <c r="H165" i="4" s="1"/>
  <c r="I165" i="4" s="1"/>
  <c r="J165" i="4" s="1"/>
  <c r="K164" i="4"/>
  <c r="K163" i="4"/>
  <c r="K162" i="4"/>
  <c r="F158" i="4"/>
  <c r="G158" i="4" s="1"/>
  <c r="H158" i="4" s="1"/>
  <c r="I158" i="4" s="1"/>
  <c r="J158" i="4" s="1"/>
  <c r="K157" i="4"/>
  <c r="K156" i="4"/>
  <c r="K155" i="4"/>
  <c r="F151" i="4"/>
  <c r="G151" i="4" s="1"/>
  <c r="H151" i="4" s="1"/>
  <c r="I151" i="4" s="1"/>
  <c r="J151" i="4" s="1"/>
  <c r="K150" i="4"/>
  <c r="K149" i="4"/>
  <c r="K148" i="4"/>
  <c r="F144" i="4"/>
  <c r="G144" i="4" s="1"/>
  <c r="H144" i="4" s="1"/>
  <c r="I144" i="4" s="1"/>
  <c r="J144" i="4" s="1"/>
  <c r="K143" i="4"/>
  <c r="K142" i="4"/>
  <c r="K141" i="4"/>
  <c r="F137" i="4"/>
  <c r="G137" i="4" s="1"/>
  <c r="H137" i="4" s="1"/>
  <c r="I137" i="4" s="1"/>
  <c r="J137" i="4" s="1"/>
  <c r="K136" i="4"/>
  <c r="K135" i="4"/>
  <c r="K134" i="4"/>
  <c r="F130" i="4"/>
  <c r="G130" i="4" s="1"/>
  <c r="H130" i="4" s="1"/>
  <c r="I130" i="4" s="1"/>
  <c r="J130" i="4" s="1"/>
  <c r="K129" i="4"/>
  <c r="K128" i="4"/>
  <c r="K127" i="4"/>
  <c r="F123" i="4"/>
  <c r="G123" i="4" s="1"/>
  <c r="H123" i="4" s="1"/>
  <c r="I123" i="4" s="1"/>
  <c r="J123" i="4" s="1"/>
  <c r="K122" i="4"/>
  <c r="K121" i="4"/>
  <c r="K120" i="4"/>
  <c r="F116" i="4"/>
  <c r="G116" i="4" s="1"/>
  <c r="H116" i="4" s="1"/>
  <c r="I116" i="4" s="1"/>
  <c r="J116" i="4" s="1"/>
  <c r="K115" i="4"/>
  <c r="K114" i="4"/>
  <c r="K113" i="4"/>
  <c r="F109" i="4"/>
  <c r="G109" i="4" s="1"/>
  <c r="H109" i="4" s="1"/>
  <c r="I109" i="4" s="1"/>
  <c r="J109" i="4" s="1"/>
  <c r="K108" i="4"/>
  <c r="K107" i="4"/>
  <c r="K106" i="4"/>
  <c r="E55" i="4"/>
  <c r="E48" i="4"/>
  <c r="E41" i="4"/>
  <c r="F102" i="4"/>
  <c r="G102" i="4" s="1"/>
  <c r="H102" i="4" s="1"/>
  <c r="I102" i="4" s="1"/>
  <c r="J102" i="4" s="1"/>
  <c r="K101" i="4"/>
  <c r="K100" i="4"/>
  <c r="K99" i="4"/>
  <c r="E90" i="4"/>
  <c r="F95" i="4"/>
  <c r="G95" i="4" s="1"/>
  <c r="H95" i="4" s="1"/>
  <c r="I95" i="4" s="1"/>
  <c r="J95" i="4" s="1"/>
  <c r="K94" i="4"/>
  <c r="K93" i="4"/>
  <c r="K92" i="4"/>
  <c r="E83" i="4"/>
  <c r="E76" i="4"/>
  <c r="E69" i="4"/>
  <c r="F88" i="4"/>
  <c r="G88" i="4" s="1"/>
  <c r="H88" i="4" s="1"/>
  <c r="I88" i="4" s="1"/>
  <c r="J88" i="4" s="1"/>
  <c r="K87" i="4"/>
  <c r="K86" i="4"/>
  <c r="K85" i="4"/>
  <c r="F81" i="4"/>
  <c r="G81" i="4" s="1"/>
  <c r="H81" i="4" s="1"/>
  <c r="I81" i="4" s="1"/>
  <c r="J81" i="4" s="1"/>
  <c r="K80" i="4"/>
  <c r="K79" i="4"/>
  <c r="K78" i="4"/>
  <c r="F74" i="4"/>
  <c r="G74" i="4" s="1"/>
  <c r="H74" i="4" s="1"/>
  <c r="I74" i="4" s="1"/>
  <c r="J74" i="4" s="1"/>
  <c r="K73" i="4"/>
  <c r="K72" i="4"/>
  <c r="K71" i="4"/>
  <c r="E62" i="4"/>
  <c r="F67" i="4"/>
  <c r="G67" i="4" s="1"/>
  <c r="H67" i="4" s="1"/>
  <c r="I67" i="4" s="1"/>
  <c r="J67" i="4" s="1"/>
  <c r="K66" i="4"/>
  <c r="K65" i="4"/>
  <c r="K64" i="4"/>
  <c r="H57" i="5"/>
  <c r="H56" i="5"/>
  <c r="H55" i="5"/>
  <c r="H54" i="5"/>
  <c r="H53" i="5"/>
  <c r="F46" i="4" l="1"/>
  <c r="G46" i="4" s="1"/>
  <c r="G7" i="5" l="1"/>
  <c r="H7" i="5"/>
  <c r="I7" i="5" s="1"/>
  <c r="F11" i="5"/>
  <c r="G11" i="5"/>
  <c r="H11" i="5" s="1"/>
  <c r="G5" i="4" l="1"/>
  <c r="E7" i="4"/>
  <c r="H13" i="4" s="1"/>
  <c r="E6" i="4"/>
  <c r="E5" i="4"/>
  <c r="E378" i="4" l="1"/>
  <c r="F378" i="4" s="1"/>
  <c r="G378" i="4" s="1"/>
  <c r="H378" i="4" s="1"/>
  <c r="I378" i="4" s="1"/>
  <c r="J378" i="4" s="1"/>
  <c r="E364" i="4"/>
  <c r="F364" i="4" s="1"/>
  <c r="G364" i="4" s="1"/>
  <c r="H364" i="4" s="1"/>
  <c r="I364" i="4" s="1"/>
  <c r="J364" i="4" s="1"/>
  <c r="E343" i="4"/>
  <c r="F343" i="4" s="1"/>
  <c r="G343" i="4" s="1"/>
  <c r="H343" i="4" s="1"/>
  <c r="I343" i="4" s="1"/>
  <c r="J343" i="4" s="1"/>
  <c r="E322" i="4"/>
  <c r="F322" i="4" s="1"/>
  <c r="G322" i="4" s="1"/>
  <c r="H322" i="4" s="1"/>
  <c r="I322" i="4" s="1"/>
  <c r="J322" i="4" s="1"/>
  <c r="E301" i="4"/>
  <c r="F301" i="4" s="1"/>
  <c r="G301" i="4" s="1"/>
  <c r="H301" i="4" s="1"/>
  <c r="I301" i="4" s="1"/>
  <c r="J301" i="4" s="1"/>
  <c r="E294" i="4"/>
  <c r="F294" i="4" s="1"/>
  <c r="G294" i="4" s="1"/>
  <c r="H294" i="4" s="1"/>
  <c r="I294" i="4" s="1"/>
  <c r="J294" i="4" s="1"/>
  <c r="E280" i="4"/>
  <c r="F280" i="4" s="1"/>
  <c r="G280" i="4" s="1"/>
  <c r="H280" i="4" s="1"/>
  <c r="I280" i="4" s="1"/>
  <c r="J280" i="4" s="1"/>
  <c r="E238" i="4"/>
  <c r="F238" i="4" s="1"/>
  <c r="G238" i="4" s="1"/>
  <c r="H238" i="4" s="1"/>
  <c r="I238" i="4" s="1"/>
  <c r="J238" i="4" s="1"/>
  <c r="E210" i="4"/>
  <c r="F210" i="4" s="1"/>
  <c r="G210" i="4" s="1"/>
  <c r="H210" i="4" s="1"/>
  <c r="I210" i="4" s="1"/>
  <c r="J210" i="4" s="1"/>
  <c r="E182" i="4"/>
  <c r="F182" i="4" s="1"/>
  <c r="G182" i="4" s="1"/>
  <c r="H182" i="4" s="1"/>
  <c r="I182" i="4" s="1"/>
  <c r="J182" i="4" s="1"/>
  <c r="E385" i="4"/>
  <c r="F385" i="4" s="1"/>
  <c r="G385" i="4" s="1"/>
  <c r="H385" i="4" s="1"/>
  <c r="I385" i="4" s="1"/>
  <c r="J385" i="4" s="1"/>
  <c r="E329" i="4"/>
  <c r="F329" i="4" s="1"/>
  <c r="G329" i="4" s="1"/>
  <c r="H329" i="4" s="1"/>
  <c r="I329" i="4" s="1"/>
  <c r="J329" i="4" s="1"/>
  <c r="E287" i="4"/>
  <c r="F287" i="4" s="1"/>
  <c r="G287" i="4" s="1"/>
  <c r="H287" i="4" s="1"/>
  <c r="I287" i="4" s="1"/>
  <c r="J287" i="4" s="1"/>
  <c r="E245" i="4"/>
  <c r="F245" i="4" s="1"/>
  <c r="G245" i="4" s="1"/>
  <c r="H245" i="4" s="1"/>
  <c r="I245" i="4" s="1"/>
  <c r="J245" i="4" s="1"/>
  <c r="E217" i="4"/>
  <c r="F217" i="4" s="1"/>
  <c r="G217" i="4" s="1"/>
  <c r="H217" i="4" s="1"/>
  <c r="I217" i="4" s="1"/>
  <c r="J217" i="4" s="1"/>
  <c r="E189" i="4"/>
  <c r="F189" i="4" s="1"/>
  <c r="G189" i="4" s="1"/>
  <c r="H189" i="4" s="1"/>
  <c r="I189" i="4" s="1"/>
  <c r="J189" i="4" s="1"/>
  <c r="E168" i="4"/>
  <c r="F168" i="4" s="1"/>
  <c r="G168" i="4" s="1"/>
  <c r="H168" i="4" s="1"/>
  <c r="I168" i="4" s="1"/>
  <c r="J168" i="4" s="1"/>
  <c r="E161" i="4"/>
  <c r="F161" i="4" s="1"/>
  <c r="G161" i="4" s="1"/>
  <c r="H161" i="4" s="1"/>
  <c r="I161" i="4" s="1"/>
  <c r="J161" i="4" s="1"/>
  <c r="E371" i="4"/>
  <c r="F371" i="4" s="1"/>
  <c r="G371" i="4" s="1"/>
  <c r="H371" i="4" s="1"/>
  <c r="I371" i="4" s="1"/>
  <c r="J371" i="4" s="1"/>
  <c r="E350" i="4"/>
  <c r="F350" i="4" s="1"/>
  <c r="G350" i="4" s="1"/>
  <c r="H350" i="4" s="1"/>
  <c r="I350" i="4" s="1"/>
  <c r="J350" i="4" s="1"/>
  <c r="E336" i="4"/>
  <c r="F336" i="4" s="1"/>
  <c r="E308" i="4"/>
  <c r="F308" i="4" s="1"/>
  <c r="G308" i="4" s="1"/>
  <c r="H308" i="4" s="1"/>
  <c r="I308" i="4" s="1"/>
  <c r="J308" i="4" s="1"/>
  <c r="E273" i="4"/>
  <c r="F273" i="4" s="1"/>
  <c r="G273" i="4" s="1"/>
  <c r="H273" i="4" s="1"/>
  <c r="I273" i="4" s="1"/>
  <c r="J273" i="4" s="1"/>
  <c r="E266" i="4"/>
  <c r="F266" i="4" s="1"/>
  <c r="G266" i="4" s="1"/>
  <c r="H266" i="4" s="1"/>
  <c r="I266" i="4" s="1"/>
  <c r="J266" i="4" s="1"/>
  <c r="E252" i="4"/>
  <c r="F252" i="4" s="1"/>
  <c r="G252" i="4" s="1"/>
  <c r="H252" i="4" s="1"/>
  <c r="I252" i="4" s="1"/>
  <c r="J252" i="4" s="1"/>
  <c r="E224" i="4"/>
  <c r="F224" i="4" s="1"/>
  <c r="G224" i="4" s="1"/>
  <c r="H224" i="4" s="1"/>
  <c r="I224" i="4" s="1"/>
  <c r="J224" i="4" s="1"/>
  <c r="E196" i="4"/>
  <c r="F196" i="4" s="1"/>
  <c r="G196" i="4" s="1"/>
  <c r="H196" i="4" s="1"/>
  <c r="I196" i="4" s="1"/>
  <c r="J196" i="4" s="1"/>
  <c r="E357" i="4"/>
  <c r="F357" i="4" s="1"/>
  <c r="G357" i="4" s="1"/>
  <c r="H357" i="4" s="1"/>
  <c r="I357" i="4" s="1"/>
  <c r="J357" i="4" s="1"/>
  <c r="E315" i="4"/>
  <c r="F315" i="4" s="1"/>
  <c r="G315" i="4" s="1"/>
  <c r="H315" i="4" s="1"/>
  <c r="I315" i="4" s="1"/>
  <c r="J315" i="4" s="1"/>
  <c r="E259" i="4"/>
  <c r="F259" i="4" s="1"/>
  <c r="G259" i="4" s="1"/>
  <c r="H259" i="4" s="1"/>
  <c r="I259" i="4" s="1"/>
  <c r="J259" i="4" s="1"/>
  <c r="E231" i="4"/>
  <c r="F231" i="4" s="1"/>
  <c r="G231" i="4" s="1"/>
  <c r="H231" i="4" s="1"/>
  <c r="I231" i="4" s="1"/>
  <c r="J231" i="4" s="1"/>
  <c r="E203" i="4"/>
  <c r="F203" i="4" s="1"/>
  <c r="G203" i="4" s="1"/>
  <c r="H203" i="4" s="1"/>
  <c r="I203" i="4" s="1"/>
  <c r="J203" i="4" s="1"/>
  <c r="E175" i="4"/>
  <c r="F175" i="4" s="1"/>
  <c r="G175" i="4" s="1"/>
  <c r="H175" i="4" s="1"/>
  <c r="I175" i="4" s="1"/>
  <c r="J175" i="4" s="1"/>
  <c r="E147" i="4"/>
  <c r="F147" i="4" s="1"/>
  <c r="G147" i="4" s="1"/>
  <c r="H147" i="4" s="1"/>
  <c r="I147" i="4" s="1"/>
  <c r="J147" i="4" s="1"/>
  <c r="E154" i="4"/>
  <c r="F154" i="4" s="1"/>
  <c r="G154" i="4" s="1"/>
  <c r="H154" i="4" s="1"/>
  <c r="I154" i="4" s="1"/>
  <c r="J154" i="4" s="1"/>
  <c r="E126" i="4"/>
  <c r="F126" i="4" s="1"/>
  <c r="G126" i="4" s="1"/>
  <c r="H126" i="4" s="1"/>
  <c r="I126" i="4" s="1"/>
  <c r="J126" i="4" s="1"/>
  <c r="E133" i="4"/>
  <c r="F133" i="4" s="1"/>
  <c r="G133" i="4" s="1"/>
  <c r="H133" i="4" s="1"/>
  <c r="I133" i="4" s="1"/>
  <c r="J133" i="4" s="1"/>
  <c r="E105" i="4"/>
  <c r="F105" i="4" s="1"/>
  <c r="G105" i="4" s="1"/>
  <c r="H105" i="4" s="1"/>
  <c r="I105" i="4" s="1"/>
  <c r="J105" i="4" s="1"/>
  <c r="E140" i="4"/>
  <c r="F140" i="4" s="1"/>
  <c r="G140" i="4" s="1"/>
  <c r="H140" i="4" s="1"/>
  <c r="I140" i="4" s="1"/>
  <c r="J140" i="4" s="1"/>
  <c r="E112" i="4"/>
  <c r="F112" i="4" s="1"/>
  <c r="G112" i="4" s="1"/>
  <c r="H112" i="4" s="1"/>
  <c r="I112" i="4" s="1"/>
  <c r="J112" i="4" s="1"/>
  <c r="E119" i="4"/>
  <c r="F119" i="4" s="1"/>
  <c r="G119" i="4" s="1"/>
  <c r="H119" i="4" s="1"/>
  <c r="I119" i="4" s="1"/>
  <c r="J119" i="4" s="1"/>
  <c r="E77" i="4"/>
  <c r="F77" i="4" s="1"/>
  <c r="G77" i="4" s="1"/>
  <c r="H77" i="4" s="1"/>
  <c r="I77" i="4" s="1"/>
  <c r="J77" i="4" s="1"/>
  <c r="E91" i="4"/>
  <c r="F91" i="4" s="1"/>
  <c r="G91" i="4" s="1"/>
  <c r="H91" i="4" s="1"/>
  <c r="I91" i="4" s="1"/>
  <c r="J91" i="4" s="1"/>
  <c r="E63" i="4"/>
  <c r="F63" i="4" s="1"/>
  <c r="G63" i="4" s="1"/>
  <c r="H63" i="4" s="1"/>
  <c r="I63" i="4" s="1"/>
  <c r="J63" i="4" s="1"/>
  <c r="E98" i="4"/>
  <c r="F98" i="4" s="1"/>
  <c r="G98" i="4" s="1"/>
  <c r="H98" i="4" s="1"/>
  <c r="I98" i="4" s="1"/>
  <c r="J98" i="4" s="1"/>
  <c r="E84" i="4"/>
  <c r="F84" i="4" s="1"/>
  <c r="G84" i="4" s="1"/>
  <c r="H84" i="4" s="1"/>
  <c r="I84" i="4" s="1"/>
  <c r="J84" i="4" s="1"/>
  <c r="E70" i="4"/>
  <c r="F70" i="4" s="1"/>
  <c r="G70" i="4" s="1"/>
  <c r="H70" i="4" s="1"/>
  <c r="I70" i="4" s="1"/>
  <c r="J70" i="4" s="1"/>
  <c r="J11" i="4"/>
  <c r="F11" i="4"/>
  <c r="I11" i="4"/>
  <c r="H11" i="4"/>
  <c r="G11" i="4"/>
  <c r="F10" i="4"/>
  <c r="G10" i="4" s="1"/>
  <c r="H10" i="4" s="1"/>
  <c r="O61" i="3"/>
  <c r="U34" i="3"/>
  <c r="U33" i="3"/>
  <c r="G336" i="4" l="1"/>
  <c r="F14" i="4"/>
  <c r="N67" i="3" s="1"/>
  <c r="I10" i="4"/>
  <c r="J10" i="4" s="1"/>
  <c r="P49" i="3"/>
  <c r="AP49" i="3" s="1"/>
  <c r="P50" i="3"/>
  <c r="AP50" i="3" s="1"/>
  <c r="P51" i="3"/>
  <c r="AP51" i="3" s="1"/>
  <c r="P52" i="3"/>
  <c r="AP52" i="3" s="1"/>
  <c r="P53" i="3"/>
  <c r="AP53" i="3" s="1"/>
  <c r="P48" i="3"/>
  <c r="AP48" i="3" s="1"/>
  <c r="H336" i="4" l="1"/>
  <c r="G14" i="4"/>
  <c r="G16" i="4" s="1"/>
  <c r="J49" i="3"/>
  <c r="AO49" i="3" s="1"/>
  <c r="J50" i="3"/>
  <c r="AO50" i="3" s="1"/>
  <c r="J51" i="3"/>
  <c r="AO51" i="3" s="1"/>
  <c r="J52" i="3"/>
  <c r="AO52" i="3" s="1"/>
  <c r="J53" i="3"/>
  <c r="AO53" i="3" s="1"/>
  <c r="J48" i="3"/>
  <c r="AO48" i="3" s="1"/>
  <c r="A57" i="5"/>
  <c r="A56" i="5"/>
  <c r="A55" i="5"/>
  <c r="A54" i="5"/>
  <c r="A53" i="5"/>
  <c r="I336" i="4" l="1"/>
  <c r="H14" i="4"/>
  <c r="AI20" i="3"/>
  <c r="AI17" i="3"/>
  <c r="A17" i="3" s="1"/>
  <c r="Y11" i="3"/>
  <c r="J336" i="4" l="1"/>
  <c r="J14" i="4" s="1"/>
  <c r="I14" i="4"/>
  <c r="T28" i="3"/>
  <c r="T30" i="3"/>
  <c r="T29" i="3"/>
  <c r="J28" i="5"/>
  <c r="J23" i="5"/>
  <c r="I23" i="5"/>
  <c r="C1" i="4"/>
  <c r="N27" i="5" l="1"/>
  <c r="M27" i="5"/>
  <c r="E34" i="4"/>
  <c r="N22" i="5"/>
  <c r="M22" i="5"/>
  <c r="L22" i="5"/>
  <c r="L6" i="5"/>
  <c r="M6" i="5"/>
  <c r="K6" i="5"/>
  <c r="Y9" i="3"/>
  <c r="Y12" i="3"/>
  <c r="AM20" i="3" l="1"/>
  <c r="AL20" i="3"/>
  <c r="AK20" i="3"/>
  <c r="AJ20" i="3"/>
  <c r="AI4" i="3"/>
  <c r="AA4" i="3" s="1"/>
  <c r="A20" i="3" l="1"/>
  <c r="F60" i="4" l="1"/>
  <c r="G60" i="4" s="1"/>
  <c r="K59" i="4"/>
  <c r="K58" i="4"/>
  <c r="K57" i="4"/>
  <c r="E56" i="4"/>
  <c r="F56" i="4" s="1"/>
  <c r="G56" i="4" s="1"/>
  <c r="H56" i="4" s="1"/>
  <c r="F53" i="4"/>
  <c r="G53" i="4" s="1"/>
  <c r="K52" i="4"/>
  <c r="K51" i="4"/>
  <c r="K50" i="4"/>
  <c r="E49" i="4"/>
  <c r="F49" i="4" s="1"/>
  <c r="G49" i="4" s="1"/>
  <c r="H49" i="4" s="1"/>
  <c r="K45" i="4"/>
  <c r="K44" i="4"/>
  <c r="K43" i="4"/>
  <c r="E42" i="4"/>
  <c r="F39" i="4"/>
  <c r="G39" i="4" s="1"/>
  <c r="H39" i="4" s="1"/>
  <c r="I39" i="4" s="1"/>
  <c r="J39" i="4" s="1"/>
  <c r="K38" i="4"/>
  <c r="K37" i="4"/>
  <c r="K36" i="4"/>
  <c r="E35" i="4"/>
  <c r="J13" i="4"/>
  <c r="I13" i="4"/>
  <c r="G13" i="4"/>
  <c r="F13" i="4"/>
  <c r="E13" i="4"/>
  <c r="J12" i="4"/>
  <c r="I12" i="4"/>
  <c r="H12" i="4"/>
  <c r="G12" i="4"/>
  <c r="F12" i="4"/>
  <c r="E12" i="4"/>
  <c r="E10" i="4"/>
  <c r="F35" i="4" l="1"/>
  <c r="G35" i="4" s="1"/>
  <c r="H35" i="4" s="1"/>
  <c r="I49" i="4"/>
  <c r="J49" i="4" s="1"/>
  <c r="I56" i="4"/>
  <c r="J56" i="4" s="1"/>
  <c r="F42" i="4"/>
  <c r="G42" i="4" s="1"/>
  <c r="H42" i="4" s="1"/>
  <c r="I42" i="4" s="1"/>
  <c r="J42" i="4" s="1"/>
  <c r="E22" i="4"/>
  <c r="F22" i="4" s="1"/>
  <c r="G22" i="4" s="1"/>
  <c r="H22" i="4" s="1"/>
  <c r="F18" i="4"/>
  <c r="F16" i="4"/>
  <c r="J16" i="4"/>
  <c r="I16" i="4"/>
  <c r="H16" i="4"/>
  <c r="H60" i="4"/>
  <c r="I60" i="4" s="1"/>
  <c r="J60" i="4" s="1"/>
  <c r="H53" i="4"/>
  <c r="I53" i="4" s="1"/>
  <c r="J53" i="4" s="1"/>
  <c r="H46" i="4"/>
  <c r="I46" i="4" s="1"/>
  <c r="J46" i="4" s="1"/>
  <c r="I35" i="4" l="1"/>
  <c r="J35" i="4" s="1"/>
  <c r="N72" i="3" s="1"/>
  <c r="N68" i="3"/>
  <c r="G18" i="4"/>
  <c r="G17" i="4"/>
  <c r="H17" i="4" s="1"/>
  <c r="F19" i="4"/>
  <c r="F20" i="4" s="1"/>
  <c r="F23" i="4" s="1"/>
  <c r="F17" i="4"/>
  <c r="I17" i="4" l="1"/>
  <c r="J17" i="4" s="1"/>
  <c r="N63" i="3"/>
  <c r="I22" i="4"/>
  <c r="H18" i="4"/>
  <c r="H19" i="4" s="1"/>
  <c r="H20" i="4" s="1"/>
  <c r="G19" i="4"/>
  <c r="G20" i="4" s="1"/>
  <c r="G23" i="4" s="1"/>
  <c r="F28" i="4"/>
  <c r="G24" i="4" s="1"/>
  <c r="G25" i="4" s="1"/>
  <c r="G26" i="4" s="1"/>
  <c r="F27" i="4"/>
  <c r="J22" i="4" l="1"/>
  <c r="N79" i="3"/>
  <c r="I18" i="4"/>
  <c r="I19" i="4" s="1"/>
  <c r="I20" i="4" s="1"/>
  <c r="N71" i="3"/>
  <c r="U36" i="3"/>
  <c r="AO36" i="3" s="1"/>
  <c r="N75" i="3"/>
  <c r="U37" i="3"/>
  <c r="AO37" i="3" s="1"/>
  <c r="N78" i="3"/>
  <c r="U35" i="3"/>
  <c r="AO35" i="3" s="1"/>
  <c r="U38" i="3"/>
  <c r="AO38" i="3" s="1"/>
  <c r="H23" i="4"/>
  <c r="J18" i="4" l="1"/>
  <c r="J19" i="4" s="1"/>
  <c r="J20" i="4" s="1"/>
  <c r="J23" i="4" s="1"/>
  <c r="G27" i="4"/>
  <c r="G28" i="4"/>
  <c r="I23" i="4"/>
  <c r="U39" i="3" s="1"/>
  <c r="AO39" i="3" s="1"/>
  <c r="H25" i="4" l="1"/>
  <c r="H26" i="4" s="1"/>
  <c r="H24" i="4"/>
  <c r="H27" i="4" l="1"/>
  <c r="H28" i="4"/>
  <c r="I24" i="4" s="1"/>
  <c r="I25" i="4" l="1"/>
  <c r="I27" i="4"/>
  <c r="J27" i="4"/>
  <c r="I26" i="4" l="1"/>
  <c r="I28" i="4" s="1"/>
  <c r="J25" i="4" s="1"/>
  <c r="U40" i="3"/>
  <c r="AO40" i="3" s="1"/>
  <c r="J24" i="4" l="1"/>
  <c r="U41" i="3"/>
  <c r="AO41" i="3" s="1"/>
  <c r="J26" i="4"/>
  <c r="J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00000000-0006-0000-0100-000001000000}">
      <text>
        <r>
          <rPr>
            <b/>
            <sz val="9"/>
            <color indexed="81"/>
            <rFont val="ＭＳ Ｐゴシック"/>
            <family val="3"/>
            <charset val="128"/>
          </rPr>
          <t xml:space="preserve">入力なし
</t>
        </r>
      </text>
    </comment>
    <comment ref="AJ20" authorId="0" shapeId="0" xr:uid="{00000000-0006-0000-0100-000002000000}">
      <text>
        <r>
          <rPr>
            <b/>
            <sz val="9"/>
            <color indexed="81"/>
            <rFont val="ＭＳ Ｐゴシック"/>
            <family val="3"/>
            <charset val="128"/>
          </rPr>
          <t>変更承認無
初回報告</t>
        </r>
      </text>
    </comment>
    <comment ref="AK20" authorId="0" shapeId="0" xr:uid="{00000000-0006-0000-0100-000003000000}">
      <text>
        <r>
          <rPr>
            <b/>
            <sz val="9"/>
            <color indexed="81"/>
            <rFont val="ＭＳ Ｐゴシック"/>
            <family val="3"/>
            <charset val="128"/>
          </rPr>
          <t>変更承認有
初回報告</t>
        </r>
      </text>
    </comment>
    <comment ref="AL20" authorId="0" shapeId="0" xr:uid="{00000000-0006-0000-0100-000004000000}">
      <text>
        <r>
          <rPr>
            <b/>
            <sz val="9"/>
            <color indexed="81"/>
            <rFont val="ＭＳ Ｐゴシック"/>
            <family val="3"/>
            <charset val="128"/>
          </rPr>
          <t>変更承認無
２回目以降報告</t>
        </r>
      </text>
    </comment>
    <comment ref="AM20" authorId="0" shapeId="0" xr:uid="{00000000-0006-0000-0100-000005000000}">
      <text>
        <r>
          <rPr>
            <b/>
            <sz val="9"/>
            <color indexed="81"/>
            <rFont val="ＭＳ Ｐゴシック"/>
            <family val="3"/>
            <charset val="128"/>
          </rPr>
          <t>変更承認有
２回目以降報告</t>
        </r>
      </text>
    </comment>
  </commentList>
</comments>
</file>

<file path=xl/sharedStrings.xml><?xml version="1.0" encoding="utf-8"?>
<sst xmlns="http://schemas.openxmlformats.org/spreadsheetml/2006/main" count="604" uniqueCount="211">
  <si>
    <t>)</t>
    <phoneticPr fontId="19"/>
  </si>
  <si>
    <t>円</t>
    <rPh sb="0" eb="1">
      <t>エン</t>
    </rPh>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</si>
  <si>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</si>
  <si>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</si>
  <si>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</si>
  <si>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</si>
  <si>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</si>
  <si>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</si>
  <si>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</si>
  <si>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</si>
  <si>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</si>
  <si>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</si>
  <si>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</si>
  <si>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</si>
  <si>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</si>
  <si>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</si>
  <si>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</si>
  <si>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</si>
  <si>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</si>
  <si>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</si>
  <si>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</si>
  <si>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</si>
  <si>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</si>
  <si>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</si>
  <si>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</si>
  <si>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</si>
  <si>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</si>
  <si>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</si>
  <si>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</si>
  <si>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</si>
  <si>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</si>
  <si>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</si>
  <si>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</si>
  <si>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</si>
  <si>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【補助事業申請者用】</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</si>
  <si>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</si>
  <si>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</si>
  <si>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</si>
  <si>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</si>
  <si>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</si>
  <si>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</si>
  <si>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</si>
  <si>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</si>
  <si>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</si>
  <si>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酒類業構造転換支援事業費補助金　事業化状況報告書　集計表</t>
  </si>
  <si>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</si>
  <si>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</si>
  <si>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</si>
  <si>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</si>
  <si>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</si>
  <si>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</si>
  <si>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</si>
  <si>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</si>
  <si>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</si>
  <si>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</si>
  <si>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</si>
  <si>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</si>
  <si>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補助事業に係る収入額</t>
    <rPh sb="0" eb="4">
      <t>ホジョジギョウ</t>
    </rPh>
    <rPh sb="5" eb="6">
      <t>カカ</t>
    </rPh>
    <rPh sb="7" eb="9">
      <t>シュウニュウ</t>
    </rPh>
    <rPh sb="9" eb="10">
      <t>ガク</t>
    </rPh>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</si>
  <si>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</si>
  <si>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</si>
  <si>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</si>
  <si>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</si>
  <si>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</si>
  <si>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</si>
  <si>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</si>
  <si>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</si>
  <si>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</si>
  <si>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</si>
  <si>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</si>
  <si>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</si>
  <si>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</si>
  <si>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</si>
  <si>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</si>
  <si>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</si>
  <si>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</si>
  <si>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</si>
  <si>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</si>
  <si>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</si>
  <si>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事業者名</t>
    <rPh sb="0" eb="3">
      <t>ジギョウシャ</t>
    </rPh>
    <rPh sb="3" eb="4">
      <t>メイ</t>
    </rPh>
    <phoneticPr fontId="19"/>
  </si>
  <si>
    <t>小計</t>
    <rPh sb="0" eb="2">
      <t>ショウケイ</t>
    </rPh>
    <phoneticPr fontId="19"/>
  </si>
  <si>
    <t>補助事業に係る収入額</t>
    <rPh sb="0" eb="4">
      <t>ホジョジギョウ</t>
    </rPh>
    <rPh sb="5" eb="6">
      <t>カカ</t>
    </rPh>
    <rPh sb="7" eb="10">
      <t>シュウニュウガク</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</si>
  <si>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</si>
  <si>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</si>
  <si>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</si>
  <si>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</si>
  <si>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</si>
  <si>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</si>
  <si>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</si>
  <si>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</si>
  <si>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</si>
  <si>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</si>
  <si>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</si>
  <si>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</si>
  <si>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</si>
  <si>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</si>
  <si>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</si>
  <si>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補助事業に要した経費</t>
    <phoneticPr fontId="19"/>
  </si>
  <si>
    <t>補助事業実施年度</t>
    <rPh sb="4" eb="6">
      <t>ジッシ</t>
    </rPh>
    <rPh sb="6" eb="8">
      <t>ネンド</t>
    </rPh>
    <phoneticPr fontId="19"/>
  </si>
  <si>
    <t>報告年度</t>
    <rPh sb="0" eb="2">
      <t>ホウコク</t>
    </rPh>
    <rPh sb="2" eb="4">
      <t>ネンド</t>
    </rPh>
    <phoneticPr fontId="19"/>
  </si>
  <si>
    <t>氏名又は名称</t>
    <rPh sb="0" eb="2">
      <t>シメイ</t>
    </rPh>
    <rPh sb="2" eb="3">
      <t>マタ</t>
    </rPh>
    <rPh sb="4" eb="6">
      <t>メイショウ</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</si>
  <si>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</si>
  <si>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</si>
  <si>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</si>
  <si>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</si>
  <si>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</si>
  <si>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</si>
  <si>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</si>
  <si>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</si>
  <si>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</si>
  <si>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【補助事業の実施結果の事業化等の有無】</t>
    <phoneticPr fontId="19"/>
  </si>
  <si>
    <t>【代表申請者及び参画事業者の売上総利益（売上高－売上原価）】</t>
    <phoneticPr fontId="19"/>
  </si>
  <si>
    <t>（単位：円）</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</si>
  <si>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</si>
  <si>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【補助事業に係る収入等】</t>
    <rPh sb="1" eb="5">
      <t>ホジョジギョウ</t>
    </rPh>
    <rPh sb="6" eb="7">
      <t>カカ</t>
    </rPh>
    <rPh sb="8" eb="11">
      <t>シュウニュウトウ</t>
    </rPh>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</si>
  <si>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</si>
  <si>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</si>
  <si>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</si>
  <si>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【基本項目】</t>
    <rPh sb="1" eb="5">
      <t>キホンコウモク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</si>
  <si>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</si>
  <si>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</si>
  <si>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</si>
  <si>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</si>
  <si>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</si>
  <si>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</si>
  <si>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以下リンク先のシートにおいて、補助事業者、参画事業者ごとに「補助事業に係る収入」、「補助事業に係る収入額を得るために要した経費」、「補助事業に係る追加的経費」を入力してください。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36" eb="37">
      <t>カカ</t>
    </rPh>
    <rPh sb="38" eb="40">
      <t>シュウニュウ</t>
    </rPh>
    <rPh sb="43" eb="47">
      <t>ホジョジギョウ</t>
    </rPh>
    <rPh sb="81" eb="83">
      <t>ニュウリョク</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</si>
  <si>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</si>
  <si>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</si>
  <si>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</si>
  <si>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</si>
  <si>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</si>
  <si>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</si>
  <si>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</si>
  <si>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</si>
  <si>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</si>
  <si>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</si>
  <si>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</si>
  <si>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</si>
  <si>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</si>
  <si>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</si>
  <si>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</si>
  <si>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</si>
  <si>
    <t>代表者氏名</t>
    <rPh sb="0" eb="3">
      <t>ダイヒョウシャ</t>
    </rPh>
    <rPh sb="3" eb="5">
      <t>シメイ</t>
    </rPh>
    <phoneticPr fontId="19"/>
  </si>
  <si>
    <t>参画事業者の売上総利益（売上高－売上原価）【単位：円】</t>
    <phoneticPr fontId="19"/>
  </si>
  <si>
    <t>参画事業者４</t>
    <rPh sb="0" eb="5">
      <t>サンカクジギョウシャ</t>
    </rPh>
    <phoneticPr fontId="19"/>
  </si>
  <si>
    <t>参画事業者５</t>
    <rPh sb="0" eb="5">
      <t>サンカクジギョウシャ</t>
    </rPh>
    <phoneticPr fontId="19"/>
  </si>
  <si>
    <t>参画事業者６</t>
    <rPh sb="0" eb="5">
      <t>サンカクジギョウシャ</t>
    </rPh>
    <phoneticPr fontId="19"/>
  </si>
  <si>
    <t>参画事業者７</t>
    <rPh sb="0" eb="5">
      <t>サンカクジギョウシャ</t>
    </rPh>
    <phoneticPr fontId="19"/>
  </si>
  <si>
    <t>参画事業者８</t>
    <rPh sb="0" eb="5">
      <t>サンカクジギョウシャ</t>
    </rPh>
    <phoneticPr fontId="19"/>
  </si>
  <si>
    <t>参画事業者９</t>
    <rPh sb="0" eb="5">
      <t>サンカクジギョウシャ</t>
    </rPh>
    <phoneticPr fontId="19"/>
  </si>
  <si>
    <t>参画事業者10</t>
    <rPh sb="0" eb="5">
      <t>サンカクジギョウシャ</t>
    </rPh>
    <phoneticPr fontId="19"/>
  </si>
  <si>
    <t>参画事業者11</t>
    <rPh sb="0" eb="5">
      <t>サンカクジギョウシャ</t>
    </rPh>
    <phoneticPr fontId="19"/>
  </si>
  <si>
    <t>参画事業者12</t>
    <rPh sb="0" eb="5">
      <t>サンカクジギョウシャ</t>
    </rPh>
    <phoneticPr fontId="19"/>
  </si>
  <si>
    <t>参画事業者13</t>
    <rPh sb="0" eb="5">
      <t>サンカクジギョウシャ</t>
    </rPh>
    <phoneticPr fontId="19"/>
  </si>
  <si>
    <t>参画事業者14</t>
    <rPh sb="0" eb="5">
      <t>サンカクジギョウシャ</t>
    </rPh>
    <phoneticPr fontId="19"/>
  </si>
  <si>
    <t>参画事業者15</t>
    <rPh sb="0" eb="5">
      <t>サンカクジギョウシャ</t>
    </rPh>
    <phoneticPr fontId="19"/>
  </si>
  <si>
    <t>参画事業者16</t>
    <rPh sb="0" eb="5">
      <t>サンカクジギョウシャ</t>
    </rPh>
    <phoneticPr fontId="19"/>
  </si>
  <si>
    <t>参画事業者17</t>
    <rPh sb="0" eb="5">
      <t>サンカクジギョウシャ</t>
    </rPh>
    <phoneticPr fontId="19"/>
  </si>
  <si>
    <t>参画事業者18</t>
    <rPh sb="0" eb="5">
      <t>サンカクジギョウシャ</t>
    </rPh>
    <phoneticPr fontId="19"/>
  </si>
  <si>
    <t>参画事業者19</t>
    <rPh sb="0" eb="5">
      <t>サンカクジギョウシャ</t>
    </rPh>
    <phoneticPr fontId="19"/>
  </si>
  <si>
    <t>参画事業者20</t>
    <rPh sb="0" eb="5">
      <t>サンカクジギョウシャ</t>
    </rPh>
    <phoneticPr fontId="19"/>
  </si>
  <si>
    <t>参画事業者21</t>
    <rPh sb="0" eb="5">
      <t>サンカクジギョウシャ</t>
    </rPh>
    <phoneticPr fontId="19"/>
  </si>
  <si>
    <t>参画事業者22</t>
    <rPh sb="0" eb="5">
      <t>サンカクジギョウシャ</t>
    </rPh>
    <phoneticPr fontId="19"/>
  </si>
  <si>
    <t>参画事業者23</t>
    <rPh sb="0" eb="5">
      <t>サンカクジギョウシャ</t>
    </rPh>
    <phoneticPr fontId="19"/>
  </si>
  <si>
    <t>参画事業者24</t>
    <rPh sb="0" eb="5">
      <t>サンカクジギョウシャ</t>
    </rPh>
    <phoneticPr fontId="19"/>
  </si>
  <si>
    <t>参画事業者25</t>
    <rPh sb="0" eb="5">
      <t>サンカクジギョウシャ</t>
    </rPh>
    <phoneticPr fontId="19"/>
  </si>
  <si>
    <t>参画事業者26</t>
    <rPh sb="0" eb="5">
      <t>サンカクジギョウシャ</t>
    </rPh>
    <phoneticPr fontId="19"/>
  </si>
  <si>
    <t>参画事業者27</t>
    <rPh sb="0" eb="5">
      <t>サンカクジギョウシャ</t>
    </rPh>
    <phoneticPr fontId="19"/>
  </si>
  <si>
    <t>参画事業者28</t>
    <rPh sb="0" eb="5">
      <t>サンカクジギョウシャ</t>
    </rPh>
    <phoneticPr fontId="19"/>
  </si>
  <si>
    <t>参画事業者29</t>
    <rPh sb="0" eb="5">
      <t>サンカクジギョウシャ</t>
    </rPh>
    <phoneticPr fontId="19"/>
  </si>
  <si>
    <t>参画事業者30</t>
    <rPh sb="0" eb="5">
      <t>サンカクジギョウシャ</t>
    </rPh>
    <phoneticPr fontId="19"/>
  </si>
  <si>
    <t>参画事業者31</t>
    <rPh sb="0" eb="5">
      <t>サンカクジギョウシャ</t>
    </rPh>
    <phoneticPr fontId="19"/>
  </si>
  <si>
    <t>参画事業者32</t>
    <rPh sb="0" eb="5">
      <t>サンカクジギョウシャ</t>
    </rPh>
    <phoneticPr fontId="19"/>
  </si>
  <si>
    <t>参画事業者33</t>
    <rPh sb="0" eb="5">
      <t>サンカクジギョウシャ</t>
    </rPh>
    <phoneticPr fontId="19"/>
  </si>
  <si>
    <t>参画事業者34</t>
    <rPh sb="0" eb="5">
      <t>サンカクジギョウシャ</t>
    </rPh>
    <phoneticPr fontId="19"/>
  </si>
  <si>
    <t>参画事業者35</t>
    <rPh sb="0" eb="5">
      <t>サンカクジギョウシャ</t>
    </rPh>
    <phoneticPr fontId="19"/>
  </si>
  <si>
    <t>参画事業者36</t>
    <rPh sb="0" eb="5">
      <t>サンカクジギョウシャ</t>
    </rPh>
    <phoneticPr fontId="19"/>
  </si>
  <si>
    <t>参画事業者37</t>
    <rPh sb="0" eb="5">
      <t>サンカクジギョウシャ</t>
    </rPh>
    <phoneticPr fontId="19"/>
  </si>
  <si>
    <t>参画事業者38</t>
    <rPh sb="0" eb="5">
      <t>サンカクジギョウシャ</t>
    </rPh>
    <phoneticPr fontId="19"/>
  </si>
  <si>
    <t>参画事業者39</t>
    <rPh sb="0" eb="5">
      <t>サンカクジギョウシャ</t>
    </rPh>
    <phoneticPr fontId="19"/>
  </si>
  <si>
    <t>参画事業者40</t>
    <rPh sb="0" eb="5">
      <t>サンカクジギョウシャ</t>
    </rPh>
    <phoneticPr fontId="19"/>
  </si>
  <si>
    <t>参画事業者41</t>
    <rPh sb="0" eb="5">
      <t>サンカクジギョウシャ</t>
    </rPh>
    <phoneticPr fontId="19"/>
  </si>
  <si>
    <t>参画事業者42</t>
    <rPh sb="0" eb="5">
      <t>サンカクジギョウシャ</t>
    </rPh>
    <phoneticPr fontId="19"/>
  </si>
  <si>
    <t>参画事業者43</t>
    <rPh sb="0" eb="5">
      <t>サンカクジギョウシャ</t>
    </rPh>
    <phoneticPr fontId="19"/>
  </si>
  <si>
    <t>参画事業者44</t>
    <rPh sb="0" eb="5">
      <t>サンカクジギョウシャ</t>
    </rPh>
    <phoneticPr fontId="19"/>
  </si>
  <si>
    <t>参画事業者45</t>
    <rPh sb="0" eb="5">
      <t>サンカクジギョウシャ</t>
    </rPh>
    <phoneticPr fontId="19"/>
  </si>
  <si>
    <t>参画事業者46</t>
    <rPh sb="0" eb="5">
      <t>サンカクジギョウシャ</t>
    </rPh>
    <phoneticPr fontId="19"/>
  </si>
  <si>
    <t>参画事業者47</t>
    <rPh sb="0" eb="5">
      <t>サンカクジギョウシャ</t>
    </rPh>
    <phoneticPr fontId="19"/>
  </si>
  <si>
    <t>参画事業者48</t>
    <rPh sb="0" eb="5">
      <t>サンカクジギョウシャ</t>
    </rPh>
    <phoneticPr fontId="19"/>
  </si>
  <si>
    <t>参画事業者49</t>
    <rPh sb="0" eb="5">
      <t>サンカクジギョウシャ</t>
    </rPh>
    <phoneticPr fontId="19"/>
  </si>
  <si>
    <t>参画事業者50</t>
    <rPh sb="0" eb="5">
      <t>サンカクジギョウシャ</t>
    </rPh>
    <phoneticPr fontId="19"/>
  </si>
  <si>
    <t>参画事業者</t>
    <rPh sb="0" eb="5">
      <t>サンカクジギョウシャ</t>
    </rPh>
    <phoneticPr fontId="19"/>
  </si>
  <si>
    <t>※　参画事業者が「有」の場合は、「参画事業者に関する情報」シートに参画事業者に関する
　　 情報を入力してください。</t>
    <rPh sb="2" eb="7">
      <t>サンカクジギョウシャ</t>
    </rPh>
    <rPh sb="9" eb="10">
      <t>ア</t>
    </rPh>
    <rPh sb="12" eb="14">
      <t>バアイ</t>
    </rPh>
    <rPh sb="17" eb="19">
      <t>サンカク</t>
    </rPh>
    <rPh sb="19" eb="22">
      <t>ジギョウシャ</t>
    </rPh>
    <rPh sb="23" eb="24">
      <t>カン</t>
    </rPh>
    <rPh sb="26" eb="28">
      <t>ジョウホウ</t>
    </rPh>
    <rPh sb="33" eb="38">
      <t>サンカクジギョウシャ</t>
    </rPh>
    <rPh sb="39" eb="40">
      <t>カン</t>
    </rPh>
    <rPh sb="46" eb="48">
      <t>ジョウホウ</t>
    </rPh>
    <rPh sb="49" eb="51">
      <t>ニュウリョク</t>
    </rPh>
    <phoneticPr fontId="19"/>
  </si>
  <si>
    <t>　【補助事業者】</t>
    <rPh sb="2" eb="7">
      <t>ホジョジギョウシャ</t>
    </rPh>
    <phoneticPr fontId="19"/>
  </si>
  <si>
    <t>　【参画事業者】</t>
    <rPh sb="2" eb="7">
      <t>サンカクジギョウシャ</t>
    </rPh>
    <phoneticPr fontId="19"/>
  </si>
  <si>
    <t>※　水色のセルのみ入力してください。</t>
    <phoneticPr fontId="19"/>
  </si>
  <si>
    <t xml:space="preserve">事業者個別入力欄 </t>
    <rPh sb="0" eb="3">
      <t>ジギョウシャ</t>
    </rPh>
    <rPh sb="3" eb="5">
      <t>コベツ</t>
    </rPh>
    <rPh sb="5" eb="7">
      <t>ニュウリョク</t>
    </rPh>
    <rPh sb="7" eb="8">
      <t>ラン</t>
    </rPh>
    <phoneticPr fontId="19"/>
  </si>
  <si>
    <t>　※　事業者個別入力欄の水色のセルのみ入力してください。その他のセルは自動計算されます。</t>
    <rPh sb="3" eb="6">
      <t>ジギョウシャ</t>
    </rPh>
    <rPh sb="6" eb="8">
      <t>コベツ</t>
    </rPh>
    <rPh sb="8" eb="10">
      <t>ニュウリョク</t>
    </rPh>
    <rPh sb="10" eb="11">
      <t>ラン</t>
    </rPh>
    <rPh sb="12" eb="13">
      <t>ミズ</t>
    </rPh>
    <rPh sb="13" eb="14">
      <t>イロ</t>
    </rPh>
    <rPh sb="19" eb="21">
      <t>ニュウリョク</t>
    </rPh>
    <rPh sb="30" eb="31">
      <t>タ</t>
    </rPh>
    <rPh sb="35" eb="37">
      <t>ジドウ</t>
    </rPh>
    <rPh sb="37" eb="39">
      <t>ケイサン</t>
    </rPh>
    <phoneticPr fontId="19"/>
  </si>
  <si>
    <t>　※　水色のセルに該当する金額を１円単位で記載してください。なお、「円」の記載は不要です。</t>
    <phoneticPr fontId="19"/>
  </si>
  <si>
    <t>※　参画事業者がある場合は、事業者ごとに住所、氏名又は名称、代表者氏名、参画事業者の売上総利益をそれぞれ入力してください。</t>
    <rPh sb="2" eb="7">
      <t>サンカクジギョウシャ</t>
    </rPh>
    <rPh sb="10" eb="12">
      <t>バアイ</t>
    </rPh>
    <rPh sb="14" eb="17">
      <t>ジギョウシャ</t>
    </rPh>
    <rPh sb="20" eb="22">
      <t>ジュウショ</t>
    </rPh>
    <rPh sb="23" eb="25">
      <t>シメイ</t>
    </rPh>
    <rPh sb="25" eb="26">
      <t>マタ</t>
    </rPh>
    <rPh sb="27" eb="29">
      <t>メイショウ</t>
    </rPh>
    <phoneticPr fontId="19"/>
  </si>
  <si>
    <t>※　F列～K列のセルには該当する金額を１円単位で記載してください。なお、「円」の記載は不要です。</t>
    <rPh sb="3" eb="4">
      <t>レツ</t>
    </rPh>
    <rPh sb="6" eb="7">
      <t>レツ</t>
    </rPh>
    <phoneticPr fontId="19"/>
  </si>
  <si>
    <t>合計</t>
    <rPh sb="0" eb="2">
      <t>ゴウケイ</t>
    </rPh>
    <phoneticPr fontId="19"/>
  </si>
  <si>
    <t>上記金額のうち、参画事業者計</t>
    <rPh sb="0" eb="2">
      <t>ジョウキ</t>
    </rPh>
    <rPh sb="2" eb="4">
      <t>キンガク</t>
    </rPh>
    <rPh sb="8" eb="13">
      <t>サンカクジギョウシャ</t>
    </rPh>
    <rPh sb="13" eb="14">
      <t>ケイ</t>
    </rPh>
    <phoneticPr fontId="19"/>
  </si>
  <si>
    <t>様式第１３の別紙２</t>
    <phoneticPr fontId="19"/>
  </si>
  <si>
    <t>合計</t>
    <rPh sb="0" eb="2">
      <t>ゴウケイ</t>
    </rPh>
    <phoneticPr fontId="19"/>
  </si>
  <si>
    <t>上記金額のうち、参画事業者計</t>
    <phoneticPr fontId="19"/>
  </si>
  <si>
    <t>　　　 水色のセルに該当する金額が0円の場合は、必ず0を入力してください。</t>
    <rPh sb="18" eb="19">
      <t>エン</t>
    </rPh>
    <rPh sb="20" eb="22">
      <t>バアイ</t>
    </rPh>
    <rPh sb="24" eb="25">
      <t>カナラ</t>
    </rPh>
    <rPh sb="28" eb="30">
      <t>ニュウリョク</t>
    </rPh>
    <phoneticPr fontId="19"/>
  </si>
  <si>
    <t>※　参画事業者が存在する場合は、「参画事業者に関する情報」シートに参画事業者の情報を入力してください。</t>
    <phoneticPr fontId="19"/>
  </si>
  <si>
    <t xml:space="preserve"> </t>
    <phoneticPr fontId="19"/>
  </si>
  <si>
    <t>※　事業者の決算書の売上総利益の金額を入力してください。　 　</t>
    <phoneticPr fontId="19"/>
  </si>
  <si>
    <t>　　 なお、本項目は、補助金の効果測定に使用します。　</t>
    <phoneticPr fontId="19"/>
  </si>
  <si>
    <t>選択理由記載欄</t>
    <rPh sb="0" eb="2">
      <t>センタク</t>
    </rPh>
    <rPh sb="2" eb="4">
      <t>リユウ</t>
    </rPh>
    <rPh sb="4" eb="7">
      <t>キサイラン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</si>
</sst>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3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9.5"/>
      <color rgb="FFFF0000"/>
      <name val="ＭＳ Ｐゴシック"/>
      <family val="3"/>
      <charset val="128"/>
      <scheme val="minor"/>
    </font>
    <font>
      <sz val="9.6"/>
      <color rgb="FFFF000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251">
    <xf numFmtId="0" fontId="0" fillId="0" borderId="0" xfId="0">
      <alignment vertical="center"/>
    </xf>
    <xf numFmtId="0" fontId="20" fillId="0" borderId="0" xfId="0" applyFont="1">
      <alignment vertical="center"/>
    </xf>
    <xf numFmtId="0" fontId="20" fillId="0" borderId="0" xfId="0" applyFont="1" applyAlignment="1">
      <alignment vertical="top" wrapText="1"/>
    </xf>
    <xf numFmtId="0" fontId="0" fillId="0" borderId="10" xfId="0" applyBorder="1" applyProtection="1">
      <alignment vertical="center"/>
    </xf>
    <xf numFmtId="0" fontId="0" fillId="0" borderId="10" xfId="0" applyFill="1" applyBorder="1" applyProtection="1">
      <alignment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shrinkToFi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2" xfId="0" applyBorder="1" applyAlignment="1" applyProtection="1">
      <alignment horizontal="center" vertical="center" wrapText="1"/>
    </xf>
    <xf numFmtId="38" fontId="0" fillId="0" borderId="20" xfId="1" applyFont="1" applyFill="1" applyBorder="1" applyAlignment="1" applyProtection="1">
      <alignment horizontal="right" vertical="center"/>
    </xf>
    <xf numFmtId="38" fontId="0" fillId="0" borderId="23"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0" borderId="22" xfId="1" applyFont="1" applyFill="1" applyBorder="1" applyAlignment="1" applyProtection="1">
      <alignment horizontal="right" vertical="center"/>
    </xf>
    <xf numFmtId="38" fontId="0" fillId="34" borderId="20" xfId="1" applyFont="1" applyFill="1" applyBorder="1" applyAlignment="1" applyProtection="1">
      <alignment horizontal="center" vertical="center"/>
    </xf>
    <xf numFmtId="38" fontId="0" fillId="0" borderId="21" xfId="1" applyFont="1" applyBorder="1" applyProtection="1">
      <alignment vertical="center"/>
    </xf>
    <xf numFmtId="38" fontId="0" fillId="0" borderId="10" xfId="1" applyFont="1" applyBorder="1" applyProtection="1">
      <alignment vertical="center"/>
    </xf>
    <xf numFmtId="38" fontId="0" fillId="0" borderId="22" xfId="1" applyFont="1" applyBorder="1" applyProtection="1">
      <alignment vertical="center"/>
    </xf>
    <xf numFmtId="0" fontId="0" fillId="0" borderId="19" xfId="0" applyFill="1" applyBorder="1" applyAlignment="1" applyProtection="1">
      <alignment horizontal="center" vertical="center" shrinkToFit="1"/>
    </xf>
    <xf numFmtId="38" fontId="0" fillId="34" borderId="20"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22" xfId="1" applyFont="1" applyFill="1" applyBorder="1" applyProtection="1">
      <alignment vertical="center"/>
    </xf>
    <xf numFmtId="0" fontId="0" fillId="0" borderId="19" xfId="0" quotePrefix="1" applyFill="1" applyBorder="1" applyAlignment="1" applyProtection="1">
      <alignment horizontal="center" vertical="center" shrinkToFit="1"/>
    </xf>
    <xf numFmtId="0" fontId="0" fillId="35" borderId="19" xfId="0" applyFill="1" applyBorder="1" applyAlignment="1" applyProtection="1">
      <alignment horizontal="center" vertical="center" shrinkToFit="1"/>
    </xf>
    <xf numFmtId="38" fontId="0" fillId="0" borderId="21"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22" xfId="1" applyFont="1" applyBorder="1" applyAlignment="1" applyProtection="1">
      <alignment horizontal="center" vertical="center"/>
    </xf>
    <xf numFmtId="38" fontId="0" fillId="0" borderId="21"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0" borderId="22" xfId="1" applyNumberFormat="1" applyFont="1" applyFill="1" applyBorder="1" applyAlignment="1" applyProtection="1">
      <alignment horizontal="right" vertical="center"/>
    </xf>
    <xf numFmtId="0" fontId="0" fillId="0" borderId="19" xfId="0" applyBorder="1" applyAlignment="1" applyProtection="1">
      <alignment horizontal="center" vertical="center" wrapText="1"/>
    </xf>
    <xf numFmtId="38" fontId="0" fillId="34" borderId="23" xfId="1" applyNumberFormat="1" applyFont="1" applyFill="1" applyBorder="1" applyAlignment="1" applyProtection="1">
      <alignment horizontal="right" vertical="center"/>
    </xf>
    <xf numFmtId="38" fontId="0" fillId="0" borderId="21"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38" fontId="0" fillId="0" borderId="22" xfId="1" applyNumberFormat="1" applyFont="1" applyFill="1" applyBorder="1" applyAlignment="1" applyProtection="1">
      <alignment horizontal="center" vertical="center"/>
    </xf>
    <xf numFmtId="0" fontId="0" fillId="0" borderId="24" xfId="0" applyBorder="1" applyAlignment="1" applyProtection="1">
      <alignment horizontal="center" vertical="center" shrinkToFit="1"/>
    </xf>
    <xf numFmtId="38" fontId="0" fillId="34" borderId="25" xfId="1" applyFont="1" applyFill="1" applyBorder="1" applyAlignment="1" applyProtection="1">
      <alignment horizontal="right" vertical="center"/>
    </xf>
    <xf numFmtId="38" fontId="0" fillId="0" borderId="26" xfId="1" applyNumberFormat="1" applyFont="1" applyFill="1" applyBorder="1" applyAlignment="1" applyProtection="1">
      <alignment horizontal="right" vertical="center"/>
    </xf>
    <xf numFmtId="38" fontId="0" fillId="0" borderId="27" xfId="1" applyNumberFormat="1" applyFont="1" applyFill="1" applyBorder="1" applyAlignment="1" applyProtection="1">
      <alignment horizontal="right" vertical="center"/>
    </xf>
    <xf numFmtId="38" fontId="0" fillId="0" borderId="28" xfId="1" applyNumberFormat="1" applyFont="1" applyFill="1" applyBorder="1" applyAlignment="1" applyProtection="1">
      <alignment horizontal="right"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25" fillId="34" borderId="20" xfId="0" applyFont="1" applyFill="1" applyBorder="1" applyAlignment="1" applyProtection="1">
      <alignment horizontal="center" vertical="center"/>
    </xf>
    <xf numFmtId="38" fontId="0" fillId="0" borderId="21" xfId="0" applyNumberFormat="1" applyBorder="1" applyProtection="1">
      <alignment vertical="center"/>
    </xf>
    <xf numFmtId="0" fontId="25" fillId="34" borderId="25" xfId="0" applyFont="1" applyFill="1" applyBorder="1" applyAlignment="1" applyProtection="1">
      <alignment horizontal="center" vertical="center"/>
    </xf>
    <xf numFmtId="38" fontId="0" fillId="0" borderId="11" xfId="0" applyNumberFormat="1" applyBorder="1" applyProtection="1">
      <alignment vertical="center"/>
    </xf>
    <xf numFmtId="38" fontId="25" fillId="0" borderId="10" xfId="1" applyFont="1" applyFill="1" applyBorder="1" applyProtection="1">
      <alignment vertical="center"/>
      <protection locked="0"/>
    </xf>
    <xf numFmtId="38" fontId="25" fillId="0" borderId="22" xfId="1" applyFont="1" applyFill="1" applyBorder="1" applyProtection="1">
      <alignment vertical="center"/>
      <protection locked="0"/>
    </xf>
    <xf numFmtId="0" fontId="20" fillId="0" borderId="0" xfId="0" applyFont="1" applyFill="1" applyAlignment="1" applyProtection="1">
      <alignment vertical="justify"/>
      <protection locked="0"/>
    </xf>
    <xf numFmtId="38" fontId="0" fillId="0" borderId="26" xfId="1" applyFont="1" applyFill="1" applyBorder="1" applyProtection="1">
      <alignment vertical="center"/>
    </xf>
    <xf numFmtId="38" fontId="25" fillId="0" borderId="27" xfId="1" applyFont="1" applyFill="1" applyBorder="1" applyProtection="1">
      <alignment vertical="center"/>
    </xf>
    <xf numFmtId="38" fontId="25" fillId="0" borderId="28" xfId="1" applyFont="1" applyFill="1" applyBorder="1" applyProtection="1">
      <alignment vertical="center"/>
    </xf>
    <xf numFmtId="38" fontId="0" fillId="0" borderId="27" xfId="1" applyFont="1" applyFill="1" applyBorder="1" applyProtection="1">
      <alignment vertical="center"/>
    </xf>
    <xf numFmtId="38" fontId="25" fillId="0" borderId="21" xfId="1" applyFont="1" applyFill="1" applyBorder="1" applyProtection="1">
      <alignment vertical="center"/>
      <protection locked="0"/>
    </xf>
    <xf numFmtId="0" fontId="23" fillId="0" borderId="0" xfId="0" applyFont="1">
      <alignment vertical="center"/>
    </xf>
    <xf numFmtId="0" fontId="29" fillId="0" borderId="0" xfId="0" applyFont="1">
      <alignment vertical="center"/>
    </xf>
    <xf numFmtId="0" fontId="31" fillId="0" borderId="0" xfId="0" applyFont="1">
      <alignment vertical="center"/>
    </xf>
    <xf numFmtId="0" fontId="23" fillId="0" borderId="0" xfId="0" applyFont="1" applyAlignment="1">
      <alignment vertical="center"/>
    </xf>
    <xf numFmtId="0" fontId="33" fillId="0" borderId="0" xfId="0" applyFont="1">
      <alignment vertical="center"/>
    </xf>
    <xf numFmtId="38" fontId="23" fillId="0" borderId="0" xfId="1" applyFont="1" applyAlignment="1">
      <alignment horizontal="left" vertical="center"/>
    </xf>
    <xf numFmtId="0" fontId="20" fillId="0" borderId="0" xfId="0" applyFont="1" applyAlignment="1">
      <alignment vertical="center" wrapText="1"/>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38" fontId="0" fillId="0" borderId="10" xfId="1" applyFont="1" applyBorder="1">
      <alignment vertical="center"/>
    </xf>
    <xf numFmtId="38" fontId="20" fillId="0" borderId="0" xfId="0" applyNumberFormat="1" applyFont="1">
      <alignment vertical="center"/>
    </xf>
    <xf numFmtId="0" fontId="36" fillId="0" borderId="0" xfId="0" applyFont="1">
      <alignment vertical="center"/>
    </xf>
    <xf numFmtId="0" fontId="23" fillId="0" borderId="10" xfId="0" applyFont="1" applyFill="1" applyBorder="1" applyAlignment="1">
      <alignment horizontal="center" vertical="center"/>
    </xf>
    <xf numFmtId="0" fontId="0" fillId="0" borderId="10" xfId="0" applyBorder="1" applyAlignment="1" applyProtection="1">
      <alignment horizontal="center" vertical="center"/>
    </xf>
    <xf numFmtId="0" fontId="23" fillId="0" borderId="0" xfId="0" applyFont="1" applyProtection="1">
      <alignment vertical="center"/>
      <protection locked="0"/>
    </xf>
    <xf numFmtId="0" fontId="35" fillId="0" borderId="0" xfId="0" applyFont="1" applyProtection="1">
      <alignment vertical="center"/>
      <protection locked="0"/>
    </xf>
    <xf numFmtId="0" fontId="31" fillId="0" borderId="0" xfId="0" applyFont="1" applyProtection="1">
      <alignment vertical="center"/>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29" fillId="0" borderId="0" xfId="0" applyFont="1" applyProtection="1">
      <alignment vertical="center"/>
      <protection locked="0"/>
    </xf>
    <xf numFmtId="0" fontId="23" fillId="0" borderId="33" xfId="0" applyFont="1" applyBorder="1" applyAlignment="1" applyProtection="1">
      <alignment horizontal="center" vertical="center"/>
      <protection locked="0"/>
    </xf>
    <xf numFmtId="0" fontId="23" fillId="33" borderId="33" xfId="0" applyFont="1" applyFill="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32" fillId="0" borderId="0" xfId="0" applyFont="1" applyFill="1" applyProtection="1">
      <alignment vertical="center"/>
      <protection locked="0"/>
    </xf>
    <xf numFmtId="0" fontId="23" fillId="0" borderId="35" xfId="0" applyFont="1" applyBorder="1" applyAlignment="1" applyProtection="1">
      <alignment horizontal="center" vertical="center"/>
      <protection locked="0"/>
    </xf>
    <xf numFmtId="0" fontId="23" fillId="0" borderId="33"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33" borderId="10" xfId="0" applyFont="1" applyFill="1" applyBorder="1" applyAlignment="1" applyProtection="1">
      <alignment horizontal="center" vertical="center"/>
      <protection locked="0"/>
    </xf>
    <xf numFmtId="0" fontId="32" fillId="0" borderId="0" xfId="0" applyFont="1" applyProtection="1">
      <alignment vertical="center"/>
      <protection locked="0"/>
    </xf>
    <xf numFmtId="0" fontId="32" fillId="0" borderId="0" xfId="0" applyFont="1" applyBorder="1" applyProtection="1">
      <alignment vertical="center"/>
      <protection locked="0"/>
    </xf>
    <xf numFmtId="0" fontId="23" fillId="0" borderId="0" xfId="0" applyFont="1" applyBorder="1" applyProtection="1">
      <alignment vertical="center"/>
      <protection locked="0"/>
    </xf>
    <xf numFmtId="0" fontId="33" fillId="0" borderId="0" xfId="0" applyFont="1" applyBorder="1" applyAlignment="1" applyProtection="1">
      <alignment vertical="top"/>
      <protection locked="0"/>
    </xf>
    <xf numFmtId="176" fontId="23" fillId="0" borderId="33" xfId="0" applyNumberFormat="1" applyFont="1" applyBorder="1" applyAlignment="1" applyProtection="1">
      <alignment horizontal="center" vertical="center"/>
      <protection locked="0"/>
    </xf>
    <xf numFmtId="0" fontId="23" fillId="0" borderId="0" xfId="0" applyFont="1" applyFill="1" applyProtection="1">
      <alignment vertical="center"/>
      <protection locked="0"/>
    </xf>
    <xf numFmtId="0" fontId="23" fillId="33" borderId="33" xfId="0" applyNumberFormat="1"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33" borderId="35" xfId="0" applyFont="1" applyFill="1" applyBorder="1" applyAlignment="1" applyProtection="1">
      <alignment horizontal="center" vertical="center"/>
      <protection locked="0"/>
    </xf>
    <xf numFmtId="0" fontId="23" fillId="0" borderId="41" xfId="0" applyFont="1" applyBorder="1" applyProtection="1">
      <alignment vertical="center"/>
      <protection locked="0"/>
    </xf>
    <xf numFmtId="0" fontId="23" fillId="0" borderId="12" xfId="0" applyFont="1" applyBorder="1" applyProtection="1">
      <alignment vertical="center"/>
      <protection locked="0"/>
    </xf>
    <xf numFmtId="176" fontId="23" fillId="0" borderId="35" xfId="0" applyNumberFormat="1" applyFont="1" applyBorder="1" applyAlignment="1" applyProtection="1">
      <alignment horizontal="center" vertical="center"/>
      <protection locked="0"/>
    </xf>
    <xf numFmtId="0" fontId="23" fillId="0" borderId="33"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vertical="center"/>
      <protection locked="0"/>
    </xf>
    <xf numFmtId="38" fontId="23" fillId="0" borderId="0" xfId="1" applyFont="1" applyAlignment="1" applyProtection="1">
      <alignment vertical="center"/>
      <protection locked="0"/>
    </xf>
    <xf numFmtId="0" fontId="23" fillId="0" borderId="42"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23" fillId="0" borderId="35"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21" xfId="0" applyFont="1" applyBorder="1" applyAlignment="1" applyProtection="1">
      <alignment vertical="center"/>
      <protection locked="0"/>
    </xf>
    <xf numFmtId="38" fontId="23" fillId="0" borderId="0" xfId="1" applyFont="1" applyAlignment="1" applyProtection="1">
      <alignment horizontal="left" vertical="center"/>
      <protection locked="0"/>
    </xf>
    <xf numFmtId="0" fontId="23" fillId="0" borderId="0" xfId="0" applyFont="1" applyAlignment="1" applyProtection="1">
      <alignment vertical="center" wrapText="1"/>
      <protection locked="0"/>
    </xf>
    <xf numFmtId="0" fontId="34" fillId="0" borderId="0" xfId="43" applyFont="1" applyProtection="1">
      <alignment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wrapText="1"/>
      <protection locked="0"/>
    </xf>
    <xf numFmtId="0" fontId="38" fillId="0" borderId="0" xfId="0" applyFont="1" applyProtection="1">
      <alignment vertical="center"/>
      <protection locked="0"/>
    </xf>
    <xf numFmtId="0" fontId="32" fillId="0" borderId="0" xfId="0" applyFont="1" applyFill="1" applyProtection="1">
      <alignment vertical="center"/>
    </xf>
    <xf numFmtId="0" fontId="23" fillId="0" borderId="33" xfId="0" applyFont="1" applyFill="1" applyBorder="1" applyAlignment="1" applyProtection="1">
      <alignment horizontal="center"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Border="1" applyAlignment="1" applyProtection="1">
      <alignment horizontal="left" vertical="center"/>
    </xf>
    <xf numFmtId="0" fontId="32" fillId="0" borderId="0" xfId="0" applyFont="1" applyBorder="1" applyProtection="1">
      <alignment vertical="center"/>
    </xf>
    <xf numFmtId="0" fontId="32" fillId="0" borderId="40" xfId="0" applyFont="1" applyBorder="1" applyProtection="1">
      <alignment vertical="center"/>
    </xf>
    <xf numFmtId="0" fontId="32" fillId="0" borderId="11" xfId="0" applyFont="1" applyBorder="1" applyProtection="1">
      <alignment vertical="center"/>
    </xf>
    <xf numFmtId="0" fontId="32" fillId="0" borderId="42" xfId="0" applyFont="1" applyBorder="1" applyProtection="1">
      <alignment vertical="center"/>
    </xf>
    <xf numFmtId="0" fontId="21"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7" fillId="0" borderId="0" xfId="0" applyFont="1" applyBorder="1" applyAlignment="1" applyProtection="1">
      <alignment horizontal="left" vertical="center"/>
      <protection locked="0"/>
    </xf>
    <xf numFmtId="0" fontId="23" fillId="0" borderId="12"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0" fillId="0" borderId="0" xfId="0" applyFill="1" applyBorder="1" applyProtection="1">
      <alignment vertical="center"/>
      <protection locked="0"/>
    </xf>
    <xf numFmtId="38" fontId="0" fillId="0" borderId="0" xfId="1" applyFont="1" applyFill="1" applyBorder="1" applyAlignment="1" applyProtection="1">
      <alignment horizontal="right" vertical="center"/>
      <protection locked="0"/>
    </xf>
    <xf numFmtId="0" fontId="22"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28" fillId="0" borderId="0" xfId="43" applyAlignment="1" applyProtection="1">
      <alignment horizontal="left" vertical="center"/>
      <protection locked="0"/>
    </xf>
    <xf numFmtId="0" fontId="0" fillId="0" borderId="13" xfId="0" applyFill="1" applyBorder="1" applyAlignment="1" applyProtection="1">
      <alignment horizontal="center" vertical="center"/>
    </xf>
    <xf numFmtId="0" fontId="23" fillId="0" borderId="33"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0" fillId="0" borderId="0" xfId="0" applyFont="1" applyProtection="1">
      <alignment vertical="center"/>
    </xf>
    <xf numFmtId="0" fontId="20" fillId="0" borderId="0" xfId="0" applyFont="1" applyAlignment="1" applyProtection="1">
      <alignment vertical="top" wrapText="1"/>
    </xf>
    <xf numFmtId="0" fontId="20" fillId="0" borderId="0" xfId="0" applyFont="1" applyAlignment="1" applyProtection="1">
      <alignment horizontal="left" vertical="center"/>
    </xf>
    <xf numFmtId="0" fontId="18" fillId="0" borderId="0" xfId="0" applyFont="1" applyProtection="1">
      <alignment vertical="center"/>
    </xf>
    <xf numFmtId="0" fontId="20" fillId="0" borderId="0" xfId="0" applyFont="1" applyAlignment="1" applyProtection="1">
      <alignment horizontal="right" vertical="center"/>
    </xf>
    <xf numFmtId="0" fontId="20" fillId="0" borderId="0" xfId="0" applyFont="1" applyBorder="1" applyAlignment="1" applyProtection="1">
      <alignment horizontal="left" vertical="center"/>
    </xf>
    <xf numFmtId="38" fontId="20" fillId="0" borderId="0" xfId="1" applyFont="1" applyBorder="1" applyAlignment="1" applyProtection="1">
      <alignment horizontal="center" vertical="center"/>
    </xf>
    <xf numFmtId="0" fontId="20" fillId="0" borderId="42" xfId="0" applyFont="1" applyBorder="1" applyProtection="1">
      <alignment vertical="center"/>
    </xf>
    <xf numFmtId="0" fontId="20" fillId="0" borderId="0" xfId="0" applyFont="1" applyBorder="1" applyProtection="1">
      <alignment vertical="center"/>
    </xf>
    <xf numFmtId="0" fontId="20" fillId="0" borderId="0" xfId="0" applyFont="1" applyAlignment="1" applyProtection="1">
      <alignment vertical="center"/>
    </xf>
    <xf numFmtId="38" fontId="20" fillId="0" borderId="0" xfId="1" applyFont="1" applyAlignment="1" applyProtection="1">
      <alignment vertical="center"/>
    </xf>
    <xf numFmtId="49" fontId="20" fillId="0" borderId="0" xfId="0" applyNumberFormat="1" applyFont="1" applyProtection="1">
      <alignment vertical="center"/>
    </xf>
    <xf numFmtId="0" fontId="20" fillId="0" borderId="0" xfId="0" applyFont="1" applyFill="1" applyProtection="1">
      <alignment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38" fontId="0" fillId="0" borderId="0" xfId="1" applyFont="1" applyFill="1" applyBorder="1" applyAlignment="1" applyProtection="1">
      <alignment horizontal="right" vertical="center"/>
    </xf>
    <xf numFmtId="38" fontId="0" fillId="0" borderId="0" xfId="1" applyNumberFormat="1" applyFont="1" applyFill="1" applyBorder="1" applyAlignment="1" applyProtection="1">
      <alignment horizontal="right" vertical="center"/>
    </xf>
    <xf numFmtId="0" fontId="0" fillId="0" borderId="0" xfId="0" applyProtection="1">
      <alignment vertical="center"/>
    </xf>
    <xf numFmtId="0" fontId="22" fillId="0" borderId="0" xfId="0" applyFont="1" applyAlignment="1" applyProtection="1">
      <alignment horizontal="left" vertical="center"/>
    </xf>
    <xf numFmtId="0" fontId="33" fillId="0" borderId="0" xfId="0" applyFont="1" applyAlignment="1" applyProtection="1">
      <alignment horizontal="left" vertical="center"/>
    </xf>
    <xf numFmtId="0" fontId="0" fillId="0" borderId="14" xfId="0" applyFill="1" applyBorder="1" applyAlignment="1" applyProtection="1">
      <alignment horizontal="center" vertical="center"/>
    </xf>
    <xf numFmtId="0" fontId="24" fillId="0" borderId="19" xfId="0" applyFont="1" applyBorder="1" applyAlignment="1" applyProtection="1">
      <alignment horizontal="center" vertical="center" shrinkToFit="1"/>
    </xf>
    <xf numFmtId="0" fontId="24" fillId="0" borderId="24" xfId="0" applyFont="1" applyBorder="1" applyAlignment="1" applyProtection="1">
      <alignment horizontal="center" vertical="center" shrinkToFit="1"/>
    </xf>
    <xf numFmtId="0" fontId="25" fillId="0" borderId="0" xfId="0" applyFont="1" applyProtection="1">
      <alignment vertical="center"/>
    </xf>
    <xf numFmtId="38" fontId="23" fillId="33" borderId="10" xfId="1" applyFont="1" applyFill="1" applyBorder="1" applyAlignment="1" applyProtection="1">
      <alignment horizontal="right" vertical="center"/>
      <protection locked="0"/>
    </xf>
    <xf numFmtId="0" fontId="23" fillId="0" borderId="35" xfId="0" applyFont="1" applyBorder="1" applyAlignment="1" applyProtection="1">
      <alignment horizontal="distributed" vertical="center"/>
      <protection locked="0"/>
    </xf>
    <xf numFmtId="0" fontId="23" fillId="0" borderId="33" xfId="0" applyFont="1" applyBorder="1" applyAlignment="1" applyProtection="1">
      <alignment horizontal="distributed" vertical="center"/>
      <protection locked="0"/>
    </xf>
    <xf numFmtId="0" fontId="23" fillId="0" borderId="21" xfId="0" applyFont="1" applyBorder="1" applyAlignment="1" applyProtection="1">
      <alignment horizontal="distributed" vertical="center"/>
      <protection locked="0"/>
    </xf>
    <xf numFmtId="0" fontId="37" fillId="0" borderId="11"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23" fillId="0" borderId="10"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38" fontId="23" fillId="0" borderId="10" xfId="1" applyFont="1" applyBorder="1" applyAlignment="1" applyProtection="1">
      <alignment horizontal="right" vertical="center" shrinkToFit="1"/>
    </xf>
    <xf numFmtId="0" fontId="23" fillId="33" borderId="38" xfId="0" applyFont="1" applyFill="1" applyBorder="1" applyAlignment="1" applyProtection="1">
      <alignment horizontal="left" vertical="center" wrapText="1"/>
      <protection locked="0"/>
    </xf>
    <xf numFmtId="0" fontId="23" fillId="33" borderId="37" xfId="0" applyFont="1" applyFill="1" applyBorder="1" applyAlignment="1" applyProtection="1">
      <alignment horizontal="left" vertical="center" wrapText="1"/>
      <protection locked="0"/>
    </xf>
    <xf numFmtId="0" fontId="23" fillId="33" borderId="39" xfId="0" applyFont="1" applyFill="1" applyBorder="1" applyAlignment="1" applyProtection="1">
      <alignment horizontal="left" vertical="center" wrapText="1"/>
      <protection locked="0"/>
    </xf>
    <xf numFmtId="0" fontId="23" fillId="0" borderId="10" xfId="0" applyFont="1" applyBorder="1" applyAlignment="1" applyProtection="1">
      <alignment horizontal="center" vertical="center" shrinkToFit="1"/>
      <protection locked="0"/>
    </xf>
    <xf numFmtId="0" fontId="33" fillId="0" borderId="0" xfId="0" applyFont="1" applyFill="1" applyBorder="1" applyAlignment="1" applyProtection="1">
      <alignment horizontal="left" vertical="center" wrapText="1"/>
      <protection locked="0"/>
    </xf>
    <xf numFmtId="0" fontId="23" fillId="0" borderId="35" xfId="0" applyFont="1" applyFill="1" applyBorder="1" applyAlignment="1" applyProtection="1">
      <alignment horizontal="distributed" vertical="center"/>
      <protection locked="0"/>
    </xf>
    <xf numFmtId="0" fontId="23" fillId="0" borderId="33" xfId="0" applyFont="1" applyFill="1" applyBorder="1" applyAlignment="1" applyProtection="1">
      <alignment horizontal="distributed" vertical="center"/>
      <protection locked="0"/>
    </xf>
    <xf numFmtId="0" fontId="23" fillId="0" borderId="21" xfId="0" applyFont="1" applyFill="1" applyBorder="1" applyAlignment="1" applyProtection="1">
      <alignment horizontal="distributed" vertical="center"/>
      <protection locked="0"/>
    </xf>
    <xf numFmtId="0" fontId="23" fillId="0" borderId="10" xfId="0" applyFont="1" applyBorder="1" applyAlignment="1" applyProtection="1">
      <alignment horizontal="distributed" vertical="center"/>
      <protection locked="0"/>
    </xf>
    <xf numFmtId="0" fontId="23" fillId="33" borderId="33" xfId="0" applyFont="1" applyFill="1" applyBorder="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34" xfId="0" applyFont="1" applyFill="1" applyBorder="1" applyAlignment="1" applyProtection="1">
      <alignment horizontal="left" vertical="center" wrapText="1"/>
      <protection locked="0"/>
    </xf>
    <xf numFmtId="0" fontId="23" fillId="33" borderId="32" xfId="0" applyFont="1" applyFill="1" applyBorder="1" applyAlignment="1" applyProtection="1">
      <alignment horizontal="left" vertical="center" wrapText="1"/>
      <protection locked="0"/>
    </xf>
    <xf numFmtId="0" fontId="23" fillId="33" borderId="36" xfId="0" applyFont="1" applyFill="1" applyBorder="1" applyAlignment="1" applyProtection="1">
      <alignment horizontal="left" vertical="center" wrapText="1"/>
      <protection locked="0"/>
    </xf>
    <xf numFmtId="0" fontId="23" fillId="33" borderId="34" xfId="0" applyFont="1" applyFill="1" applyBorder="1" applyAlignment="1" applyProtection="1">
      <alignment horizontal="left" vertical="center"/>
      <protection locked="0"/>
    </xf>
    <xf numFmtId="0" fontId="23" fillId="33" borderId="32" xfId="0" applyFont="1" applyFill="1" applyBorder="1" applyAlignment="1" applyProtection="1">
      <alignment horizontal="left" vertical="center"/>
      <protection locked="0"/>
    </xf>
    <xf numFmtId="0" fontId="23" fillId="33" borderId="36" xfId="0" applyFont="1" applyFill="1" applyBorder="1" applyAlignment="1" applyProtection="1">
      <alignment horizontal="left" vertical="center"/>
      <protection locked="0"/>
    </xf>
    <xf numFmtId="177" fontId="23" fillId="33" borderId="34" xfId="0" applyNumberFormat="1" applyFont="1" applyFill="1" applyBorder="1" applyAlignment="1" applyProtection="1">
      <alignment horizontal="left" vertical="center"/>
      <protection locked="0"/>
    </xf>
    <xf numFmtId="177" fontId="23" fillId="33" borderId="32" xfId="0" applyNumberFormat="1" applyFont="1" applyFill="1" applyBorder="1" applyAlignment="1" applyProtection="1">
      <alignment horizontal="left" vertical="center"/>
      <protection locked="0"/>
    </xf>
    <xf numFmtId="177" fontId="23" fillId="33" borderId="36" xfId="0" applyNumberFormat="1" applyFont="1" applyFill="1" applyBorder="1" applyAlignment="1" applyProtection="1">
      <alignment horizontal="left" vertical="center"/>
      <protection locked="0"/>
    </xf>
    <xf numFmtId="0" fontId="23" fillId="0" borderId="12" xfId="0" applyFont="1" applyBorder="1" applyAlignment="1" applyProtection="1">
      <alignment horizontal="right" vertical="center"/>
      <protection locked="0"/>
    </xf>
    <xf numFmtId="0" fontId="30" fillId="0" borderId="0" xfId="0" applyFont="1" applyBorder="1" applyAlignment="1" applyProtection="1">
      <alignment horizontal="right" vertical="center"/>
      <protection locked="0"/>
    </xf>
    <xf numFmtId="0" fontId="23" fillId="0" borderId="0" xfId="0" applyFont="1" applyAlignment="1" applyProtection="1">
      <alignment horizontal="left" vertical="top" wrapText="1"/>
      <protection locked="0"/>
    </xf>
    <xf numFmtId="0" fontId="34" fillId="0" borderId="0" xfId="43" applyFont="1" applyAlignment="1" applyProtection="1">
      <alignment horizontal="left" vertical="center"/>
      <protection locked="0"/>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0" fillId="0" borderId="10" xfId="0" applyFill="1" applyBorder="1" applyAlignment="1">
      <alignment horizontal="center" vertical="center"/>
    </xf>
    <xf numFmtId="0" fontId="31" fillId="0" borderId="10" xfId="0" applyFont="1" applyFill="1" applyBorder="1" applyAlignment="1">
      <alignment horizontal="center" vertical="center"/>
    </xf>
    <xf numFmtId="0" fontId="29" fillId="0" borderId="10" xfId="0" applyFont="1" applyFill="1" applyBorder="1" applyAlignment="1">
      <alignment horizontal="center" vertical="center"/>
    </xf>
    <xf numFmtId="0" fontId="22" fillId="0" borderId="29" xfId="0" applyFont="1" applyFill="1" applyBorder="1" applyAlignment="1" applyProtection="1">
      <alignment horizontal="left" vertical="center"/>
    </xf>
    <xf numFmtId="0" fontId="22" fillId="0" borderId="30" xfId="0" applyFont="1" applyFill="1" applyBorder="1" applyAlignment="1" applyProtection="1">
      <alignment horizontal="left" vertical="center"/>
    </xf>
    <xf numFmtId="0" fontId="22" fillId="0" borderId="31" xfId="0" applyFont="1" applyFill="1" applyBorder="1" applyAlignment="1" applyProtection="1">
      <alignment horizontal="left" vertical="center"/>
    </xf>
    <xf numFmtId="0" fontId="28" fillId="0" borderId="0" xfId="43" applyAlignment="1" applyProtection="1">
      <alignment horizontal="left" vertical="center"/>
      <protection locked="0"/>
    </xf>
    <xf numFmtId="0" fontId="21" fillId="0" borderId="0" xfId="0" applyFont="1" applyBorder="1" applyAlignment="1" applyProtection="1">
      <alignment horizontal="center" vertical="center"/>
    </xf>
    <xf numFmtId="0" fontId="0" fillId="0" borderId="10" xfId="0" applyFill="1" applyBorder="1" applyAlignment="1" applyProtection="1">
      <alignment horizontal="left" vertical="center"/>
    </xf>
    <xf numFmtId="0" fontId="0" fillId="0" borderId="10" xfId="0" applyBorder="1" applyAlignment="1" applyProtection="1">
      <alignment horizontal="center" vertical="center"/>
    </xf>
    <xf numFmtId="0" fontId="20" fillId="0" borderId="10" xfId="0" applyFont="1" applyBorder="1" applyAlignment="1" applyProtection="1">
      <alignment horizontal="left" vertical="center" wrapText="1"/>
    </xf>
    <xf numFmtId="0" fontId="20" fillId="0" borderId="0" xfId="0" applyFont="1" applyFill="1" applyAlignment="1" applyProtection="1">
      <alignment horizontal="center" vertical="center"/>
    </xf>
    <xf numFmtId="0" fontId="20" fillId="0" borderId="0" xfId="0" applyFont="1" applyFill="1" applyAlignment="1" applyProtection="1">
      <alignment vertical="center" wrapText="1"/>
    </xf>
    <xf numFmtId="0" fontId="20" fillId="0" borderId="0" xfId="0" applyFont="1" applyFill="1" applyAlignment="1" applyProtection="1">
      <alignment vertical="center"/>
    </xf>
    <xf numFmtId="0" fontId="20" fillId="0" borderId="10" xfId="0" applyFont="1" applyBorder="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Alignment="1" applyProtection="1">
      <alignment horizontal="left" vertical="center" wrapText="1"/>
    </xf>
    <xf numFmtId="0" fontId="20" fillId="0" borderId="0" xfId="0" applyFont="1" applyAlignment="1" applyProtection="1">
      <alignment horizontal="center" vertical="center"/>
    </xf>
    <xf numFmtId="0" fontId="20" fillId="0" borderId="0" xfId="0" applyFont="1" applyFill="1" applyAlignment="1" applyProtection="1">
      <alignment horizontal="left" vertical="justify" wrapText="1"/>
    </xf>
    <xf numFmtId="177" fontId="20" fillId="0" borderId="0" xfId="0" applyNumberFormat="1" applyFont="1" applyFill="1" applyAlignment="1" applyProtection="1">
      <alignment horizontal="center" vertical="center"/>
    </xf>
    <xf numFmtId="38" fontId="20" fillId="0" borderId="10" xfId="1" applyFont="1" applyBorder="1" applyAlignment="1" applyProtection="1">
      <alignment horizontal="right" vertical="center" indent="1"/>
    </xf>
    <xf numFmtId="38" fontId="20" fillId="0" borderId="10" xfId="1" applyFont="1" applyFill="1" applyBorder="1" applyAlignment="1" applyProtection="1">
      <alignment horizontal="right" vertical="center" indent="1" shrinkToFit="1"/>
    </xf>
    <xf numFmtId="38" fontId="20" fillId="0" borderId="35" xfId="1" applyFont="1" applyFill="1" applyBorder="1" applyAlignment="1" applyProtection="1">
      <alignment horizontal="right" vertical="center" indent="1" shrinkToFit="1"/>
    </xf>
    <xf numFmtId="38" fontId="20" fillId="0" borderId="33" xfId="1" applyFont="1" applyFill="1" applyBorder="1" applyAlignment="1" applyProtection="1">
      <alignment horizontal="right" vertical="center" indent="1" shrinkToFit="1"/>
    </xf>
    <xf numFmtId="38" fontId="20" fillId="0" borderId="21" xfId="1" applyFont="1" applyFill="1" applyBorder="1" applyAlignment="1" applyProtection="1">
      <alignment horizontal="right" vertical="center" indent="1" shrinkToFit="1"/>
    </xf>
    <xf numFmtId="0" fontId="20" fillId="0" borderId="0" xfId="0" applyFont="1" applyBorder="1" applyAlignment="1" applyProtection="1">
      <alignment horizontal="right" vertical="center"/>
    </xf>
    <xf numFmtId="0" fontId="20" fillId="0" borderId="10" xfId="0" applyFont="1" applyBorder="1" applyAlignment="1" applyProtection="1">
      <alignment horizontal="center" vertical="center"/>
    </xf>
    <xf numFmtId="0" fontId="20" fillId="0" borderId="10" xfId="0" applyFont="1" applyBorder="1" applyAlignment="1" applyProtection="1">
      <alignment horizontal="left" vertical="center" shrinkToFit="1"/>
    </xf>
    <xf numFmtId="38" fontId="20" fillId="0" borderId="0" xfId="1" applyFont="1" applyAlignment="1" applyProtection="1">
      <alignment horizontal="right" vertical="center"/>
    </xf>
    <xf numFmtId="38" fontId="20" fillId="0" borderId="0" xfId="1" applyFont="1" applyAlignment="1" applyProtection="1">
      <alignment vertical="center"/>
    </xf>
    <xf numFmtId="38" fontId="20" fillId="0" borderId="0" xfId="1" applyFont="1" applyFill="1" applyAlignment="1" applyProtection="1">
      <alignment horizontal="right" vertical="center"/>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0" xfId="0" applyFont="1" applyAlignment="1">
      <alignment horizontal="justify" vertical="center" wrapText="1"/>
    </xf>
    <xf numFmtId="0" fontId="20" fillId="0" borderId="0" xfId="0" applyFont="1" applyAlignment="1">
      <alignment horizontal="left" vertical="center"/>
    </xf>
    <xf numFmtId="0" fontId="23" fillId="33" borderId="35" xfId="0" applyFont="1" applyFill="1" applyBorder="1" applyAlignment="1" applyProtection="1">
      <alignment horizontal="left" vertical="center"/>
      <protection locked="0"/>
    </xf>
    <xf numFmtId="0" fontId="23" fillId="0" borderId="4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38" fontId="23" fillId="0" borderId="10" xfId="1" applyFont="1" applyBorder="1" applyAlignment="1" applyProtection="1">
      <alignment horizontal="right" vertical="center"/>
      <protection locked="0"/>
    </xf>
    <xf numFmtId="38" fontId="23" fillId="0" borderId="35" xfId="1" applyFont="1" applyBorder="1" applyAlignment="1" applyProtection="1">
      <alignment horizontal="right" vertical="center"/>
      <protection locked="0"/>
    </xf>
    <xf numFmtId="38" fontId="23" fillId="0" borderId="33" xfId="1" applyFont="1" applyBorder="1" applyAlignment="1" applyProtection="1">
      <alignment horizontal="right" vertical="center"/>
      <protection locked="0"/>
    </xf>
    <xf numFmtId="38" fontId="23" fillId="0" borderId="21" xfId="1" applyFont="1" applyBorder="1" applyAlignment="1" applyProtection="1">
      <alignment horizontal="right" vertical="center"/>
      <protection locked="0"/>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27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B9A6DE"/>
      <color rgb="FFF3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62"/>
  <sheetViews>
    <sheetView showGridLines="0" tabSelected="1" view="pageBreakPreview" zoomScaleNormal="100" zoomScaleSheetLayoutView="100" workbookViewId="0"/>
  </sheetViews>
  <sheetFormatPr defaultColWidth="8.77734375" defaultRowHeight="13.2" x14ac:dyDescent="0.2"/>
  <cols>
    <col min="1" max="1" width="3.21875" style="80" customWidth="1"/>
    <col min="2" max="16" width="5.6640625" style="80" customWidth="1"/>
    <col min="17" max="17" width="3.21875" style="80" customWidth="1"/>
    <col min="18" max="19" width="5.6640625" style="80" customWidth="1"/>
    <col min="20" max="20" width="6.21875" style="80" customWidth="1"/>
    <col min="21" max="21" width="3.21875" style="80" customWidth="1"/>
    <col min="22" max="35" width="5.6640625" style="80" customWidth="1"/>
    <col min="36" max="16384" width="8.77734375" style="80"/>
  </cols>
  <sheetData>
    <row r="2" spans="1:31" ht="19.2" x14ac:dyDescent="0.2">
      <c r="B2" s="81" t="s">
        <v>116</v>
      </c>
      <c r="C2" s="82"/>
      <c r="D2" s="82"/>
      <c r="E2" s="82"/>
      <c r="F2" s="82"/>
      <c r="G2" s="82"/>
      <c r="H2" s="82"/>
      <c r="I2" s="82"/>
      <c r="J2" s="82"/>
    </row>
    <row r="3" spans="1:31" x14ac:dyDescent="0.2">
      <c r="B3" s="83" t="s">
        <v>194</v>
      </c>
      <c r="C3" s="84"/>
      <c r="D3" s="84"/>
      <c r="E3" s="84"/>
      <c r="F3" s="84"/>
      <c r="G3" s="84"/>
      <c r="H3" s="84"/>
      <c r="I3" s="84"/>
      <c r="J3" s="84"/>
    </row>
    <row r="4" spans="1:31" ht="25.05" customHeight="1" x14ac:dyDescent="0.2">
      <c r="B4" s="82" t="s">
        <v>117</v>
      </c>
      <c r="C4" s="85"/>
      <c r="D4" s="85"/>
      <c r="E4" s="85"/>
      <c r="F4" s="85"/>
      <c r="G4" s="85"/>
      <c r="H4" s="85"/>
      <c r="I4" s="85"/>
      <c r="J4" s="85"/>
    </row>
    <row r="5" spans="1:31" ht="6" customHeight="1" x14ac:dyDescent="0.2">
      <c r="B5" s="85"/>
      <c r="C5" s="85"/>
      <c r="D5" s="85"/>
      <c r="E5" s="85"/>
      <c r="F5" s="85"/>
      <c r="G5" s="85"/>
      <c r="H5" s="85"/>
      <c r="I5" s="85"/>
      <c r="J5" s="85"/>
    </row>
    <row r="6" spans="1:31" ht="30" customHeight="1" x14ac:dyDescent="0.2">
      <c r="B6" s="172" t="s">
        <v>131</v>
      </c>
      <c r="C6" s="174"/>
      <c r="D6" s="145" t="s">
        <v>86</v>
      </c>
      <c r="E6" s="87"/>
      <c r="F6" s="145" t="s">
        <v>87</v>
      </c>
      <c r="G6" s="87"/>
      <c r="H6" s="145" t="s">
        <v>88</v>
      </c>
      <c r="I6" s="87"/>
      <c r="J6" s="146" t="s">
        <v>89</v>
      </c>
      <c r="K6" s="122" t="str">
        <f>IF(E6&lt;=9,DBCS(E6),ASC(E6))</f>
        <v/>
      </c>
      <c r="L6" s="122" t="str">
        <f>IF(G6&lt;=9,DBCS(G6),ASC(G6))</f>
        <v/>
      </c>
      <c r="M6" s="122" t="str">
        <f>IF(I6&lt;=9,DBCS(I6),ASC(I6))</f>
        <v/>
      </c>
      <c r="U6" s="89"/>
    </row>
    <row r="7" spans="1:31" ht="30" customHeight="1" x14ac:dyDescent="0.2">
      <c r="B7" s="190" t="s">
        <v>98</v>
      </c>
      <c r="C7" s="190"/>
      <c r="D7" s="90" t="s">
        <v>86</v>
      </c>
      <c r="E7" s="123">
        <f>IF(G6&gt;3,E6,E6-1)</f>
        <v>-1</v>
      </c>
      <c r="F7" s="88" t="s">
        <v>130</v>
      </c>
      <c r="G7" s="124" t="str">
        <f>IF(E7&lt;=9,DBCS(E7),ASC(E7))</f>
        <v>－１</v>
      </c>
      <c r="H7" s="125">
        <f>E7-1</f>
        <v>-2</v>
      </c>
      <c r="I7" s="125" t="str">
        <f>IF(H7&lt;=9,DBCS(H7),ASC(H7))</f>
        <v>－２</v>
      </c>
      <c r="U7" s="89"/>
      <c r="AB7" s="92"/>
      <c r="AC7" s="92"/>
      <c r="AD7" s="93"/>
      <c r="AE7" s="93"/>
    </row>
    <row r="8" spans="1:31" ht="10.050000000000001" customHeight="1" x14ac:dyDescent="0.2"/>
    <row r="9" spans="1:31" ht="30" customHeight="1" x14ac:dyDescent="0.2">
      <c r="B9" s="172" t="s">
        <v>92</v>
      </c>
      <c r="C9" s="174"/>
      <c r="D9" s="244"/>
      <c r="E9" s="191"/>
      <c r="F9" s="191"/>
      <c r="G9" s="191"/>
      <c r="H9" s="191"/>
      <c r="I9" s="191"/>
      <c r="J9" s="192"/>
    </row>
    <row r="10" spans="1:31" ht="10.050000000000001" customHeight="1" x14ac:dyDescent="0.2"/>
    <row r="11" spans="1:31" ht="30" customHeight="1" x14ac:dyDescent="0.2">
      <c r="B11" s="172" t="s">
        <v>97</v>
      </c>
      <c r="C11" s="173"/>
      <c r="D11" s="174"/>
      <c r="E11" s="94"/>
      <c r="F11" s="126" t="str">
        <f>IF(E11&lt;=9,DBCS(E11),ASC(E11))</f>
        <v/>
      </c>
      <c r="G11" s="127">
        <f>E11+1</f>
        <v>1</v>
      </c>
      <c r="H11" s="128" t="str">
        <f>IF(G11&lt;=9,DBCS(G11),ASC(G11))</f>
        <v>１</v>
      </c>
      <c r="I11" s="96"/>
      <c r="J11" s="97"/>
    </row>
    <row r="12" spans="1:31" ht="26.55" customHeight="1" x14ac:dyDescent="0.2">
      <c r="A12" s="96"/>
      <c r="B12" s="98" t="s">
        <v>129</v>
      </c>
      <c r="C12" s="96"/>
      <c r="D12" s="96"/>
      <c r="E12" s="96"/>
      <c r="F12" s="96"/>
      <c r="G12" s="96"/>
      <c r="H12" s="96"/>
      <c r="I12" s="96"/>
      <c r="J12" s="97"/>
    </row>
    <row r="13" spans="1:31" ht="30" customHeight="1" x14ac:dyDescent="0.2">
      <c r="B13" s="172" t="s">
        <v>90</v>
      </c>
      <c r="C13" s="173"/>
      <c r="D13" s="174"/>
      <c r="E13" s="193"/>
      <c r="F13" s="194"/>
      <c r="G13" s="194"/>
      <c r="H13" s="194"/>
      <c r="I13" s="194"/>
      <c r="J13" s="194"/>
      <c r="K13" s="194"/>
      <c r="L13" s="194"/>
      <c r="M13" s="194"/>
      <c r="N13" s="195"/>
    </row>
    <row r="14" spans="1:31" ht="30" customHeight="1" x14ac:dyDescent="0.2">
      <c r="B14" s="172" t="s">
        <v>99</v>
      </c>
      <c r="C14" s="173"/>
      <c r="D14" s="174"/>
      <c r="E14" s="193"/>
      <c r="F14" s="194"/>
      <c r="G14" s="194"/>
      <c r="H14" s="194"/>
      <c r="I14" s="194"/>
      <c r="J14" s="194"/>
      <c r="K14" s="194"/>
      <c r="L14" s="194"/>
      <c r="M14" s="194"/>
      <c r="N14" s="195"/>
    </row>
    <row r="15" spans="1:31" ht="30" customHeight="1" x14ac:dyDescent="0.2">
      <c r="B15" s="172" t="s">
        <v>83</v>
      </c>
      <c r="C15" s="173"/>
      <c r="D15" s="174"/>
      <c r="E15" s="196"/>
      <c r="F15" s="197"/>
      <c r="G15" s="197"/>
      <c r="H15" s="197"/>
      <c r="I15" s="197"/>
      <c r="J15" s="197"/>
      <c r="K15" s="197"/>
      <c r="L15" s="197"/>
      <c r="M15" s="197"/>
      <c r="N15" s="198"/>
    </row>
    <row r="16" spans="1:31" ht="30" customHeight="1" x14ac:dyDescent="0.2">
      <c r="B16" s="172" t="s">
        <v>91</v>
      </c>
      <c r="C16" s="173"/>
      <c r="D16" s="174"/>
      <c r="E16" s="199"/>
      <c r="F16" s="200"/>
      <c r="G16" s="200"/>
      <c r="H16" s="200"/>
      <c r="I16" s="200"/>
      <c r="J16" s="200"/>
      <c r="K16" s="200"/>
      <c r="L16" s="200"/>
      <c r="M16" s="200"/>
      <c r="N16" s="201"/>
    </row>
    <row r="17" spans="2:36" ht="30" customHeight="1" x14ac:dyDescent="0.2">
      <c r="B17" s="172" t="s">
        <v>93</v>
      </c>
      <c r="C17" s="173"/>
      <c r="D17" s="174"/>
      <c r="E17" s="182"/>
      <c r="F17" s="183"/>
      <c r="G17" s="183"/>
      <c r="H17" s="183"/>
      <c r="I17" s="183"/>
      <c r="J17" s="183"/>
      <c r="K17" s="183"/>
      <c r="L17" s="183"/>
      <c r="M17" s="183"/>
      <c r="N17" s="184"/>
    </row>
    <row r="18" spans="2:36" ht="30" customHeight="1" x14ac:dyDescent="0.2">
      <c r="B18" s="187" t="s">
        <v>128</v>
      </c>
      <c r="C18" s="188"/>
      <c r="D18" s="189"/>
      <c r="E18" s="87"/>
      <c r="F18" s="245"/>
      <c r="G18" s="246"/>
      <c r="H18" s="246"/>
      <c r="I18" s="246"/>
      <c r="J18" s="246"/>
      <c r="K18" s="246"/>
      <c r="L18" s="246"/>
      <c r="M18" s="246"/>
      <c r="N18" s="246"/>
    </row>
    <row r="19" spans="2:36" ht="25.95" customHeight="1" x14ac:dyDescent="0.2">
      <c r="B19" s="186" t="s">
        <v>191</v>
      </c>
      <c r="C19" s="186"/>
      <c r="D19" s="186"/>
      <c r="E19" s="186"/>
      <c r="F19" s="186"/>
      <c r="G19" s="186"/>
      <c r="H19" s="186"/>
      <c r="I19" s="186"/>
      <c r="J19" s="186"/>
      <c r="K19" s="186"/>
      <c r="L19" s="186"/>
      <c r="M19" s="186"/>
      <c r="N19" s="186"/>
      <c r="O19" s="186"/>
      <c r="P19" s="186"/>
      <c r="Q19" s="186"/>
      <c r="R19" s="186"/>
      <c r="S19" s="186"/>
      <c r="T19" s="186"/>
    </row>
    <row r="20" spans="2:36" ht="10.050000000000001" customHeight="1" x14ac:dyDescent="0.2"/>
    <row r="21" spans="2:36" ht="30" customHeight="1" x14ac:dyDescent="0.2">
      <c r="B21" s="172" t="s">
        <v>119</v>
      </c>
      <c r="C21" s="173"/>
      <c r="D21" s="174"/>
    </row>
    <row r="22" spans="2:36" ht="30" customHeight="1" x14ac:dyDescent="0.2">
      <c r="B22" s="172" t="s">
        <v>120</v>
      </c>
      <c r="C22" s="173"/>
      <c r="D22" s="174"/>
      <c r="E22" s="99" t="s">
        <v>86</v>
      </c>
      <c r="F22" s="87"/>
      <c r="G22" s="86" t="s">
        <v>87</v>
      </c>
      <c r="H22" s="87"/>
      <c r="I22" s="86" t="s">
        <v>88</v>
      </c>
      <c r="J22" s="87"/>
      <c r="K22" s="88" t="s">
        <v>89</v>
      </c>
      <c r="L22" s="122" t="str">
        <f>IF(F22&lt;=9,DBCS(F22),ASC(F22))</f>
        <v/>
      </c>
      <c r="M22" s="122" t="str">
        <f>IF(H22&lt;=9,DBCS(H22),ASC(H22))</f>
        <v/>
      </c>
      <c r="N22" s="122" t="str">
        <f>IF(J22&lt;=9,DBCS(J22),ASC(J22))</f>
        <v/>
      </c>
      <c r="U22" s="100"/>
    </row>
    <row r="23" spans="2:36" ht="30" customHeight="1" x14ac:dyDescent="0.2">
      <c r="B23" s="172" t="s">
        <v>121</v>
      </c>
      <c r="C23" s="173"/>
      <c r="D23" s="174"/>
      <c r="E23" s="86" t="s">
        <v>84</v>
      </c>
      <c r="F23" s="101"/>
      <c r="G23" s="86" t="s">
        <v>85</v>
      </c>
      <c r="H23" s="87"/>
      <c r="I23" s="129" t="str">
        <f>IF(F23&lt;=9,DBCS(F23),ASC(F23))</f>
        <v/>
      </c>
      <c r="J23" s="130" t="str">
        <f>IF(H23&lt;=9,DBCS(H23),ASC(H23))</f>
        <v/>
      </c>
      <c r="K23" s="102"/>
      <c r="Q23" s="97"/>
    </row>
    <row r="24" spans="2:36" ht="10.050000000000001" customHeight="1" x14ac:dyDescent="0.2"/>
    <row r="25" spans="2:36" ht="30" customHeight="1" x14ac:dyDescent="0.2">
      <c r="B25" s="187" t="s">
        <v>123</v>
      </c>
      <c r="C25" s="188"/>
      <c r="D25" s="189"/>
    </row>
    <row r="26" spans="2:36" ht="30" customHeight="1" x14ac:dyDescent="0.2">
      <c r="B26" s="172" t="s">
        <v>104</v>
      </c>
      <c r="C26" s="173"/>
      <c r="D26" s="174"/>
      <c r="E26" s="103"/>
      <c r="F26" s="104"/>
      <c r="G26" s="105"/>
      <c r="H26" s="105"/>
      <c r="I26" s="105"/>
      <c r="J26" s="105"/>
      <c r="K26" s="105"/>
      <c r="L26" s="97"/>
      <c r="M26" s="97"/>
      <c r="N26" s="97"/>
      <c r="O26" s="97"/>
      <c r="P26" s="97"/>
      <c r="Q26" s="97"/>
    </row>
    <row r="27" spans="2:36" ht="30" customHeight="1" x14ac:dyDescent="0.2">
      <c r="B27" s="172" t="s">
        <v>120</v>
      </c>
      <c r="C27" s="173"/>
      <c r="D27" s="174"/>
      <c r="E27" s="106" t="s">
        <v>86</v>
      </c>
      <c r="F27" s="91"/>
      <c r="G27" s="86" t="s">
        <v>87</v>
      </c>
      <c r="H27" s="91"/>
      <c r="I27" s="86" t="s">
        <v>88</v>
      </c>
      <c r="J27" s="91"/>
      <c r="K27" s="88" t="s">
        <v>89</v>
      </c>
      <c r="L27" s="131" t="str">
        <f>IF(F27&lt;=9,DBCS(F27),ASC(F27))</f>
        <v/>
      </c>
      <c r="M27" s="128" t="str">
        <f>IF(H27&lt;=9,DBCS(H27),ASC(H27))</f>
        <v/>
      </c>
      <c r="N27" s="128" t="str">
        <f>IF(J27&lt;=9,DBCS(J27),ASC(J27))</f>
        <v/>
      </c>
      <c r="O27" s="97"/>
      <c r="P27" s="97"/>
      <c r="Q27" s="97"/>
      <c r="R27" s="97"/>
    </row>
    <row r="28" spans="2:36" ht="30" customHeight="1" x14ac:dyDescent="0.2">
      <c r="B28" s="172" t="s">
        <v>121</v>
      </c>
      <c r="C28" s="173"/>
      <c r="D28" s="174"/>
      <c r="E28" s="90" t="s">
        <v>84</v>
      </c>
      <c r="F28" s="107"/>
      <c r="G28" s="86" t="s">
        <v>85</v>
      </c>
      <c r="H28" s="91"/>
      <c r="I28" s="129" t="str">
        <f>IF(F28&lt;=9,DBCS(F28),ASC(F28))</f>
        <v/>
      </c>
      <c r="J28" s="130" t="str">
        <f>IF(H28&lt;=9,DBCS(H28),ASC(H28))</f>
        <v/>
      </c>
      <c r="K28" s="102"/>
      <c r="AG28" s="108"/>
    </row>
    <row r="29" spans="2:36" ht="10.050000000000001" customHeight="1" x14ac:dyDescent="0.2">
      <c r="AJ29" s="109"/>
    </row>
    <row r="30" spans="2:36" ht="30" customHeight="1" x14ac:dyDescent="0.2">
      <c r="B30" s="172" t="s">
        <v>94</v>
      </c>
      <c r="C30" s="173"/>
      <c r="D30" s="173"/>
      <c r="E30" s="174"/>
      <c r="F30" s="171"/>
      <c r="G30" s="171"/>
      <c r="H30" s="97"/>
      <c r="I30" s="97"/>
      <c r="J30" s="97"/>
      <c r="N30" s="110"/>
      <c r="O30" s="110"/>
    </row>
    <row r="31" spans="2:36" x14ac:dyDescent="0.2">
      <c r="B31" s="83" t="s">
        <v>118</v>
      </c>
      <c r="C31" s="83"/>
      <c r="D31" s="83"/>
      <c r="E31" s="83"/>
      <c r="F31" s="83"/>
      <c r="G31" s="83"/>
      <c r="H31" s="83"/>
      <c r="I31" s="83"/>
      <c r="J31" s="83"/>
      <c r="K31" s="110"/>
      <c r="L31" s="110"/>
      <c r="M31" s="110"/>
      <c r="N31" s="110"/>
      <c r="O31" s="110"/>
    </row>
    <row r="32" spans="2:36" ht="15" customHeight="1" x14ac:dyDescent="0.2">
      <c r="B32" s="83"/>
      <c r="C32" s="83"/>
      <c r="D32" s="83"/>
      <c r="E32" s="83"/>
      <c r="F32" s="83"/>
      <c r="G32" s="83"/>
      <c r="H32" s="83"/>
      <c r="I32" s="83"/>
      <c r="J32" s="83"/>
      <c r="K32" s="110"/>
      <c r="L32" s="110"/>
      <c r="M32" s="110"/>
      <c r="N32" s="110"/>
      <c r="O32" s="110"/>
    </row>
    <row r="33" spans="2:30" ht="30" customHeight="1" x14ac:dyDescent="0.2">
      <c r="B33" s="172" t="s">
        <v>96</v>
      </c>
      <c r="C33" s="173"/>
      <c r="D33" s="173"/>
      <c r="E33" s="174"/>
      <c r="F33" s="171"/>
      <c r="G33" s="171"/>
      <c r="H33" s="111"/>
      <c r="I33" s="97"/>
      <c r="J33" s="97"/>
      <c r="M33" s="110"/>
      <c r="N33" s="110"/>
      <c r="O33" s="110"/>
    </row>
    <row r="34" spans="2:30" x14ac:dyDescent="0.2">
      <c r="B34" s="83" t="s">
        <v>140</v>
      </c>
      <c r="C34" s="83"/>
      <c r="D34" s="83"/>
      <c r="E34" s="83"/>
      <c r="F34" s="83"/>
      <c r="G34" s="83"/>
      <c r="H34" s="83"/>
      <c r="I34" s="83"/>
      <c r="J34" s="83"/>
      <c r="K34" s="110"/>
      <c r="L34" s="110"/>
      <c r="M34" s="110"/>
      <c r="N34" s="110"/>
      <c r="O34" s="110"/>
    </row>
    <row r="35" spans="2:30" ht="10.050000000000001" customHeight="1" x14ac:dyDescent="0.2">
      <c r="B35" s="83"/>
      <c r="C35" s="83"/>
      <c r="D35" s="83"/>
      <c r="E35" s="83"/>
      <c r="F35" s="83"/>
      <c r="G35" s="83"/>
      <c r="H35" s="83"/>
      <c r="I35" s="83"/>
      <c r="J35" s="83"/>
      <c r="K35" s="110"/>
      <c r="L35" s="110"/>
      <c r="M35" s="110"/>
      <c r="N35" s="110"/>
      <c r="O35" s="110"/>
    </row>
    <row r="36" spans="2:30" ht="13.05" customHeight="1" x14ac:dyDescent="0.2">
      <c r="W36" s="110"/>
      <c r="X36" s="110"/>
      <c r="Y36" s="110"/>
      <c r="Z36" s="110"/>
      <c r="AA36" s="110"/>
      <c r="AB36" s="110"/>
      <c r="AC36" s="110"/>
      <c r="AD36" s="110"/>
    </row>
    <row r="37" spans="2:30" ht="25.05" customHeight="1" x14ac:dyDescent="0.2">
      <c r="B37" s="82" t="s">
        <v>109</v>
      </c>
      <c r="C37" s="85"/>
      <c r="D37" s="85"/>
      <c r="E37" s="85"/>
      <c r="F37" s="85"/>
      <c r="G37" s="85"/>
      <c r="H37" s="85"/>
      <c r="I37" s="85"/>
      <c r="J37" s="85"/>
      <c r="W37" s="110"/>
      <c r="X37" s="110"/>
      <c r="Y37" s="110"/>
      <c r="Z37" s="110"/>
      <c r="AA37" s="110"/>
      <c r="AB37" s="110"/>
      <c r="AC37" s="110"/>
      <c r="AD37" s="110"/>
    </row>
    <row r="38" spans="2:30" ht="30" customHeight="1" x14ac:dyDescent="0.2">
      <c r="B38" s="85"/>
      <c r="C38" s="85"/>
      <c r="D38" s="85"/>
      <c r="E38" s="85"/>
      <c r="F38" s="85"/>
      <c r="G38" s="85"/>
      <c r="H38" s="85"/>
      <c r="I38" s="85"/>
      <c r="J38" s="112"/>
      <c r="K38" s="177" t="s">
        <v>210</v>
      </c>
      <c r="L38" s="177"/>
      <c r="M38" s="177"/>
      <c r="N38" s="177"/>
      <c r="O38" s="177"/>
      <c r="P38" s="177"/>
      <c r="W38" s="110"/>
      <c r="X38" s="110"/>
      <c r="Y38" s="110"/>
      <c r="Z38" s="110"/>
      <c r="AA38" s="110"/>
      <c r="AB38" s="110"/>
      <c r="AC38" s="110"/>
      <c r="AD38" s="110"/>
    </row>
    <row r="39" spans="2:30" ht="30" customHeight="1" x14ac:dyDescent="0.2">
      <c r="B39" s="113" t="s">
        <v>125</v>
      </c>
      <c r="C39" s="114"/>
      <c r="D39" s="114"/>
      <c r="E39" s="114"/>
      <c r="F39" s="114"/>
      <c r="G39" s="114"/>
      <c r="H39" s="114"/>
      <c r="I39" s="115"/>
      <c r="J39" s="94"/>
      <c r="K39" s="177"/>
      <c r="L39" s="177"/>
      <c r="M39" s="177"/>
      <c r="N39" s="177"/>
      <c r="O39" s="177"/>
      <c r="P39" s="177"/>
      <c r="AA39" s="116"/>
      <c r="AB39" s="116"/>
      <c r="AC39" s="116"/>
      <c r="AD39" s="116"/>
    </row>
    <row r="40" spans="2:30" ht="30" customHeight="1" x14ac:dyDescent="0.2">
      <c r="B40" s="113" t="s">
        <v>126</v>
      </c>
      <c r="C40" s="114"/>
      <c r="D40" s="114"/>
      <c r="E40" s="114"/>
      <c r="F40" s="114"/>
      <c r="G40" s="114"/>
      <c r="H40" s="114"/>
      <c r="I40" s="115"/>
      <c r="J40" s="94"/>
      <c r="K40" s="177"/>
      <c r="L40" s="177"/>
      <c r="M40" s="177"/>
      <c r="N40" s="177"/>
      <c r="O40" s="177"/>
      <c r="P40" s="177"/>
      <c r="AA40" s="116"/>
      <c r="AB40" s="116"/>
      <c r="AC40" s="116"/>
      <c r="AD40" s="116"/>
    </row>
    <row r="41" spans="2:30" ht="30" customHeight="1" x14ac:dyDescent="0.2">
      <c r="B41" s="113" t="s">
        <v>127</v>
      </c>
      <c r="C41" s="114"/>
      <c r="D41" s="114"/>
      <c r="E41" s="114"/>
      <c r="F41" s="114"/>
      <c r="G41" s="114"/>
      <c r="H41" s="114"/>
      <c r="I41" s="115"/>
      <c r="J41" s="94"/>
      <c r="K41" s="177"/>
      <c r="L41" s="177"/>
      <c r="M41" s="177"/>
      <c r="N41" s="177"/>
      <c r="O41" s="177"/>
      <c r="P41" s="177"/>
      <c r="AA41" s="116"/>
      <c r="AB41" s="116"/>
      <c r="AC41" s="116"/>
      <c r="AD41" s="116"/>
    </row>
    <row r="42" spans="2:30" ht="26.55" customHeight="1" x14ac:dyDescent="0.2">
      <c r="X42" s="116"/>
      <c r="Y42" s="116"/>
      <c r="Z42" s="116"/>
      <c r="AA42" s="116"/>
      <c r="AB42" s="116"/>
      <c r="AC42" s="116"/>
      <c r="AD42" s="116"/>
    </row>
    <row r="43" spans="2:30" ht="25.05" customHeight="1" x14ac:dyDescent="0.2">
      <c r="B43" s="82" t="s">
        <v>113</v>
      </c>
      <c r="C43" s="85"/>
      <c r="D43" s="85"/>
      <c r="E43" s="85"/>
      <c r="F43" s="85"/>
      <c r="G43" s="85"/>
      <c r="H43" s="85"/>
      <c r="I43" s="85"/>
      <c r="J43" s="85"/>
      <c r="X43" s="116"/>
      <c r="Y43" s="116"/>
      <c r="Z43" s="116"/>
      <c r="AA43" s="116"/>
      <c r="AB43" s="116"/>
      <c r="AC43" s="116"/>
      <c r="AD43" s="116"/>
    </row>
    <row r="44" spans="2:30" ht="10.050000000000001" customHeight="1" x14ac:dyDescent="0.2">
      <c r="B44" s="85"/>
      <c r="C44" s="85"/>
      <c r="D44" s="85"/>
      <c r="E44" s="85"/>
      <c r="F44" s="85"/>
      <c r="G44" s="85"/>
      <c r="H44" s="85"/>
      <c r="I44" s="85"/>
      <c r="J44" s="85"/>
      <c r="X44" s="116"/>
      <c r="Y44" s="116"/>
      <c r="Z44" s="116"/>
      <c r="AA44" s="116"/>
      <c r="AB44" s="116"/>
      <c r="AC44" s="116"/>
      <c r="AD44" s="116"/>
    </row>
    <row r="45" spans="2:30" ht="33" customHeight="1" x14ac:dyDescent="0.2">
      <c r="B45" s="204" t="s">
        <v>124</v>
      </c>
      <c r="C45" s="204"/>
      <c r="D45" s="204"/>
      <c r="E45" s="204"/>
      <c r="F45" s="204"/>
      <c r="G45" s="204"/>
      <c r="H45" s="204"/>
      <c r="I45" s="204"/>
      <c r="J45" s="204"/>
      <c r="K45" s="204"/>
      <c r="L45" s="204"/>
      <c r="M45" s="204"/>
      <c r="N45" s="204"/>
      <c r="O45" s="204"/>
      <c r="P45" s="204"/>
      <c r="Q45" s="117"/>
      <c r="R45" s="117"/>
      <c r="S45" s="117"/>
      <c r="T45" s="117"/>
      <c r="X45" s="116"/>
      <c r="Y45" s="116"/>
      <c r="Z45" s="116"/>
      <c r="AA45" s="116"/>
      <c r="AB45" s="116"/>
      <c r="AC45" s="116"/>
      <c r="AD45" s="116"/>
    </row>
    <row r="46" spans="2:30" ht="30" customHeight="1" x14ac:dyDescent="0.2">
      <c r="B46" s="205" t="s">
        <v>114</v>
      </c>
      <c r="C46" s="205"/>
      <c r="D46" s="205"/>
      <c r="E46" s="205"/>
      <c r="F46" s="205"/>
      <c r="G46" s="205"/>
      <c r="H46" s="205"/>
      <c r="I46" s="118"/>
      <c r="J46" s="118"/>
      <c r="X46" s="116"/>
      <c r="Y46" s="116"/>
      <c r="Z46" s="116"/>
      <c r="AA46" s="116"/>
      <c r="AB46" s="116"/>
      <c r="AC46" s="116"/>
      <c r="AD46" s="116"/>
    </row>
    <row r="47" spans="2:30" ht="10.95" customHeight="1" x14ac:dyDescent="0.2">
      <c r="X47" s="116"/>
      <c r="Y47" s="116"/>
      <c r="Z47" s="116"/>
      <c r="AA47" s="116"/>
      <c r="AB47" s="116"/>
      <c r="AC47" s="116"/>
      <c r="AD47" s="116"/>
    </row>
    <row r="48" spans="2:30" ht="13.05" customHeight="1" x14ac:dyDescent="0.2">
      <c r="B48" s="85" t="s">
        <v>110</v>
      </c>
      <c r="C48" s="85"/>
      <c r="D48" s="85"/>
      <c r="E48" s="85"/>
      <c r="F48" s="85"/>
      <c r="G48" s="85"/>
      <c r="H48" s="85"/>
      <c r="I48" s="85"/>
      <c r="J48" s="85"/>
    </row>
    <row r="49" spans="1:18" ht="12.6" customHeight="1" x14ac:dyDescent="0.2">
      <c r="B49" s="85"/>
      <c r="C49" s="85"/>
      <c r="D49" s="85"/>
      <c r="E49" s="85"/>
      <c r="F49" s="85"/>
      <c r="G49" s="85"/>
      <c r="H49" s="85"/>
      <c r="I49" s="85"/>
      <c r="J49" s="85"/>
      <c r="K49" s="203" t="s">
        <v>21</v>
      </c>
      <c r="L49" s="203"/>
    </row>
    <row r="50" spans="1:18" ht="9" customHeight="1" x14ac:dyDescent="0.2">
      <c r="I50" s="202"/>
      <c r="J50" s="202"/>
      <c r="K50" s="203"/>
      <c r="L50" s="203"/>
      <c r="O50" s="203"/>
      <c r="P50" s="203"/>
    </row>
    <row r="51" spans="1:18" ht="30" customHeight="1" x14ac:dyDescent="0.2">
      <c r="B51" s="178"/>
      <c r="C51" s="179"/>
      <c r="D51" s="180"/>
      <c r="E51" s="185" t="s">
        <v>30</v>
      </c>
      <c r="F51" s="185"/>
      <c r="G51" s="185"/>
      <c r="H51" s="185" t="s">
        <v>190</v>
      </c>
      <c r="I51" s="185"/>
      <c r="J51" s="185"/>
      <c r="K51" s="206"/>
      <c r="L51" s="207"/>
      <c r="M51" s="207"/>
    </row>
    <row r="52" spans="1:18" ht="30" customHeight="1" x14ac:dyDescent="0.2">
      <c r="A52" s="95">
        <f>E11+2</f>
        <v>2</v>
      </c>
      <c r="B52" s="177" t="s">
        <v>24</v>
      </c>
      <c r="C52" s="177"/>
      <c r="D52" s="177"/>
      <c r="E52" s="247"/>
      <c r="F52" s="247"/>
      <c r="G52" s="247"/>
      <c r="H52" s="181" t="str">
        <f>IF(E18="有",SUM(参画事業者に関する情報!F6:F55),"")</f>
        <v/>
      </c>
      <c r="I52" s="181"/>
      <c r="J52" s="181"/>
      <c r="K52" s="119"/>
      <c r="L52" s="119"/>
      <c r="M52" s="119"/>
    </row>
    <row r="53" spans="1:18" ht="30" customHeight="1" x14ac:dyDescent="0.2">
      <c r="A53" s="95">
        <f>E11+2</f>
        <v>2</v>
      </c>
      <c r="B53" s="177" t="s">
        <v>25</v>
      </c>
      <c r="C53" s="177"/>
      <c r="D53" s="177"/>
      <c r="E53" s="248"/>
      <c r="F53" s="249"/>
      <c r="G53" s="250"/>
      <c r="H53" s="181" t="str">
        <f>IF(E18="有",SUM(参画事業者に関する情報!G6:G55),"")</f>
        <v/>
      </c>
      <c r="I53" s="181"/>
      <c r="J53" s="181"/>
      <c r="K53" s="119"/>
      <c r="L53" s="119"/>
      <c r="M53" s="119"/>
    </row>
    <row r="54" spans="1:18" ht="30" customHeight="1" x14ac:dyDescent="0.2">
      <c r="A54" s="95">
        <f>E11+3</f>
        <v>3</v>
      </c>
      <c r="B54" s="177" t="s">
        <v>122</v>
      </c>
      <c r="C54" s="177"/>
      <c r="D54" s="177"/>
      <c r="E54" s="248"/>
      <c r="F54" s="249"/>
      <c r="G54" s="250"/>
      <c r="H54" s="181" t="str">
        <f>IF(E18="有",SUM(参画事業者に関する情報!H6:H55),"")</f>
        <v/>
      </c>
      <c r="I54" s="181"/>
      <c r="J54" s="181"/>
      <c r="K54" s="119"/>
      <c r="L54" s="119"/>
      <c r="M54" s="119"/>
    </row>
    <row r="55" spans="1:18" ht="30" customHeight="1" x14ac:dyDescent="0.2">
      <c r="A55" s="95">
        <f>E11+4</f>
        <v>4</v>
      </c>
      <c r="B55" s="177" t="s">
        <v>27</v>
      </c>
      <c r="C55" s="177"/>
      <c r="D55" s="177"/>
      <c r="E55" s="248"/>
      <c r="F55" s="249"/>
      <c r="G55" s="250"/>
      <c r="H55" s="181" t="str">
        <f>IF(E18="有",SUM(参画事業者に関する情報!I6:I55),"")</f>
        <v/>
      </c>
      <c r="I55" s="181"/>
      <c r="J55" s="181"/>
      <c r="K55" s="119"/>
      <c r="L55" s="119"/>
      <c r="M55" s="119"/>
    </row>
    <row r="56" spans="1:18" ht="30" customHeight="1" x14ac:dyDescent="0.2">
      <c r="A56" s="95">
        <f>E11+5</f>
        <v>5</v>
      </c>
      <c r="B56" s="177" t="s">
        <v>28</v>
      </c>
      <c r="C56" s="177"/>
      <c r="D56" s="177"/>
      <c r="E56" s="248"/>
      <c r="F56" s="249"/>
      <c r="G56" s="250"/>
      <c r="H56" s="181" t="str">
        <f>IF(E18="有",SUM(参画事業者に関する情報!J6:J55),"")</f>
        <v/>
      </c>
      <c r="I56" s="181"/>
      <c r="J56" s="181"/>
      <c r="K56" s="119"/>
      <c r="L56" s="119"/>
      <c r="M56" s="119"/>
    </row>
    <row r="57" spans="1:18" ht="30" customHeight="1" x14ac:dyDescent="0.2">
      <c r="A57" s="95">
        <f>E11+6</f>
        <v>6</v>
      </c>
      <c r="B57" s="177" t="s">
        <v>29</v>
      </c>
      <c r="C57" s="177"/>
      <c r="D57" s="177"/>
      <c r="E57" s="248"/>
      <c r="F57" s="249"/>
      <c r="G57" s="250"/>
      <c r="H57" s="181" t="str">
        <f>IF(E18="有",SUM(参画事業者に関する情報!K6:K55),"")</f>
        <v/>
      </c>
      <c r="I57" s="181"/>
      <c r="J57" s="181"/>
      <c r="K57" s="119"/>
      <c r="L57" s="119"/>
      <c r="M57" s="119"/>
      <c r="N57" s="97"/>
      <c r="O57" s="97"/>
      <c r="P57" s="97"/>
    </row>
    <row r="58" spans="1:18" x14ac:dyDescent="0.2">
      <c r="B58" s="175" t="s">
        <v>208</v>
      </c>
      <c r="C58" s="175"/>
      <c r="D58" s="175"/>
      <c r="E58" s="175"/>
      <c r="F58" s="175"/>
      <c r="G58" s="175"/>
      <c r="H58" s="175"/>
      <c r="I58" s="175"/>
      <c r="J58" s="175"/>
      <c r="K58" s="176"/>
      <c r="L58" s="176"/>
      <c r="M58" s="176"/>
      <c r="N58" s="176"/>
      <c r="O58" s="176"/>
      <c r="P58" s="176"/>
      <c r="Q58" s="120"/>
      <c r="R58" s="120"/>
    </row>
    <row r="59" spans="1:18" ht="13.2" customHeight="1" x14ac:dyDescent="0.2">
      <c r="B59" s="176" t="s">
        <v>209</v>
      </c>
      <c r="C59" s="176"/>
      <c r="D59" s="176"/>
      <c r="E59" s="176"/>
      <c r="F59" s="176"/>
      <c r="G59" s="176"/>
      <c r="H59" s="176"/>
      <c r="I59" s="176"/>
      <c r="J59" s="176"/>
      <c r="K59" s="176"/>
      <c r="L59" s="176"/>
      <c r="M59" s="176"/>
      <c r="N59" s="176"/>
      <c r="O59" s="176"/>
      <c r="P59" s="176"/>
    </row>
    <row r="60" spans="1:18" x14ac:dyDescent="0.2">
      <c r="B60" s="121" t="s">
        <v>206</v>
      </c>
      <c r="C60" s="84"/>
      <c r="D60" s="84"/>
      <c r="E60" s="84"/>
      <c r="F60" s="84"/>
      <c r="G60" s="84"/>
      <c r="H60" s="84"/>
      <c r="I60" s="84"/>
      <c r="J60" s="84"/>
      <c r="K60" s="84"/>
      <c r="L60" s="84"/>
      <c r="M60" s="84"/>
      <c r="N60" s="84"/>
      <c r="O60" s="84"/>
      <c r="P60" s="84"/>
    </row>
    <row r="62" spans="1:18" x14ac:dyDescent="0.2">
      <c r="F62" s="80" t="s">
        <v>207</v>
      </c>
    </row>
  </sheetData>
  <sheetProtection algorithmName="SHA-512" hashValue="OOPHVqPI3Tg9BR5Z6L8Yo/mJkwHjNdbpekL2iZ/8lL4T4Fx/jlA0tMg54rtQNYl+uD8sOpjjk8/NRkXM2pDnSQ==" saltValue="cmtxIR8/YZOpLrZ29EJLqw==" spinCount="100000" sheet="1" objects="1" scenarios="1"/>
  <mergeCells count="62">
    <mergeCell ref="K38:P38"/>
    <mergeCell ref="K39:P39"/>
    <mergeCell ref="K40:P40"/>
    <mergeCell ref="K41:P41"/>
    <mergeCell ref="K51:M51"/>
    <mergeCell ref="B59:P59"/>
    <mergeCell ref="I50:J50"/>
    <mergeCell ref="K49:L49"/>
    <mergeCell ref="O50:P50"/>
    <mergeCell ref="B45:P45"/>
    <mergeCell ref="B46:H46"/>
    <mergeCell ref="H53:J53"/>
    <mergeCell ref="H54:J54"/>
    <mergeCell ref="H55:J55"/>
    <mergeCell ref="K50:L50"/>
    <mergeCell ref="E56:G56"/>
    <mergeCell ref="H52:J52"/>
    <mergeCell ref="B6:C6"/>
    <mergeCell ref="B9:C9"/>
    <mergeCell ref="B14:D14"/>
    <mergeCell ref="B15:D15"/>
    <mergeCell ref="B16:D16"/>
    <mergeCell ref="B11:D11"/>
    <mergeCell ref="B7:C7"/>
    <mergeCell ref="D9:J9"/>
    <mergeCell ref="B13:D13"/>
    <mergeCell ref="E13:N13"/>
    <mergeCell ref="E14:N14"/>
    <mergeCell ref="E15:N15"/>
    <mergeCell ref="E16:N16"/>
    <mergeCell ref="E17:N17"/>
    <mergeCell ref="F30:G30"/>
    <mergeCell ref="H51:J51"/>
    <mergeCell ref="B19:T19"/>
    <mergeCell ref="B21:D21"/>
    <mergeCell ref="B22:D22"/>
    <mergeCell ref="B23:D23"/>
    <mergeCell ref="B25:D25"/>
    <mergeCell ref="B26:D26"/>
    <mergeCell ref="B27:D27"/>
    <mergeCell ref="B28:D28"/>
    <mergeCell ref="B30:E30"/>
    <mergeCell ref="B17:D17"/>
    <mergeCell ref="B18:D18"/>
    <mergeCell ref="B51:D51"/>
    <mergeCell ref="E51:G51"/>
    <mergeCell ref="F33:G33"/>
    <mergeCell ref="B33:E33"/>
    <mergeCell ref="B58:P58"/>
    <mergeCell ref="B52:D52"/>
    <mergeCell ref="B53:D53"/>
    <mergeCell ref="B54:D54"/>
    <mergeCell ref="B55:D55"/>
    <mergeCell ref="B56:D56"/>
    <mergeCell ref="B57:D57"/>
    <mergeCell ref="E57:G57"/>
    <mergeCell ref="H56:J56"/>
    <mergeCell ref="H57:J57"/>
    <mergeCell ref="E52:G52"/>
    <mergeCell ref="E53:G53"/>
    <mergeCell ref="E54:G54"/>
    <mergeCell ref="E55:G55"/>
  </mergeCells>
  <phoneticPr fontId="19"/>
  <conditionalFormatting sqref="F27:F28 H27:H28 J27">
    <cfRule type="expression" dxfId="276" priority="302">
      <formula>$E$26="有"</formula>
    </cfRule>
  </conditionalFormatting>
  <conditionalFormatting sqref="H52:H57">
    <cfRule type="expression" dxfId="275" priority="708">
      <formula>AND(#REF!&lt;&gt;"",$A$52=$E$7)</formula>
    </cfRule>
  </conditionalFormatting>
  <conditionalFormatting sqref="E52">
    <cfRule type="expression" dxfId="274" priority="9">
      <formula>$A$52=$E$7</formula>
    </cfRule>
  </conditionalFormatting>
  <conditionalFormatting sqref="E53">
    <cfRule type="expression" dxfId="273" priority="8">
      <formula>$A$53=$E$7</formula>
    </cfRule>
  </conditionalFormatting>
  <conditionalFormatting sqref="E54">
    <cfRule type="expression" dxfId="272" priority="7">
      <formula>$A$54=$E$7</formula>
    </cfRule>
  </conditionalFormatting>
  <conditionalFormatting sqref="E55">
    <cfRule type="expression" dxfId="271" priority="6">
      <formula>$A$55=$E$7</formula>
    </cfRule>
  </conditionalFormatting>
  <conditionalFormatting sqref="E56">
    <cfRule type="expression" dxfId="270" priority="5">
      <formula>$A$56=$E$7</formula>
    </cfRule>
  </conditionalFormatting>
  <conditionalFormatting sqref="E57">
    <cfRule type="expression" dxfId="269" priority="4">
      <formula>$A$57=$E$7</formula>
    </cfRule>
  </conditionalFormatting>
  <conditionalFormatting sqref="K39">
    <cfRule type="expression" dxfId="268" priority="3">
      <formula>$J$39&lt;&gt;""</formula>
    </cfRule>
  </conditionalFormatting>
  <conditionalFormatting sqref="K40">
    <cfRule type="expression" dxfId="267" priority="2">
      <formula>$J$40="有"</formula>
    </cfRule>
  </conditionalFormatting>
  <conditionalFormatting sqref="K41">
    <cfRule type="expression" dxfId="266" priority="1">
      <formula>$J$41="有"</formula>
    </cfRule>
  </conditionalFormatting>
  <dataValidations count="2">
    <dataValidation type="list" allowBlank="1" showInputMessage="1" showErrorMessage="1" sqref="E26 J39:J41 E18" xr:uid="{00000000-0002-0000-0000-000001000000}">
      <formula1>"有,無"</formula1>
    </dataValidation>
    <dataValidation type="list" allowBlank="1" showInputMessage="1" showErrorMessage="1" sqref="D9:J9" xr:uid="{E2524B8B-F46D-4260-8E70-087BFBB51A8D}">
      <formula1>"酒類業構造転換支援事業費補助金,日本産酒類海外展開支援事業費補助金"</formula1>
    </dataValidation>
  </dataValidations>
  <hyperlinks>
    <hyperlink ref="B46" location="'事業化状況報告　集計表'!C30" display="事業者別個別入力欄" xr:uid="{00000000-0004-0000-0000-000000000000}"/>
  </hyperlink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35" max="16" man="1"/>
  </rowBreaks>
  <ignoredErrors>
    <ignoredError sqref="G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9685-F44B-42F2-BFEB-8920E81C266C}">
  <dimension ref="B1:AB55"/>
  <sheetViews>
    <sheetView view="pageBreakPreview" zoomScaleNormal="100" zoomScaleSheetLayoutView="100" workbookViewId="0">
      <selection activeCell="F6" sqref="F6"/>
    </sheetView>
  </sheetViews>
  <sheetFormatPr defaultRowHeight="13.2" x14ac:dyDescent="0.2"/>
  <cols>
    <col min="1" max="1" width="3.33203125" customWidth="1"/>
    <col min="2" max="2" width="14.109375" customWidth="1"/>
    <col min="3" max="4" width="15.5546875" customWidth="1"/>
    <col min="5" max="5" width="11.6640625" bestFit="1" customWidth="1"/>
    <col min="6" max="11" width="15.44140625" customWidth="1"/>
  </cols>
  <sheetData>
    <row r="1" spans="2:28" s="60" customFormat="1" ht="25.05" customHeight="1" x14ac:dyDescent="0.2">
      <c r="B1" s="62" t="s">
        <v>108</v>
      </c>
      <c r="C1" s="61"/>
      <c r="D1" s="61"/>
      <c r="E1" s="61"/>
      <c r="F1" s="77"/>
      <c r="G1" s="77"/>
      <c r="H1" s="77"/>
      <c r="I1" s="77"/>
      <c r="J1" s="77"/>
      <c r="K1" s="77"/>
      <c r="V1" s="65"/>
      <c r="W1" s="65"/>
      <c r="X1" s="65"/>
      <c r="Y1" s="65"/>
      <c r="Z1" s="65"/>
      <c r="AA1" s="65"/>
      <c r="AB1" s="65"/>
    </row>
    <row r="2" spans="2:28" s="60" customFormat="1" ht="14.4" x14ac:dyDescent="0.2">
      <c r="B2" s="64" t="s">
        <v>198</v>
      </c>
      <c r="C2" s="61"/>
      <c r="D2" s="61"/>
      <c r="E2" s="61"/>
      <c r="F2" s="61"/>
      <c r="G2" s="61"/>
      <c r="H2" s="61"/>
      <c r="I2" s="61"/>
      <c r="J2" s="61"/>
      <c r="V2" s="65"/>
      <c r="W2" s="65"/>
      <c r="X2" s="65"/>
      <c r="Y2" s="65"/>
      <c r="Z2" s="65"/>
      <c r="AA2" s="65"/>
      <c r="AB2" s="65"/>
    </row>
    <row r="3" spans="2:28" s="60" customFormat="1" ht="14.4" x14ac:dyDescent="0.2">
      <c r="B3" s="64" t="s">
        <v>199</v>
      </c>
      <c r="C3" s="61"/>
      <c r="D3" s="61"/>
      <c r="E3" s="61"/>
      <c r="F3" s="61"/>
      <c r="G3" s="61"/>
      <c r="H3" s="61"/>
      <c r="I3" s="61"/>
      <c r="J3" s="61"/>
      <c r="V3" s="65"/>
      <c r="W3" s="65"/>
      <c r="X3" s="65"/>
      <c r="Y3" s="65"/>
      <c r="Z3" s="65"/>
      <c r="AA3" s="65"/>
      <c r="AB3" s="65"/>
    </row>
    <row r="4" spans="2:28" s="60" customFormat="1" ht="16.2" customHeight="1" x14ac:dyDescent="0.2">
      <c r="B4" s="209"/>
      <c r="C4" s="208" t="s">
        <v>90</v>
      </c>
      <c r="D4" s="208" t="s">
        <v>99</v>
      </c>
      <c r="E4" s="208" t="s">
        <v>141</v>
      </c>
      <c r="F4" s="210" t="s">
        <v>142</v>
      </c>
      <c r="G4" s="210"/>
      <c r="H4" s="210"/>
      <c r="I4" s="210"/>
      <c r="J4" s="210"/>
      <c r="K4" s="210"/>
      <c r="L4" s="63"/>
      <c r="V4" s="65"/>
      <c r="W4" s="65"/>
      <c r="X4" s="65"/>
      <c r="Y4" s="65"/>
      <c r="Z4" s="65"/>
      <c r="AA4" s="65"/>
      <c r="AB4" s="65"/>
    </row>
    <row r="5" spans="2:28" s="72" customFormat="1" x14ac:dyDescent="0.2">
      <c r="B5" s="209"/>
      <c r="C5" s="208"/>
      <c r="D5" s="208"/>
      <c r="E5" s="208"/>
      <c r="F5" s="78" t="s">
        <v>24</v>
      </c>
      <c r="G5" s="78" t="s">
        <v>25</v>
      </c>
      <c r="H5" s="78" t="s">
        <v>26</v>
      </c>
      <c r="I5" s="78" t="s">
        <v>27</v>
      </c>
      <c r="J5" s="78" t="s">
        <v>28</v>
      </c>
      <c r="K5" s="78" t="s">
        <v>29</v>
      </c>
    </row>
    <row r="6" spans="2:28" x14ac:dyDescent="0.2">
      <c r="B6" s="73" t="s">
        <v>31</v>
      </c>
      <c r="C6" s="74"/>
      <c r="D6" s="74"/>
      <c r="E6" s="74"/>
      <c r="F6" s="75"/>
      <c r="G6" s="75"/>
      <c r="H6" s="75"/>
      <c r="I6" s="75"/>
      <c r="J6" s="75"/>
      <c r="K6" s="75"/>
    </row>
    <row r="7" spans="2:28" x14ac:dyDescent="0.2">
      <c r="B7" s="73" t="s">
        <v>32</v>
      </c>
      <c r="C7" s="74"/>
      <c r="D7" s="74"/>
      <c r="E7" s="74"/>
      <c r="F7" s="75"/>
      <c r="G7" s="75"/>
      <c r="H7" s="75"/>
      <c r="I7" s="75"/>
      <c r="J7" s="75"/>
      <c r="K7" s="75"/>
    </row>
    <row r="8" spans="2:28" x14ac:dyDescent="0.2">
      <c r="B8" s="73" t="s">
        <v>33</v>
      </c>
      <c r="C8" s="74"/>
      <c r="D8" s="74"/>
      <c r="E8" s="74"/>
      <c r="F8" s="75"/>
      <c r="G8" s="75"/>
      <c r="H8" s="75"/>
      <c r="I8" s="75"/>
      <c r="J8" s="75"/>
      <c r="K8" s="75"/>
    </row>
    <row r="9" spans="2:28" x14ac:dyDescent="0.2">
      <c r="B9" s="73" t="s">
        <v>143</v>
      </c>
      <c r="C9" s="74"/>
      <c r="D9" s="74"/>
      <c r="E9" s="74"/>
      <c r="F9" s="75"/>
      <c r="G9" s="75"/>
      <c r="H9" s="75"/>
      <c r="I9" s="75"/>
      <c r="J9" s="75"/>
      <c r="K9" s="75"/>
    </row>
    <row r="10" spans="2:28" x14ac:dyDescent="0.2">
      <c r="B10" s="73" t="s">
        <v>144</v>
      </c>
      <c r="C10" s="74"/>
      <c r="D10" s="74"/>
      <c r="E10" s="74"/>
      <c r="F10" s="75"/>
      <c r="G10" s="75"/>
      <c r="H10" s="75"/>
      <c r="I10" s="75"/>
      <c r="J10" s="75"/>
      <c r="K10" s="75"/>
    </row>
    <row r="11" spans="2:28" x14ac:dyDescent="0.2">
      <c r="B11" s="73" t="s">
        <v>145</v>
      </c>
      <c r="C11" s="74"/>
      <c r="D11" s="74"/>
      <c r="E11" s="74"/>
      <c r="F11" s="75"/>
      <c r="G11" s="75"/>
      <c r="H11" s="75"/>
      <c r="I11" s="75"/>
      <c r="J11" s="75"/>
      <c r="K11" s="75"/>
    </row>
    <row r="12" spans="2:28" x14ac:dyDescent="0.2">
      <c r="B12" s="73" t="s">
        <v>146</v>
      </c>
      <c r="C12" s="74"/>
      <c r="D12" s="74"/>
      <c r="E12" s="74"/>
      <c r="F12" s="75"/>
      <c r="G12" s="75"/>
      <c r="H12" s="75"/>
      <c r="I12" s="75"/>
      <c r="J12" s="75"/>
      <c r="K12" s="75"/>
    </row>
    <row r="13" spans="2:28" x14ac:dyDescent="0.2">
      <c r="B13" s="73" t="s">
        <v>147</v>
      </c>
      <c r="C13" s="74"/>
      <c r="D13" s="74"/>
      <c r="E13" s="74"/>
      <c r="F13" s="75"/>
      <c r="G13" s="75"/>
      <c r="H13" s="75"/>
      <c r="I13" s="75"/>
      <c r="J13" s="75"/>
      <c r="K13" s="75"/>
    </row>
    <row r="14" spans="2:28" x14ac:dyDescent="0.2">
      <c r="B14" s="73" t="s">
        <v>148</v>
      </c>
      <c r="C14" s="74"/>
      <c r="D14" s="74"/>
      <c r="E14" s="74"/>
      <c r="F14" s="75"/>
      <c r="G14" s="75"/>
      <c r="H14" s="75"/>
      <c r="I14" s="75"/>
      <c r="J14" s="75"/>
      <c r="K14" s="75"/>
    </row>
    <row r="15" spans="2:28" x14ac:dyDescent="0.2">
      <c r="B15" s="73" t="s">
        <v>149</v>
      </c>
      <c r="C15" s="74"/>
      <c r="D15" s="74"/>
      <c r="E15" s="74"/>
      <c r="F15" s="75"/>
      <c r="G15" s="75"/>
      <c r="H15" s="75"/>
      <c r="I15" s="75"/>
      <c r="J15" s="75"/>
      <c r="K15" s="75"/>
    </row>
    <row r="16" spans="2:28" x14ac:dyDescent="0.2">
      <c r="B16" s="73" t="s">
        <v>150</v>
      </c>
      <c r="C16" s="74"/>
      <c r="D16" s="74"/>
      <c r="E16" s="74"/>
      <c r="F16" s="75"/>
      <c r="G16" s="75"/>
      <c r="H16" s="75"/>
      <c r="I16" s="75"/>
      <c r="J16" s="75"/>
      <c r="K16" s="75"/>
    </row>
    <row r="17" spans="2:11" x14ac:dyDescent="0.2">
      <c r="B17" s="73" t="s">
        <v>151</v>
      </c>
      <c r="C17" s="74"/>
      <c r="D17" s="74"/>
      <c r="E17" s="74"/>
      <c r="F17" s="75"/>
      <c r="G17" s="75"/>
      <c r="H17" s="75"/>
      <c r="I17" s="75"/>
      <c r="J17" s="75"/>
      <c r="K17" s="75"/>
    </row>
    <row r="18" spans="2:11" x14ac:dyDescent="0.2">
      <c r="B18" s="73" t="s">
        <v>152</v>
      </c>
      <c r="C18" s="74"/>
      <c r="D18" s="74"/>
      <c r="E18" s="74"/>
      <c r="F18" s="75"/>
      <c r="G18" s="75"/>
      <c r="H18" s="75"/>
      <c r="I18" s="75"/>
      <c r="J18" s="75"/>
      <c r="K18" s="75"/>
    </row>
    <row r="19" spans="2:11" x14ac:dyDescent="0.2">
      <c r="B19" s="73" t="s">
        <v>153</v>
      </c>
      <c r="C19" s="74"/>
      <c r="D19" s="74"/>
      <c r="E19" s="74"/>
      <c r="F19" s="75"/>
      <c r="G19" s="75"/>
      <c r="H19" s="75"/>
      <c r="I19" s="75"/>
      <c r="J19" s="75"/>
      <c r="K19" s="75"/>
    </row>
    <row r="20" spans="2:11" x14ac:dyDescent="0.2">
      <c r="B20" s="73" t="s">
        <v>154</v>
      </c>
      <c r="C20" s="74"/>
      <c r="D20" s="74"/>
      <c r="E20" s="74"/>
      <c r="F20" s="75"/>
      <c r="G20" s="75"/>
      <c r="H20" s="75"/>
      <c r="I20" s="75"/>
      <c r="J20" s="75"/>
      <c r="K20" s="75"/>
    </row>
    <row r="21" spans="2:11" x14ac:dyDescent="0.2">
      <c r="B21" s="73" t="s">
        <v>155</v>
      </c>
      <c r="C21" s="74"/>
      <c r="D21" s="74"/>
      <c r="E21" s="74"/>
      <c r="F21" s="75"/>
      <c r="G21" s="75"/>
      <c r="H21" s="75"/>
      <c r="I21" s="75"/>
      <c r="J21" s="75"/>
      <c r="K21" s="75"/>
    </row>
    <row r="22" spans="2:11" x14ac:dyDescent="0.2">
      <c r="B22" s="73" t="s">
        <v>156</v>
      </c>
      <c r="C22" s="74"/>
      <c r="D22" s="74"/>
      <c r="E22" s="74"/>
      <c r="F22" s="75"/>
      <c r="G22" s="75"/>
      <c r="H22" s="75"/>
      <c r="I22" s="75"/>
      <c r="J22" s="75"/>
      <c r="K22" s="75"/>
    </row>
    <row r="23" spans="2:11" x14ac:dyDescent="0.2">
      <c r="B23" s="73" t="s">
        <v>157</v>
      </c>
      <c r="C23" s="74"/>
      <c r="D23" s="74"/>
      <c r="E23" s="74"/>
      <c r="F23" s="75"/>
      <c r="G23" s="75"/>
      <c r="H23" s="75"/>
      <c r="I23" s="75"/>
      <c r="J23" s="75"/>
      <c r="K23" s="75"/>
    </row>
    <row r="24" spans="2:11" x14ac:dyDescent="0.2">
      <c r="B24" s="73" t="s">
        <v>158</v>
      </c>
      <c r="C24" s="74"/>
      <c r="D24" s="74"/>
      <c r="E24" s="74"/>
      <c r="F24" s="75"/>
      <c r="G24" s="75"/>
      <c r="H24" s="75"/>
      <c r="I24" s="75"/>
      <c r="J24" s="75"/>
      <c r="K24" s="75"/>
    </row>
    <row r="25" spans="2:11" x14ac:dyDescent="0.2">
      <c r="B25" s="73" t="s">
        <v>159</v>
      </c>
      <c r="C25" s="74"/>
      <c r="D25" s="74"/>
      <c r="E25" s="74"/>
      <c r="F25" s="75"/>
      <c r="G25" s="75"/>
      <c r="H25" s="75"/>
      <c r="I25" s="75"/>
      <c r="J25" s="75"/>
      <c r="K25" s="75"/>
    </row>
    <row r="26" spans="2:11" x14ac:dyDescent="0.2">
      <c r="B26" s="73" t="s">
        <v>160</v>
      </c>
      <c r="C26" s="74"/>
      <c r="D26" s="74"/>
      <c r="E26" s="74"/>
      <c r="F26" s="75"/>
      <c r="G26" s="75"/>
      <c r="H26" s="75"/>
      <c r="I26" s="75"/>
      <c r="J26" s="75"/>
      <c r="K26" s="75"/>
    </row>
    <row r="27" spans="2:11" x14ac:dyDescent="0.2">
      <c r="B27" s="73" t="s">
        <v>161</v>
      </c>
      <c r="C27" s="74"/>
      <c r="D27" s="74"/>
      <c r="E27" s="74"/>
      <c r="F27" s="75"/>
      <c r="G27" s="75"/>
      <c r="H27" s="75"/>
      <c r="I27" s="75"/>
      <c r="J27" s="75"/>
      <c r="K27" s="75"/>
    </row>
    <row r="28" spans="2:11" x14ac:dyDescent="0.2">
      <c r="B28" s="73" t="s">
        <v>162</v>
      </c>
      <c r="C28" s="74"/>
      <c r="D28" s="74"/>
      <c r="E28" s="74"/>
      <c r="F28" s="75"/>
      <c r="G28" s="75"/>
      <c r="H28" s="75"/>
      <c r="I28" s="75"/>
      <c r="J28" s="75"/>
      <c r="K28" s="75"/>
    </row>
    <row r="29" spans="2:11" x14ac:dyDescent="0.2">
      <c r="B29" s="73" t="s">
        <v>163</v>
      </c>
      <c r="C29" s="74"/>
      <c r="D29" s="74"/>
      <c r="E29" s="74"/>
      <c r="F29" s="75"/>
      <c r="G29" s="75"/>
      <c r="H29" s="75"/>
      <c r="I29" s="75"/>
      <c r="J29" s="75"/>
      <c r="K29" s="75"/>
    </row>
    <row r="30" spans="2:11" x14ac:dyDescent="0.2">
      <c r="B30" s="73" t="s">
        <v>164</v>
      </c>
      <c r="C30" s="74"/>
      <c r="D30" s="74"/>
      <c r="E30" s="74"/>
      <c r="F30" s="75"/>
      <c r="G30" s="75"/>
      <c r="H30" s="75"/>
      <c r="I30" s="75"/>
      <c r="J30" s="75"/>
      <c r="K30" s="75"/>
    </row>
    <row r="31" spans="2:11" x14ac:dyDescent="0.2">
      <c r="B31" s="73" t="s">
        <v>165</v>
      </c>
      <c r="C31" s="74"/>
      <c r="D31" s="74"/>
      <c r="E31" s="74"/>
      <c r="F31" s="75"/>
      <c r="G31" s="75"/>
      <c r="H31" s="75"/>
      <c r="I31" s="75"/>
      <c r="J31" s="75"/>
      <c r="K31" s="75"/>
    </row>
    <row r="32" spans="2:11" x14ac:dyDescent="0.2">
      <c r="B32" s="73" t="s">
        <v>166</v>
      </c>
      <c r="C32" s="74"/>
      <c r="D32" s="74"/>
      <c r="E32" s="74"/>
      <c r="F32" s="75"/>
      <c r="G32" s="75"/>
      <c r="H32" s="75"/>
      <c r="I32" s="75"/>
      <c r="J32" s="75"/>
      <c r="K32" s="75"/>
    </row>
    <row r="33" spans="2:11" x14ac:dyDescent="0.2">
      <c r="B33" s="73" t="s">
        <v>167</v>
      </c>
      <c r="C33" s="74"/>
      <c r="D33" s="74"/>
      <c r="E33" s="74"/>
      <c r="F33" s="75"/>
      <c r="G33" s="75"/>
      <c r="H33" s="75"/>
      <c r="I33" s="75"/>
      <c r="J33" s="75"/>
      <c r="K33" s="75"/>
    </row>
    <row r="34" spans="2:11" x14ac:dyDescent="0.2">
      <c r="B34" s="73" t="s">
        <v>168</v>
      </c>
      <c r="C34" s="74"/>
      <c r="D34" s="74"/>
      <c r="E34" s="74"/>
      <c r="F34" s="75"/>
      <c r="G34" s="75"/>
      <c r="H34" s="75"/>
      <c r="I34" s="75"/>
      <c r="J34" s="75"/>
      <c r="K34" s="75"/>
    </row>
    <row r="35" spans="2:11" x14ac:dyDescent="0.2">
      <c r="B35" s="73" t="s">
        <v>169</v>
      </c>
      <c r="C35" s="74"/>
      <c r="D35" s="74"/>
      <c r="E35" s="74"/>
      <c r="F35" s="75"/>
      <c r="G35" s="75"/>
      <c r="H35" s="75"/>
      <c r="I35" s="75"/>
      <c r="J35" s="75"/>
      <c r="K35" s="75"/>
    </row>
    <row r="36" spans="2:11" x14ac:dyDescent="0.2">
      <c r="B36" s="73" t="s">
        <v>170</v>
      </c>
      <c r="C36" s="74"/>
      <c r="D36" s="74"/>
      <c r="E36" s="74"/>
      <c r="F36" s="75"/>
      <c r="G36" s="75"/>
      <c r="H36" s="75"/>
      <c r="I36" s="75"/>
      <c r="J36" s="75"/>
      <c r="K36" s="75"/>
    </row>
    <row r="37" spans="2:11" x14ac:dyDescent="0.2">
      <c r="B37" s="73" t="s">
        <v>171</v>
      </c>
      <c r="C37" s="74"/>
      <c r="D37" s="74"/>
      <c r="E37" s="74"/>
      <c r="F37" s="75"/>
      <c r="G37" s="75"/>
      <c r="H37" s="75"/>
      <c r="I37" s="75"/>
      <c r="J37" s="75"/>
      <c r="K37" s="75"/>
    </row>
    <row r="38" spans="2:11" x14ac:dyDescent="0.2">
      <c r="B38" s="73" t="s">
        <v>172</v>
      </c>
      <c r="C38" s="74"/>
      <c r="D38" s="74"/>
      <c r="E38" s="74"/>
      <c r="F38" s="75"/>
      <c r="G38" s="75"/>
      <c r="H38" s="75"/>
      <c r="I38" s="75"/>
      <c r="J38" s="75"/>
      <c r="K38" s="75"/>
    </row>
    <row r="39" spans="2:11" x14ac:dyDescent="0.2">
      <c r="B39" s="73" t="s">
        <v>173</v>
      </c>
      <c r="C39" s="74"/>
      <c r="D39" s="74"/>
      <c r="E39" s="74"/>
      <c r="F39" s="75"/>
      <c r="G39" s="75"/>
      <c r="H39" s="75"/>
      <c r="I39" s="75"/>
      <c r="J39" s="75"/>
      <c r="K39" s="75"/>
    </row>
    <row r="40" spans="2:11" x14ac:dyDescent="0.2">
      <c r="B40" s="73" t="s">
        <v>174</v>
      </c>
      <c r="C40" s="74"/>
      <c r="D40" s="74"/>
      <c r="E40" s="74"/>
      <c r="F40" s="75"/>
      <c r="G40" s="75"/>
      <c r="H40" s="75"/>
      <c r="I40" s="75"/>
      <c r="J40" s="75"/>
      <c r="K40" s="75"/>
    </row>
    <row r="41" spans="2:11" x14ac:dyDescent="0.2">
      <c r="B41" s="73" t="s">
        <v>175</v>
      </c>
      <c r="C41" s="74"/>
      <c r="D41" s="74"/>
      <c r="E41" s="74"/>
      <c r="F41" s="75"/>
      <c r="G41" s="75"/>
      <c r="H41" s="75"/>
      <c r="I41" s="75"/>
      <c r="J41" s="75"/>
      <c r="K41" s="75"/>
    </row>
    <row r="42" spans="2:11" x14ac:dyDescent="0.2">
      <c r="B42" s="73" t="s">
        <v>176</v>
      </c>
      <c r="C42" s="74"/>
      <c r="D42" s="74"/>
      <c r="E42" s="74"/>
      <c r="F42" s="75"/>
      <c r="G42" s="75"/>
      <c r="H42" s="75"/>
      <c r="I42" s="75"/>
      <c r="J42" s="75"/>
      <c r="K42" s="75"/>
    </row>
    <row r="43" spans="2:11" x14ac:dyDescent="0.2">
      <c r="B43" s="73" t="s">
        <v>177</v>
      </c>
      <c r="C43" s="74"/>
      <c r="D43" s="74"/>
      <c r="E43" s="74"/>
      <c r="F43" s="75"/>
      <c r="G43" s="75"/>
      <c r="H43" s="75"/>
      <c r="I43" s="75"/>
      <c r="J43" s="75"/>
      <c r="K43" s="75"/>
    </row>
    <row r="44" spans="2:11" x14ac:dyDescent="0.2">
      <c r="B44" s="73" t="s">
        <v>178</v>
      </c>
      <c r="C44" s="74"/>
      <c r="D44" s="74"/>
      <c r="E44" s="74"/>
      <c r="F44" s="75"/>
      <c r="G44" s="75"/>
      <c r="H44" s="75"/>
      <c r="I44" s="75"/>
      <c r="J44" s="75"/>
      <c r="K44" s="75"/>
    </row>
    <row r="45" spans="2:11" x14ac:dyDescent="0.2">
      <c r="B45" s="73" t="s">
        <v>179</v>
      </c>
      <c r="C45" s="74"/>
      <c r="D45" s="74"/>
      <c r="E45" s="74"/>
      <c r="F45" s="75"/>
      <c r="G45" s="75"/>
      <c r="H45" s="75"/>
      <c r="I45" s="75"/>
      <c r="J45" s="75"/>
      <c r="K45" s="75"/>
    </row>
    <row r="46" spans="2:11" x14ac:dyDescent="0.2">
      <c r="B46" s="73" t="s">
        <v>180</v>
      </c>
      <c r="C46" s="74"/>
      <c r="D46" s="74"/>
      <c r="E46" s="74"/>
      <c r="F46" s="75"/>
      <c r="G46" s="75"/>
      <c r="H46" s="75"/>
      <c r="I46" s="75"/>
      <c r="J46" s="75"/>
      <c r="K46" s="75"/>
    </row>
    <row r="47" spans="2:11" x14ac:dyDescent="0.2">
      <c r="B47" s="73" t="s">
        <v>181</v>
      </c>
      <c r="C47" s="74"/>
      <c r="D47" s="74"/>
      <c r="E47" s="74"/>
      <c r="F47" s="75"/>
      <c r="G47" s="75"/>
      <c r="H47" s="75"/>
      <c r="I47" s="75"/>
      <c r="J47" s="75"/>
      <c r="K47" s="75"/>
    </row>
    <row r="48" spans="2:11" x14ac:dyDescent="0.2">
      <c r="B48" s="73" t="s">
        <v>182</v>
      </c>
      <c r="C48" s="74"/>
      <c r="D48" s="74"/>
      <c r="E48" s="74"/>
      <c r="F48" s="75"/>
      <c r="G48" s="75"/>
      <c r="H48" s="75"/>
      <c r="I48" s="75"/>
      <c r="J48" s="75"/>
      <c r="K48" s="75"/>
    </row>
    <row r="49" spans="2:11" x14ac:dyDescent="0.2">
      <c r="B49" s="73" t="s">
        <v>183</v>
      </c>
      <c r="C49" s="74"/>
      <c r="D49" s="74"/>
      <c r="E49" s="74"/>
      <c r="F49" s="75"/>
      <c r="G49" s="75"/>
      <c r="H49" s="75"/>
      <c r="I49" s="75"/>
      <c r="J49" s="75"/>
      <c r="K49" s="75"/>
    </row>
    <row r="50" spans="2:11" x14ac:dyDescent="0.2">
      <c r="B50" s="73" t="s">
        <v>184</v>
      </c>
      <c r="C50" s="74"/>
      <c r="D50" s="74"/>
      <c r="E50" s="74"/>
      <c r="F50" s="75"/>
      <c r="G50" s="75"/>
      <c r="H50" s="75"/>
      <c r="I50" s="75"/>
      <c r="J50" s="75"/>
      <c r="K50" s="75"/>
    </row>
    <row r="51" spans="2:11" x14ac:dyDescent="0.2">
      <c r="B51" s="73" t="s">
        <v>185</v>
      </c>
      <c r="C51" s="74"/>
      <c r="D51" s="74"/>
      <c r="E51" s="74"/>
      <c r="F51" s="75"/>
      <c r="G51" s="75"/>
      <c r="H51" s="75"/>
      <c r="I51" s="75"/>
      <c r="J51" s="75"/>
      <c r="K51" s="75"/>
    </row>
    <row r="52" spans="2:11" x14ac:dyDescent="0.2">
      <c r="B52" s="73" t="s">
        <v>186</v>
      </c>
      <c r="C52" s="74"/>
      <c r="D52" s="74"/>
      <c r="E52" s="74"/>
      <c r="F52" s="75"/>
      <c r="G52" s="75"/>
      <c r="H52" s="75"/>
      <c r="I52" s="75"/>
      <c r="J52" s="75"/>
      <c r="K52" s="75"/>
    </row>
    <row r="53" spans="2:11" x14ac:dyDescent="0.2">
      <c r="B53" s="73" t="s">
        <v>187</v>
      </c>
      <c r="C53" s="74"/>
      <c r="D53" s="74"/>
      <c r="E53" s="74"/>
      <c r="F53" s="75"/>
      <c r="G53" s="75"/>
      <c r="H53" s="75"/>
      <c r="I53" s="75"/>
      <c r="J53" s="75"/>
      <c r="K53" s="75"/>
    </row>
    <row r="54" spans="2:11" x14ac:dyDescent="0.2">
      <c r="B54" s="73" t="s">
        <v>188</v>
      </c>
      <c r="C54" s="74"/>
      <c r="D54" s="74"/>
      <c r="E54" s="74"/>
      <c r="F54" s="75"/>
      <c r="G54" s="75"/>
      <c r="H54" s="75"/>
      <c r="I54" s="75"/>
      <c r="J54" s="75"/>
      <c r="K54" s="75"/>
    </row>
    <row r="55" spans="2:11" x14ac:dyDescent="0.2">
      <c r="B55" s="73" t="s">
        <v>189</v>
      </c>
      <c r="C55" s="74"/>
      <c r="D55" s="74"/>
      <c r="E55" s="74"/>
      <c r="F55" s="75"/>
      <c r="G55" s="75"/>
      <c r="H55" s="75"/>
      <c r="I55" s="75"/>
      <c r="J55" s="75"/>
      <c r="K55" s="75"/>
    </row>
  </sheetData>
  <mergeCells count="5">
    <mergeCell ref="C4:C5"/>
    <mergeCell ref="D4:D5"/>
    <mergeCell ref="E4:E5"/>
    <mergeCell ref="B4:B5"/>
    <mergeCell ref="F4:K4"/>
  </mergeCells>
  <phoneticPr fontId="19"/>
  <pageMargins left="0.7" right="0.7" top="0.75" bottom="0.75" header="0.3" footer="0.3"/>
  <pageSetup paperSize="9" scale="58" orientation="portrait" copies="0" r:id="rId1"/>
  <extLst>
    <ext xmlns:x14="http://schemas.microsoft.com/office/spreadsheetml/2009/9/main" uri="{78C0D931-6437-407d-A8EE-F0AAD7539E65}">
      <x14:conditionalFormattings>
        <x14:conditionalFormatting xmlns:xm="http://schemas.microsoft.com/office/excel/2006/main">
          <x14:cfRule type="expression" priority="8" id="{B60BC235-5B96-4F11-A94A-1B9340FF1753}">
            <xm:f>基本項目等入力シート!$A$52=基本項目等入力シート!$E$7</xm:f>
            <x14:dxf>
              <fill>
                <patternFill>
                  <bgColor theme="4" tint="0.59996337778862885"/>
                </patternFill>
              </fill>
            </x14:dxf>
          </x14:cfRule>
          <xm:sqref>F5</xm:sqref>
        </x14:conditionalFormatting>
        <x14:conditionalFormatting xmlns:xm="http://schemas.microsoft.com/office/excel/2006/main">
          <x14:cfRule type="expression" priority="7" id="{D55B1C95-3EE4-43FF-A1FF-E83F928D682B}">
            <xm:f>基本項目等入力シート!$A$53=基本項目等入力シート!$E$7</xm:f>
            <x14:dxf>
              <fill>
                <patternFill>
                  <bgColor theme="4" tint="0.59996337778862885"/>
                </patternFill>
              </fill>
            </x14:dxf>
          </x14:cfRule>
          <xm:sqref>G5</xm:sqref>
        </x14:conditionalFormatting>
        <x14:conditionalFormatting xmlns:xm="http://schemas.microsoft.com/office/excel/2006/main">
          <x14:cfRule type="expression" priority="6" id="{94745777-9741-4AFC-877C-9BFE021ED615}">
            <xm:f>基本項目等入力シート!$A$54=基本項目等入力シート!$E$7</xm:f>
            <x14:dxf>
              <fill>
                <patternFill>
                  <bgColor theme="4" tint="0.59996337778862885"/>
                </patternFill>
              </fill>
            </x14:dxf>
          </x14:cfRule>
          <xm:sqref>H5</xm:sqref>
        </x14:conditionalFormatting>
        <x14:conditionalFormatting xmlns:xm="http://schemas.microsoft.com/office/excel/2006/main">
          <x14:cfRule type="expression" priority="5" id="{C5EEA8DD-3D54-4A4B-80A3-52392AD3F8A3}">
            <xm:f>基本項目等入力シート!$A$55=基本項目等入力シート!$E$7</xm:f>
            <x14:dxf>
              <fill>
                <patternFill>
                  <bgColor theme="4" tint="0.59996337778862885"/>
                </patternFill>
              </fill>
            </x14:dxf>
          </x14:cfRule>
          <xm:sqref>I5</xm:sqref>
        </x14:conditionalFormatting>
        <x14:conditionalFormatting xmlns:xm="http://schemas.microsoft.com/office/excel/2006/main">
          <x14:cfRule type="expression" priority="4" id="{0215C30C-96F8-4956-BC00-C42A6018BA1D}">
            <xm:f>基本項目等入力シート!$A$56=基本項目等入力シート!$E$7</xm:f>
            <x14:dxf>
              <fill>
                <patternFill>
                  <bgColor theme="4" tint="0.59996337778862885"/>
                </patternFill>
              </fill>
            </x14:dxf>
          </x14:cfRule>
          <xm:sqref>J5</xm:sqref>
        </x14:conditionalFormatting>
        <x14:conditionalFormatting xmlns:xm="http://schemas.microsoft.com/office/excel/2006/main">
          <x14:cfRule type="expression" priority="3" id="{0CEF48A7-35B0-4A53-9672-144016317DBD}">
            <xm:f>基本項目等入力シート!$A$57=基本項目等入力シート!$E$7</xm:f>
            <x14:dxf>
              <fill>
                <patternFill>
                  <bgColor theme="4" tint="0.59996337778862885"/>
                </patternFill>
              </fill>
            </x14:dxf>
          </x14:cfRule>
          <xm:sqref>K5</xm:sqref>
        </x14:conditionalFormatting>
        <x14:conditionalFormatting xmlns:xm="http://schemas.microsoft.com/office/excel/2006/main">
          <x14:cfRule type="expression" priority="2" id="{FEFABA9C-C053-407E-BB12-5A21A04A03B8}">
            <xm:f>基本項目等入力シート!$E$18="有"</xm:f>
            <x14:dxf>
              <fill>
                <patternFill>
                  <bgColor theme="4" tint="0.59996337778862885"/>
                </patternFill>
              </fill>
            </x14:dxf>
          </x14:cfRule>
          <xm:sqref>C4:E5</xm:sqref>
        </x14:conditionalFormatting>
        <x14:conditionalFormatting xmlns:xm="http://schemas.microsoft.com/office/excel/2006/main">
          <x14:cfRule type="expression" priority="1" id="{32E2954D-852F-4E27-8274-F2F1DC994DE0}">
            <xm:f>基本項目等入力シート!$E$18="有"</xm:f>
            <x14:dxf>
              <fill>
                <patternFill>
                  <bgColor theme="4" tint="0.59996337778862885"/>
                </patternFill>
              </fill>
            </x14:dxf>
          </x14:cfRule>
          <xm:sqref>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390"/>
  <sheetViews>
    <sheetView showGridLines="0" view="pageBreakPreview" topLeftCell="C1" zoomScale="70" zoomScaleNormal="70" zoomScaleSheetLayoutView="70" workbookViewId="0">
      <selection activeCell="C1" sqref="C1:J1"/>
    </sheetView>
  </sheetViews>
  <sheetFormatPr defaultColWidth="9" defaultRowHeight="13.2" x14ac:dyDescent="0.2"/>
  <cols>
    <col min="1" max="1" width="0" style="134" hidden="1" customWidth="1"/>
    <col min="2" max="2" width="5.21875" style="135" hidden="1" customWidth="1"/>
    <col min="3" max="3" width="7.21875" style="135" customWidth="1"/>
    <col min="4" max="4" width="33.21875" style="134" customWidth="1"/>
    <col min="5" max="10" width="17.6640625" style="134" customWidth="1"/>
    <col min="11" max="11" width="14.88671875" style="134" customWidth="1"/>
    <col min="12" max="16384" width="9" style="134"/>
  </cols>
  <sheetData>
    <row r="1" spans="2:11" ht="19.2" x14ac:dyDescent="0.2">
      <c r="B1" s="132" t="s">
        <v>44</v>
      </c>
      <c r="C1" s="215" t="str">
        <f>基本項目等入力シート!D9&amp;"　事業化状況報告書　集計表"</f>
        <v>　事業化状況報告書　集計表</v>
      </c>
      <c r="D1" s="215"/>
      <c r="E1" s="215"/>
      <c r="F1" s="215"/>
      <c r="G1" s="215"/>
      <c r="H1" s="215"/>
      <c r="I1" s="215"/>
      <c r="J1" s="215"/>
      <c r="K1" s="133"/>
    </row>
    <row r="2" spans="2:11" ht="30" customHeight="1" x14ac:dyDescent="0.2">
      <c r="C2" s="136" t="s">
        <v>196</v>
      </c>
      <c r="E2" s="119"/>
      <c r="F2" s="119"/>
      <c r="G2" s="119"/>
      <c r="H2" s="119"/>
      <c r="I2" s="119"/>
      <c r="J2" s="119"/>
    </row>
    <row r="3" spans="2:11" ht="7.5" customHeight="1" x14ac:dyDescent="0.2">
      <c r="D3" s="137"/>
      <c r="E3" s="137"/>
      <c r="F3" s="137"/>
      <c r="G3" s="137"/>
      <c r="H3" s="137"/>
      <c r="I3" s="137"/>
      <c r="J3" s="137"/>
    </row>
    <row r="4" spans="2:11" ht="19.2" x14ac:dyDescent="0.2">
      <c r="B4" s="138"/>
      <c r="D4" s="3" t="s">
        <v>45</v>
      </c>
      <c r="E4" s="216" t="str">
        <f>IF(基本項目等入力シート!E14="","",基本項目等入力シート!E14)</f>
        <v/>
      </c>
      <c r="F4" s="216"/>
      <c r="G4" s="216"/>
      <c r="H4" s="216"/>
      <c r="I4" s="216"/>
      <c r="J4" s="216"/>
    </row>
    <row r="5" spans="2:11" ht="19.2" x14ac:dyDescent="0.2">
      <c r="B5" s="138"/>
      <c r="D5" s="3" t="s">
        <v>46</v>
      </c>
      <c r="E5" s="144" t="str">
        <f>IF(基本項目等入力シート!E11="","",基本項目等入力シート!E11)</f>
        <v/>
      </c>
      <c r="F5" s="217" t="s">
        <v>47</v>
      </c>
      <c r="G5" s="216" t="str">
        <f>IF(基本項目等入力シート!E17="","",基本項目等入力シート!E17)</f>
        <v/>
      </c>
      <c r="H5" s="216"/>
      <c r="I5" s="216"/>
      <c r="J5" s="216"/>
    </row>
    <row r="6" spans="2:11" ht="19.2" x14ac:dyDescent="0.2">
      <c r="B6" s="138"/>
      <c r="D6" s="3" t="s">
        <v>48</v>
      </c>
      <c r="E6" s="17" t="str">
        <f>IF(基本項目等入力シート!F30="","",基本項目等入力シート!F30)</f>
        <v/>
      </c>
      <c r="F6" s="217"/>
      <c r="G6" s="216"/>
      <c r="H6" s="216"/>
      <c r="I6" s="216"/>
      <c r="J6" s="216"/>
    </row>
    <row r="7" spans="2:11" ht="19.2" x14ac:dyDescent="0.2">
      <c r="B7" s="138"/>
      <c r="D7" s="4" t="s">
        <v>95</v>
      </c>
      <c r="E7" s="17" t="str">
        <f>IF(基本項目等入力シート!F33="","",基本項目等入力シート!F33)</f>
        <v/>
      </c>
      <c r="F7" s="217"/>
      <c r="G7" s="216"/>
      <c r="H7" s="216"/>
      <c r="I7" s="216"/>
      <c r="J7" s="216"/>
    </row>
    <row r="8" spans="2:11" ht="10.5" customHeight="1" x14ac:dyDescent="0.2">
      <c r="B8" s="138"/>
      <c r="D8" s="139"/>
      <c r="E8" s="140"/>
    </row>
    <row r="9" spans="2:11" ht="21" customHeight="1" thickBot="1" x14ac:dyDescent="0.25">
      <c r="B9" s="138"/>
      <c r="C9" s="141" t="s">
        <v>49</v>
      </c>
      <c r="D9" s="139"/>
      <c r="E9" s="140"/>
    </row>
    <row r="10" spans="2:11" ht="20.25" customHeight="1" thickTop="1" x14ac:dyDescent="0.2">
      <c r="C10" s="142"/>
      <c r="D10" s="5" t="s">
        <v>50</v>
      </c>
      <c r="E10" s="6" t="str">
        <f>$E$5</f>
        <v/>
      </c>
      <c r="F10" s="7" t="str">
        <f>IFERROR(E5+2,"")</f>
        <v/>
      </c>
      <c r="G10" s="8" t="str">
        <f>IFERROR(F10+1,"")</f>
        <v/>
      </c>
      <c r="H10" s="8" t="str">
        <f>IFERROR(G10+1,"")</f>
        <v/>
      </c>
      <c r="I10" s="8" t="str">
        <f>IFERROR(H10+1,"")</f>
        <v/>
      </c>
      <c r="J10" s="9" t="str">
        <f>IFERROR(I10+1,"")</f>
        <v/>
      </c>
    </row>
    <row r="11" spans="2:11" ht="26.4" x14ac:dyDescent="0.2">
      <c r="C11" s="142"/>
      <c r="D11" s="10" t="s">
        <v>51</v>
      </c>
      <c r="E11" s="11" t="s">
        <v>52</v>
      </c>
      <c r="F11" s="12" t="str">
        <f>IFERROR(E5&amp;"～"&amp;(E5+1)&amp;"年度の事業化状況を報告","")</f>
        <v/>
      </c>
      <c r="G11" s="13" t="str">
        <f>IFERROR($E$5+2&amp;"年度の事業化状況を報告","")</f>
        <v/>
      </c>
      <c r="H11" s="13" t="str">
        <f>IFERROR($E$5+3&amp;"年度の事業化状況を報告","")</f>
        <v/>
      </c>
      <c r="I11" s="13" t="str">
        <f>IFERROR($E$5+4&amp;"年度の事業化状況を報告","")</f>
        <v/>
      </c>
      <c r="J11" s="14" t="str">
        <f>IFERROR($E$5+5&amp;"年度の事業化状況を報告","")</f>
        <v/>
      </c>
    </row>
    <row r="12" spans="2:11" ht="22.05" customHeight="1" x14ac:dyDescent="0.2">
      <c r="C12" s="142" t="s">
        <v>53</v>
      </c>
      <c r="D12" s="10" t="s">
        <v>54</v>
      </c>
      <c r="E12" s="15" t="str">
        <f t="shared" ref="E12:J12" si="0">$E$6</f>
        <v/>
      </c>
      <c r="F12" s="16" t="str">
        <f t="shared" si="0"/>
        <v/>
      </c>
      <c r="G12" s="17" t="str">
        <f t="shared" si="0"/>
        <v/>
      </c>
      <c r="H12" s="17" t="str">
        <f t="shared" si="0"/>
        <v/>
      </c>
      <c r="I12" s="17" t="str">
        <f t="shared" si="0"/>
        <v/>
      </c>
      <c r="J12" s="18" t="str">
        <f t="shared" si="0"/>
        <v/>
      </c>
    </row>
    <row r="13" spans="2:11" ht="22.05" customHeight="1" x14ac:dyDescent="0.2">
      <c r="C13" s="142"/>
      <c r="D13" s="10" t="s">
        <v>55</v>
      </c>
      <c r="E13" s="15" t="str">
        <f t="shared" ref="E13:J13" si="1">$E$7</f>
        <v/>
      </c>
      <c r="F13" s="16" t="str">
        <f t="shared" si="1"/>
        <v/>
      </c>
      <c r="G13" s="17" t="str">
        <f t="shared" si="1"/>
        <v/>
      </c>
      <c r="H13" s="17" t="str">
        <f>$E$7</f>
        <v/>
      </c>
      <c r="I13" s="17" t="str">
        <f t="shared" si="1"/>
        <v/>
      </c>
      <c r="J13" s="18" t="str">
        <f t="shared" si="1"/>
        <v/>
      </c>
    </row>
    <row r="14" spans="2:11" ht="22.05" customHeight="1" x14ac:dyDescent="0.2">
      <c r="C14" s="142" t="s">
        <v>56</v>
      </c>
      <c r="D14" s="10" t="s">
        <v>57</v>
      </c>
      <c r="E14" s="19"/>
      <c r="F14" s="20">
        <f>SUMIF(D34:D389,D14,F34:F389)</f>
        <v>0</v>
      </c>
      <c r="G14" s="21">
        <f>SUMIF(D34:D389,D14,G34:G389)</f>
        <v>0</v>
      </c>
      <c r="H14" s="21">
        <f>SUMIF(D34:D389,D14,H34:H389)</f>
        <v>0</v>
      </c>
      <c r="I14" s="21">
        <f>SUMIF(D34:D389,D14,I34:I389)</f>
        <v>0</v>
      </c>
      <c r="J14" s="22">
        <f>SUMIF(D34:D389,D14,J34:J389)</f>
        <v>0</v>
      </c>
    </row>
    <row r="15" spans="2:11" ht="22.05" customHeight="1" x14ac:dyDescent="0.2">
      <c r="C15" s="142" t="s">
        <v>58</v>
      </c>
      <c r="D15" s="10" t="s">
        <v>59</v>
      </c>
      <c r="E15" s="19"/>
      <c r="F15" s="20">
        <f>SUMIF(D34:D389,D15,F34:F389)</f>
        <v>0</v>
      </c>
      <c r="G15" s="21">
        <f>SUMIF(D34:D389,D15,G34:G389)</f>
        <v>0</v>
      </c>
      <c r="H15" s="21">
        <f>SUMIF(D34:D389,D15,H34:H389)</f>
        <v>0</v>
      </c>
      <c r="I15" s="21">
        <f>SUMIF(D34:D389,D15,I34:I389)</f>
        <v>0</v>
      </c>
      <c r="J15" s="22">
        <f>SUMIF(D34:D389,D15,J34:J389)</f>
        <v>0</v>
      </c>
    </row>
    <row r="16" spans="2:11" ht="22.05" customHeight="1" x14ac:dyDescent="0.2">
      <c r="C16" s="142" t="s">
        <v>60</v>
      </c>
      <c r="D16" s="10" t="s">
        <v>61</v>
      </c>
      <c r="E16" s="19"/>
      <c r="F16" s="20">
        <f>F14-F15</f>
        <v>0</v>
      </c>
      <c r="G16" s="21">
        <f>G14-G15</f>
        <v>0</v>
      </c>
      <c r="H16" s="21">
        <f>H14-H15</f>
        <v>0</v>
      </c>
      <c r="I16" s="21">
        <f>I14-I15</f>
        <v>0</v>
      </c>
      <c r="J16" s="22">
        <f>J14-J15</f>
        <v>0</v>
      </c>
    </row>
    <row r="17" spans="3:14" ht="22.05" customHeight="1" x14ac:dyDescent="0.2">
      <c r="C17" s="142"/>
      <c r="D17" s="23" t="s">
        <v>62</v>
      </c>
      <c r="E17" s="19"/>
      <c r="F17" s="20">
        <f>F16</f>
        <v>0</v>
      </c>
      <c r="G17" s="21">
        <f>F16+G16</f>
        <v>0</v>
      </c>
      <c r="H17" s="21">
        <f>G17+H16</f>
        <v>0</v>
      </c>
      <c r="I17" s="21">
        <f>H17+I16</f>
        <v>0</v>
      </c>
      <c r="J17" s="22">
        <f>I17+J16</f>
        <v>0</v>
      </c>
    </row>
    <row r="18" spans="3:14" ht="22.05" customHeight="1" x14ac:dyDescent="0.2">
      <c r="C18" s="142" t="s">
        <v>63</v>
      </c>
      <c r="D18" s="23" t="s">
        <v>64</v>
      </c>
      <c r="E18" s="24"/>
      <c r="F18" s="20" t="str">
        <f>IFERROR(E13-E12,"")</f>
        <v/>
      </c>
      <c r="G18" s="25" t="str">
        <f>IF(F18&lt;=0,0,IF(F16&lt;=0,F18,IF(F18-F16&lt;=0,0,F18-F16)))</f>
        <v/>
      </c>
      <c r="H18" s="25" t="str">
        <f>IF(G18&lt;=0,0,IF(G16&lt;=0,G18,IF(G18-G16&lt;=0,0,G18-G16)))</f>
        <v/>
      </c>
      <c r="I18" s="25" t="str">
        <f>IF(H18&lt;=0,0,IF(H16&lt;=0,H18,IF(H18-H16&lt;=0,0,H18-H16)))</f>
        <v/>
      </c>
      <c r="J18" s="26" t="str">
        <f>IF(I18&lt;=0,0,IF(I16&lt;=0,I18,IF(I18-I16&lt;=0,0,I18-I16)))</f>
        <v/>
      </c>
    </row>
    <row r="19" spans="3:14" ht="22.05" customHeight="1" x14ac:dyDescent="0.2">
      <c r="C19" s="142"/>
      <c r="D19" s="27" t="s">
        <v>65</v>
      </c>
      <c r="E19" s="24"/>
      <c r="F19" s="20" t="str">
        <f>IFERROR(F16-F18,"")</f>
        <v/>
      </c>
      <c r="G19" s="21" t="str">
        <f>IFERROR(G16-G18,"")</f>
        <v/>
      </c>
      <c r="H19" s="21" t="str">
        <f>IFERROR(H16-H18,"")</f>
        <v/>
      </c>
      <c r="I19" s="21" t="str">
        <f>IFERROR(I16-I18,"")</f>
        <v/>
      </c>
      <c r="J19" s="22" t="str">
        <f>IFERROR(J16-J18,"")</f>
        <v/>
      </c>
    </row>
    <row r="20" spans="3:14" ht="22.05" customHeight="1" x14ac:dyDescent="0.2">
      <c r="C20" s="142"/>
      <c r="D20" s="28" t="s">
        <v>66</v>
      </c>
      <c r="E20" s="24"/>
      <c r="F20" s="29" t="str">
        <f>IF(F16&lt;=0,"なし",IF(F19&lt;=0,"なし","発生"))</f>
        <v>なし</v>
      </c>
      <c r="G20" s="30" t="str">
        <f>IF(G16&lt;=0,"なし",IF(G19&lt;=0,"なし","発生"))</f>
        <v>なし</v>
      </c>
      <c r="H20" s="30" t="str">
        <f>IF(H16&lt;=0,"なし",IF(H19&lt;=0,"なし","発生"))</f>
        <v>なし</v>
      </c>
      <c r="I20" s="30" t="str">
        <f>IF(I16&lt;=0,"なし",IF(I19&lt;=0,"なし","発生"))</f>
        <v>なし</v>
      </c>
      <c r="J20" s="31" t="str">
        <f>IF(J16&lt;=0,"なし",IF(J19&lt;=0,"なし","発生"))</f>
        <v>なし</v>
      </c>
    </row>
    <row r="21" spans="3:14" ht="22.05" customHeight="1" x14ac:dyDescent="0.2">
      <c r="C21" s="142"/>
      <c r="D21" s="10" t="s">
        <v>81</v>
      </c>
      <c r="E21" s="24"/>
      <c r="F21" s="32">
        <f>SUMIF(D34:D389,D21,F34:F389)</f>
        <v>0</v>
      </c>
      <c r="G21" s="33">
        <f>SUMIF(D34:D389,D21,G34:G389)</f>
        <v>0</v>
      </c>
      <c r="H21" s="33">
        <f>SUMIF(D34:D389,D21,H34:H389)</f>
        <v>0</v>
      </c>
      <c r="I21" s="33">
        <f>SUMIF(D34:D389,D21,I34:I389)</f>
        <v>0</v>
      </c>
      <c r="J21" s="34">
        <f>SUMIF(D34:D389,D21,J34:J389)</f>
        <v>0</v>
      </c>
    </row>
    <row r="22" spans="3:14" ht="22.05" customHeight="1" x14ac:dyDescent="0.2">
      <c r="C22" s="142" t="s">
        <v>67</v>
      </c>
      <c r="D22" s="23" t="s">
        <v>68</v>
      </c>
      <c r="E22" s="15" t="str">
        <f>E13</f>
        <v/>
      </c>
      <c r="F22" s="20" t="str">
        <f>IFERROR(E22+F21,"")</f>
        <v/>
      </c>
      <c r="G22" s="21" t="str">
        <f>IFERROR(F22+G21,"")</f>
        <v/>
      </c>
      <c r="H22" s="21" t="str">
        <f>IFERROR(G22+H21,"")</f>
        <v/>
      </c>
      <c r="I22" s="21" t="str">
        <f>IFERROR(H22+I21,"")</f>
        <v/>
      </c>
      <c r="J22" s="22" t="str">
        <f>IFERROR(I22+J21,"")</f>
        <v/>
      </c>
    </row>
    <row r="23" spans="3:14" ht="26.4" x14ac:dyDescent="0.2">
      <c r="C23" s="142" t="s">
        <v>69</v>
      </c>
      <c r="D23" s="35" t="s">
        <v>70</v>
      </c>
      <c r="E23" s="24"/>
      <c r="F23" s="32">
        <f>IF(F20="なし",0,ROUNDDOWN((F16-F18)*$E$12/F22,0))</f>
        <v>0</v>
      </c>
      <c r="G23" s="33">
        <f>IF(G20="なし",0,ROUNDDOWN((G16-G18)*$E$12/G22,0))</f>
        <v>0</v>
      </c>
      <c r="H23" s="33">
        <f>IF(H20="なし",0,ROUNDDOWN((H16-H18)*$E$12/H22,0))</f>
        <v>0</v>
      </c>
      <c r="I23" s="33">
        <f>IF(I20="なし",0,ROUNDDOWN((I16-I18)*$E$12/I22,0))</f>
        <v>0</v>
      </c>
      <c r="J23" s="34">
        <f>IF(J20="なし",0,ROUNDDOWN((J16-J18)*$E$12/J22,0))</f>
        <v>0</v>
      </c>
    </row>
    <row r="24" spans="3:14" ht="22.05" customHeight="1" x14ac:dyDescent="0.2">
      <c r="C24" s="142"/>
      <c r="D24" s="10" t="s">
        <v>71</v>
      </c>
      <c r="E24" s="24"/>
      <c r="F24" s="36"/>
      <c r="G24" s="33">
        <f>F28</f>
        <v>0</v>
      </c>
      <c r="H24" s="33">
        <f>IFERROR(G28,"")</f>
        <v>0</v>
      </c>
      <c r="I24" s="33">
        <f>IFERROR(H28,"")</f>
        <v>0</v>
      </c>
      <c r="J24" s="34">
        <f>IFERROR(I28,"")</f>
        <v>0</v>
      </c>
    </row>
    <row r="25" spans="3:14" ht="22.05" customHeight="1" x14ac:dyDescent="0.2">
      <c r="C25" s="142" t="s">
        <v>72</v>
      </c>
      <c r="D25" s="10" t="s">
        <v>73</v>
      </c>
      <c r="E25" s="24"/>
      <c r="F25" s="36"/>
      <c r="G25" s="33">
        <f>G24</f>
        <v>0</v>
      </c>
      <c r="H25" s="33">
        <f>IFERROR(G25+G28,"")</f>
        <v>0</v>
      </c>
      <c r="I25" s="33">
        <f>IFERROR(H25+H28,"")</f>
        <v>0</v>
      </c>
      <c r="J25" s="34">
        <f>IFERROR(I25+I28,"")</f>
        <v>0</v>
      </c>
    </row>
    <row r="26" spans="3:14" ht="22.05" customHeight="1" x14ac:dyDescent="0.2">
      <c r="C26" s="142"/>
      <c r="D26" s="10" t="s">
        <v>74</v>
      </c>
      <c r="E26" s="24"/>
      <c r="F26" s="36"/>
      <c r="G26" s="33" t="str">
        <f>IFERROR($E$12-G25,"")</f>
        <v/>
      </c>
      <c r="H26" s="33" t="str">
        <f>IFERROR($E$12-H25,"")</f>
        <v/>
      </c>
      <c r="I26" s="33" t="str">
        <f>IFERROR($E$12-I25,"")</f>
        <v/>
      </c>
      <c r="J26" s="34" t="str">
        <f>IFERROR($E$12-J25,"")</f>
        <v/>
      </c>
    </row>
    <row r="27" spans="3:14" ht="22.05" customHeight="1" x14ac:dyDescent="0.2">
      <c r="C27" s="142"/>
      <c r="D27" s="28" t="s">
        <v>75</v>
      </c>
      <c r="E27" s="24"/>
      <c r="F27" s="37" t="str">
        <f>IF(F23&gt;0,"納付","なし")</f>
        <v>なし</v>
      </c>
      <c r="G27" s="38" t="str">
        <f>IF(G20="なし","なし",IF(G25&gt;=$E$12,"なし","納付"))</f>
        <v>なし</v>
      </c>
      <c r="H27" s="38" t="str">
        <f>IF(H20="なし","なし",IF(H25&gt;=$E$12,"なし","納付"))</f>
        <v>なし</v>
      </c>
      <c r="I27" s="38" t="str">
        <f>IF(I20="なし","なし",IF(I25&gt;=$E$12,"なし","納付"))</f>
        <v>なし</v>
      </c>
      <c r="J27" s="39" t="str">
        <f>IF(J20="なし","なし",IF(J25&gt;=$E$12,"なし","納付"))</f>
        <v>なし</v>
      </c>
    </row>
    <row r="28" spans="3:14" ht="22.05" customHeight="1" thickBot="1" x14ac:dyDescent="0.25">
      <c r="C28" s="142" t="s">
        <v>76</v>
      </c>
      <c r="D28" s="40" t="s">
        <v>77</v>
      </c>
      <c r="E28" s="41"/>
      <c r="F28" s="42">
        <f>IF(F23&gt;=E12,E12,F23)</f>
        <v>0</v>
      </c>
      <c r="G28" s="43">
        <f>IF(G23&gt;G26,G26,G23)</f>
        <v>0</v>
      </c>
      <c r="H28" s="43">
        <f>IF(H23&gt;H26,H26,H23)</f>
        <v>0</v>
      </c>
      <c r="I28" s="43">
        <f>IF(I23&gt;I26,I26,I23)</f>
        <v>0</v>
      </c>
      <c r="J28" s="44">
        <f>IF(J23&gt;J26,J26,J23)</f>
        <v>0</v>
      </c>
    </row>
    <row r="29" spans="3:14" ht="13.8" thickTop="1" x14ac:dyDescent="0.2">
      <c r="C29" s="160"/>
      <c r="D29" s="161"/>
      <c r="E29" s="162"/>
      <c r="F29" s="163"/>
      <c r="G29" s="163"/>
      <c r="H29" s="163"/>
      <c r="I29" s="163"/>
      <c r="J29" s="163"/>
      <c r="K29" s="164"/>
    </row>
    <row r="30" spans="3:14" ht="21.75" customHeight="1" x14ac:dyDescent="0.2">
      <c r="C30" s="165" t="s">
        <v>195</v>
      </c>
      <c r="D30" s="164"/>
      <c r="E30" s="164"/>
      <c r="F30" s="164"/>
      <c r="G30" s="164"/>
      <c r="H30" s="164"/>
      <c r="I30" s="164"/>
      <c r="J30" s="164"/>
      <c r="K30" s="164"/>
      <c r="L30" s="214" t="s">
        <v>115</v>
      </c>
      <c r="M30" s="214"/>
      <c r="N30" s="214"/>
    </row>
    <row r="31" spans="3:14" x14ac:dyDescent="0.2">
      <c r="C31" s="166" t="s">
        <v>197</v>
      </c>
      <c r="D31" s="164"/>
      <c r="E31" s="164"/>
      <c r="F31" s="164"/>
      <c r="G31" s="164"/>
      <c r="H31" s="164"/>
      <c r="I31" s="164"/>
      <c r="J31" s="164"/>
      <c r="K31" s="164"/>
      <c r="L31" s="143"/>
      <c r="M31" s="143"/>
      <c r="N31" s="143"/>
    </row>
    <row r="32" spans="3:14" x14ac:dyDescent="0.2">
      <c r="C32" s="166" t="s">
        <v>205</v>
      </c>
      <c r="D32" s="164"/>
      <c r="E32" s="164"/>
      <c r="F32" s="164"/>
      <c r="G32" s="164"/>
      <c r="H32" s="164"/>
      <c r="I32" s="164"/>
      <c r="J32" s="164"/>
      <c r="K32" s="164"/>
      <c r="L32" s="143"/>
      <c r="M32" s="143"/>
      <c r="N32" s="143"/>
    </row>
    <row r="33" spans="3:14" ht="21.75" customHeight="1" thickBot="1" x14ac:dyDescent="0.25">
      <c r="C33" s="165" t="s">
        <v>192</v>
      </c>
      <c r="D33" s="164"/>
      <c r="E33" s="164"/>
      <c r="F33" s="164"/>
      <c r="G33" s="164"/>
      <c r="H33" s="164"/>
      <c r="I33" s="164"/>
      <c r="J33" s="164"/>
      <c r="K33" s="164"/>
      <c r="L33" s="143"/>
      <c r="M33" s="143"/>
      <c r="N33" s="143"/>
    </row>
    <row r="34" spans="3:14" ht="15" thickTop="1" x14ac:dyDescent="0.2">
      <c r="C34" s="160"/>
      <c r="D34" s="167" t="s">
        <v>78</v>
      </c>
      <c r="E34" s="211">
        <f>基本項目等入力シート!E14</f>
        <v>0</v>
      </c>
      <c r="F34" s="212"/>
      <c r="G34" s="212"/>
      <c r="H34" s="212"/>
      <c r="I34" s="212"/>
      <c r="J34" s="213"/>
      <c r="K34" s="164"/>
    </row>
    <row r="35" spans="3:14" x14ac:dyDescent="0.2">
      <c r="C35" s="160"/>
      <c r="D35" s="10" t="s">
        <v>50</v>
      </c>
      <c r="E35" s="45" t="str">
        <f>$E$5</f>
        <v/>
      </c>
      <c r="F35" s="46" t="str">
        <f>IFERROR(E35+2,"")</f>
        <v/>
      </c>
      <c r="G35" s="79" t="str">
        <f>IFERROR(F35+1,"")</f>
        <v/>
      </c>
      <c r="H35" s="79" t="str">
        <f>IFERROR(G35+1,"")</f>
        <v/>
      </c>
      <c r="I35" s="79" t="str">
        <f>IFERROR(H35+1,"")</f>
        <v/>
      </c>
      <c r="J35" s="47" t="str">
        <f>IFERROR(I35+1,"")</f>
        <v/>
      </c>
      <c r="K35" s="46" t="s">
        <v>79</v>
      </c>
    </row>
    <row r="36" spans="3:14" x14ac:dyDescent="0.2">
      <c r="C36" s="160"/>
      <c r="D36" s="168" t="s">
        <v>80</v>
      </c>
      <c r="E36" s="48"/>
      <c r="F36" s="59"/>
      <c r="G36" s="52"/>
      <c r="H36" s="52"/>
      <c r="I36" s="52"/>
      <c r="J36" s="53"/>
      <c r="K36" s="49">
        <f>SUM(F36:J36)</f>
        <v>0</v>
      </c>
    </row>
    <row r="37" spans="3:14" x14ac:dyDescent="0.2">
      <c r="C37" s="160"/>
      <c r="D37" s="10" t="s">
        <v>59</v>
      </c>
      <c r="E37" s="48"/>
      <c r="F37" s="59"/>
      <c r="G37" s="52"/>
      <c r="H37" s="52"/>
      <c r="I37" s="52"/>
      <c r="J37" s="53"/>
      <c r="K37" s="49">
        <f>SUM(F37:J37)</f>
        <v>0</v>
      </c>
    </row>
    <row r="38" spans="3:14" x14ac:dyDescent="0.2">
      <c r="C38" s="160"/>
      <c r="D38" s="10" t="s">
        <v>81</v>
      </c>
      <c r="E38" s="48"/>
      <c r="F38" s="59"/>
      <c r="G38" s="52"/>
      <c r="H38" s="52"/>
      <c r="I38" s="52"/>
      <c r="J38" s="53"/>
      <c r="K38" s="49">
        <f>SUM(F38:J38)</f>
        <v>0</v>
      </c>
    </row>
    <row r="39" spans="3:14" ht="13.8" thickBot="1" x14ac:dyDescent="0.25">
      <c r="C39" s="160"/>
      <c r="D39" s="169" t="s">
        <v>82</v>
      </c>
      <c r="E39" s="50"/>
      <c r="F39" s="55">
        <f>F38</f>
        <v>0</v>
      </c>
      <c r="G39" s="56">
        <f>F39+G38</f>
        <v>0</v>
      </c>
      <c r="H39" s="56">
        <f>G39+H38</f>
        <v>0</v>
      </c>
      <c r="I39" s="56">
        <f>H39+I38</f>
        <v>0</v>
      </c>
      <c r="J39" s="57">
        <f>I39+J38</f>
        <v>0</v>
      </c>
      <c r="K39" s="51"/>
    </row>
    <row r="40" spans="3:14" ht="21.75" customHeight="1" thickTop="1" thickBot="1" x14ac:dyDescent="0.25">
      <c r="C40" s="165" t="s">
        <v>193</v>
      </c>
      <c r="D40" s="164"/>
      <c r="E40" s="164"/>
      <c r="F40" s="164"/>
      <c r="G40" s="164"/>
      <c r="H40" s="164"/>
      <c r="I40" s="164"/>
      <c r="J40" s="164"/>
      <c r="K40" s="164"/>
      <c r="L40" s="143"/>
      <c r="M40" s="143"/>
      <c r="N40" s="143"/>
    </row>
    <row r="41" spans="3:14" ht="15" thickTop="1" x14ac:dyDescent="0.2">
      <c r="C41" s="160"/>
      <c r="D41" s="167" t="s">
        <v>78</v>
      </c>
      <c r="E41" s="211" t="str">
        <f>IF(参画事業者に関する情報!D6="","",参画事業者に関する情報!D6)</f>
        <v/>
      </c>
      <c r="F41" s="212"/>
      <c r="G41" s="212"/>
      <c r="H41" s="212"/>
      <c r="I41" s="212"/>
      <c r="J41" s="213"/>
      <c r="K41" s="164"/>
    </row>
    <row r="42" spans="3:14" x14ac:dyDescent="0.2">
      <c r="C42" s="160"/>
      <c r="D42" s="10" t="s">
        <v>50</v>
      </c>
      <c r="E42" s="45" t="str">
        <f>$E$5</f>
        <v/>
      </c>
      <c r="F42" s="79" t="str">
        <f>IFERROR(E42+2,"")</f>
        <v/>
      </c>
      <c r="G42" s="79" t="str">
        <f>IFERROR(F42+1,"")</f>
        <v/>
      </c>
      <c r="H42" s="79" t="str">
        <f>IFERROR(G42+1,"")</f>
        <v/>
      </c>
      <c r="I42" s="79" t="str">
        <f>IFERROR(H42+1,"")</f>
        <v/>
      </c>
      <c r="J42" s="47" t="str">
        <f>IFERROR(I42+1,"")</f>
        <v/>
      </c>
      <c r="K42" s="46" t="s">
        <v>79</v>
      </c>
    </row>
    <row r="43" spans="3:14" x14ac:dyDescent="0.2">
      <c r="C43" s="160"/>
      <c r="D43" s="168" t="s">
        <v>80</v>
      </c>
      <c r="E43" s="48"/>
      <c r="F43" s="52"/>
      <c r="G43" s="52"/>
      <c r="H43" s="52"/>
      <c r="I43" s="52"/>
      <c r="J43" s="53"/>
      <c r="K43" s="49">
        <f>SUM(F43:J43)</f>
        <v>0</v>
      </c>
    </row>
    <row r="44" spans="3:14" x14ac:dyDescent="0.2">
      <c r="C44" s="160"/>
      <c r="D44" s="10" t="s">
        <v>59</v>
      </c>
      <c r="E44" s="48"/>
      <c r="F44" s="52"/>
      <c r="G44" s="52"/>
      <c r="H44" s="52"/>
      <c r="I44" s="52"/>
      <c r="J44" s="53"/>
      <c r="K44" s="49">
        <f>SUM(F44:J44)</f>
        <v>0</v>
      </c>
    </row>
    <row r="45" spans="3:14" x14ac:dyDescent="0.2">
      <c r="C45" s="160"/>
      <c r="D45" s="10" t="s">
        <v>81</v>
      </c>
      <c r="E45" s="48"/>
      <c r="F45" s="52"/>
      <c r="G45" s="52"/>
      <c r="H45" s="52"/>
      <c r="I45" s="52"/>
      <c r="J45" s="53"/>
      <c r="K45" s="49">
        <f>SUM(F45:J45)</f>
        <v>0</v>
      </c>
    </row>
    <row r="46" spans="3:14" ht="13.8" thickBot="1" x14ac:dyDescent="0.25">
      <c r="C46" s="160"/>
      <c r="D46" s="169" t="s">
        <v>82</v>
      </c>
      <c r="E46" s="50"/>
      <c r="F46" s="58">
        <f>F45</f>
        <v>0</v>
      </c>
      <c r="G46" s="56">
        <f>F46+G45</f>
        <v>0</v>
      </c>
      <c r="H46" s="56">
        <f>G46+H45</f>
        <v>0</v>
      </c>
      <c r="I46" s="56">
        <f>H46+I45</f>
        <v>0</v>
      </c>
      <c r="J46" s="57">
        <f>I46+J45</f>
        <v>0</v>
      </c>
      <c r="K46" s="51"/>
    </row>
    <row r="47" spans="3:14" ht="14.4" thickTop="1" thickBot="1" x14ac:dyDescent="0.25">
      <c r="C47" s="160"/>
      <c r="D47" s="170"/>
      <c r="E47" s="170"/>
      <c r="F47" s="170"/>
      <c r="G47" s="170"/>
      <c r="H47" s="170"/>
      <c r="I47" s="170"/>
      <c r="J47" s="170"/>
      <c r="K47" s="164"/>
    </row>
    <row r="48" spans="3:14" ht="15" thickTop="1" x14ac:dyDescent="0.2">
      <c r="C48" s="160"/>
      <c r="D48" s="167" t="s">
        <v>78</v>
      </c>
      <c r="E48" s="211" t="str">
        <f>IF(参画事業者に関する情報!D7="","",参画事業者に関する情報!D7)</f>
        <v/>
      </c>
      <c r="F48" s="212"/>
      <c r="G48" s="212"/>
      <c r="H48" s="212"/>
      <c r="I48" s="212"/>
      <c r="J48" s="213"/>
      <c r="K48" s="164"/>
    </row>
    <row r="49" spans="3:11" x14ac:dyDescent="0.2">
      <c r="C49" s="160"/>
      <c r="D49" s="10" t="s">
        <v>50</v>
      </c>
      <c r="E49" s="45" t="str">
        <f>$E$5</f>
        <v/>
      </c>
      <c r="F49" s="79" t="str">
        <f>IFERROR(E49+2,"")</f>
        <v/>
      </c>
      <c r="G49" s="79" t="str">
        <f>IFERROR(F49+1,"")</f>
        <v/>
      </c>
      <c r="H49" s="79" t="str">
        <f>IFERROR(G49+1,"")</f>
        <v/>
      </c>
      <c r="I49" s="79" t="str">
        <f>IFERROR(H49+1,"")</f>
        <v/>
      </c>
      <c r="J49" s="47" t="str">
        <f>IFERROR(I49+1,"")</f>
        <v/>
      </c>
      <c r="K49" s="46" t="s">
        <v>79</v>
      </c>
    </row>
    <row r="50" spans="3:11" x14ac:dyDescent="0.2">
      <c r="C50" s="160"/>
      <c r="D50" s="168" t="s">
        <v>80</v>
      </c>
      <c r="E50" s="48"/>
      <c r="F50" s="52"/>
      <c r="G50" s="52"/>
      <c r="H50" s="52"/>
      <c r="I50" s="52"/>
      <c r="J50" s="53"/>
      <c r="K50" s="49">
        <f>SUM(F50:J50)</f>
        <v>0</v>
      </c>
    </row>
    <row r="51" spans="3:11" x14ac:dyDescent="0.2">
      <c r="C51" s="160"/>
      <c r="D51" s="10" t="s">
        <v>59</v>
      </c>
      <c r="E51" s="48"/>
      <c r="F51" s="52"/>
      <c r="G51" s="52"/>
      <c r="H51" s="52"/>
      <c r="I51" s="52"/>
      <c r="J51" s="53"/>
      <c r="K51" s="49">
        <f>SUM(F51:J51)</f>
        <v>0</v>
      </c>
    </row>
    <row r="52" spans="3:11" x14ac:dyDescent="0.2">
      <c r="C52" s="160"/>
      <c r="D52" s="10" t="s">
        <v>81</v>
      </c>
      <c r="E52" s="48"/>
      <c r="F52" s="52"/>
      <c r="G52" s="52"/>
      <c r="H52" s="52"/>
      <c r="I52" s="52"/>
      <c r="J52" s="53"/>
      <c r="K52" s="49">
        <f>SUM(F52:J52)</f>
        <v>0</v>
      </c>
    </row>
    <row r="53" spans="3:11" ht="13.8" thickBot="1" x14ac:dyDescent="0.25">
      <c r="C53" s="160"/>
      <c r="D53" s="169" t="s">
        <v>82</v>
      </c>
      <c r="E53" s="50"/>
      <c r="F53" s="58">
        <f>F52</f>
        <v>0</v>
      </c>
      <c r="G53" s="56">
        <f>F53+G52</f>
        <v>0</v>
      </c>
      <c r="H53" s="56">
        <f>G53+H52</f>
        <v>0</v>
      </c>
      <c r="I53" s="56">
        <f>H53+I52</f>
        <v>0</v>
      </c>
      <c r="J53" s="57">
        <f>I53+J52</f>
        <v>0</v>
      </c>
      <c r="K53" s="51"/>
    </row>
    <row r="54" spans="3:11" ht="14.4" thickTop="1" thickBot="1" x14ac:dyDescent="0.25">
      <c r="C54" s="160"/>
      <c r="D54" s="170"/>
      <c r="E54" s="170"/>
      <c r="F54" s="170"/>
      <c r="G54" s="170"/>
      <c r="H54" s="170"/>
      <c r="I54" s="170"/>
      <c r="J54" s="170"/>
      <c r="K54" s="164"/>
    </row>
    <row r="55" spans="3:11" ht="15" thickTop="1" x14ac:dyDescent="0.2">
      <c r="C55" s="160"/>
      <c r="D55" s="167" t="s">
        <v>78</v>
      </c>
      <c r="E55" s="211" t="str">
        <f>IF(参画事業者に関する情報!D8="","",参画事業者に関する情報!D8)</f>
        <v/>
      </c>
      <c r="F55" s="212"/>
      <c r="G55" s="212"/>
      <c r="H55" s="212"/>
      <c r="I55" s="212"/>
      <c r="J55" s="213"/>
      <c r="K55" s="164"/>
    </row>
    <row r="56" spans="3:11" x14ac:dyDescent="0.2">
      <c r="C56" s="160"/>
      <c r="D56" s="10" t="s">
        <v>50</v>
      </c>
      <c r="E56" s="45" t="str">
        <f>$E$5</f>
        <v/>
      </c>
      <c r="F56" s="79" t="str">
        <f>IFERROR(E56+2,"")</f>
        <v/>
      </c>
      <c r="G56" s="79" t="str">
        <f>IFERROR(F56+1,"")</f>
        <v/>
      </c>
      <c r="H56" s="79" t="str">
        <f>IFERROR(G56+1,"")</f>
        <v/>
      </c>
      <c r="I56" s="79" t="str">
        <f>IFERROR(H56+1,"")</f>
        <v/>
      </c>
      <c r="J56" s="47" t="str">
        <f>IFERROR(I56+1,"")</f>
        <v/>
      </c>
      <c r="K56" s="46" t="s">
        <v>79</v>
      </c>
    </row>
    <row r="57" spans="3:11" x14ac:dyDescent="0.2">
      <c r="C57" s="160"/>
      <c r="D57" s="168" t="s">
        <v>80</v>
      </c>
      <c r="E57" s="48"/>
      <c r="F57" s="52"/>
      <c r="G57" s="52"/>
      <c r="H57" s="52"/>
      <c r="I57" s="52"/>
      <c r="J57" s="53"/>
      <c r="K57" s="49">
        <f>SUM(F57:J57)</f>
        <v>0</v>
      </c>
    </row>
    <row r="58" spans="3:11" x14ac:dyDescent="0.2">
      <c r="C58" s="160"/>
      <c r="D58" s="10" t="s">
        <v>59</v>
      </c>
      <c r="E58" s="48"/>
      <c r="F58" s="52"/>
      <c r="G58" s="52"/>
      <c r="H58" s="52"/>
      <c r="I58" s="52"/>
      <c r="J58" s="53"/>
      <c r="K58" s="49">
        <f>SUM(F58:J58)</f>
        <v>0</v>
      </c>
    </row>
    <row r="59" spans="3:11" x14ac:dyDescent="0.2">
      <c r="C59" s="160"/>
      <c r="D59" s="10" t="s">
        <v>81</v>
      </c>
      <c r="E59" s="48"/>
      <c r="F59" s="52"/>
      <c r="G59" s="52"/>
      <c r="H59" s="52"/>
      <c r="I59" s="52"/>
      <c r="J59" s="53"/>
      <c r="K59" s="49">
        <f>SUM(F59:J59)</f>
        <v>0</v>
      </c>
    </row>
    <row r="60" spans="3:11" ht="13.8" thickBot="1" x14ac:dyDescent="0.25">
      <c r="C60" s="160"/>
      <c r="D60" s="169" t="s">
        <v>82</v>
      </c>
      <c r="E60" s="50"/>
      <c r="F60" s="58">
        <f>F59</f>
        <v>0</v>
      </c>
      <c r="G60" s="56">
        <f>F60+G59</f>
        <v>0</v>
      </c>
      <c r="H60" s="56">
        <f>G60+H59</f>
        <v>0</v>
      </c>
      <c r="I60" s="56">
        <f>H60+I59</f>
        <v>0</v>
      </c>
      <c r="J60" s="57">
        <f>I60+J59</f>
        <v>0</v>
      </c>
      <c r="K60" s="51"/>
    </row>
    <row r="61" spans="3:11" ht="14.4" thickTop="1" thickBot="1" x14ac:dyDescent="0.25">
      <c r="C61" s="160"/>
      <c r="D61" s="170"/>
      <c r="E61" s="170"/>
      <c r="F61" s="170"/>
      <c r="G61" s="170"/>
      <c r="H61" s="170"/>
      <c r="I61" s="170"/>
      <c r="J61" s="170"/>
      <c r="K61" s="164"/>
    </row>
    <row r="62" spans="3:11" ht="15" thickTop="1" x14ac:dyDescent="0.2">
      <c r="C62" s="160"/>
      <c r="D62" s="167" t="s">
        <v>78</v>
      </c>
      <c r="E62" s="211" t="str">
        <f>IF(参画事業者に関する情報!D9="","",参画事業者に関する情報!D9)</f>
        <v/>
      </c>
      <c r="F62" s="212"/>
      <c r="G62" s="212"/>
      <c r="H62" s="212"/>
      <c r="I62" s="212"/>
      <c r="J62" s="213"/>
      <c r="K62" s="164"/>
    </row>
    <row r="63" spans="3:11" x14ac:dyDescent="0.2">
      <c r="C63" s="160"/>
      <c r="D63" s="10" t="s">
        <v>50</v>
      </c>
      <c r="E63" s="45" t="str">
        <f>$E$5</f>
        <v/>
      </c>
      <c r="F63" s="79" t="str">
        <f>IFERROR(E63+2,"")</f>
        <v/>
      </c>
      <c r="G63" s="79" t="str">
        <f>IFERROR(F63+1,"")</f>
        <v/>
      </c>
      <c r="H63" s="79" t="str">
        <f>IFERROR(G63+1,"")</f>
        <v/>
      </c>
      <c r="I63" s="79" t="str">
        <f>IFERROR(H63+1,"")</f>
        <v/>
      </c>
      <c r="J63" s="47" t="str">
        <f>IFERROR(I63+1,"")</f>
        <v/>
      </c>
      <c r="K63" s="46" t="s">
        <v>79</v>
      </c>
    </row>
    <row r="64" spans="3:11" x14ac:dyDescent="0.2">
      <c r="C64" s="160"/>
      <c r="D64" s="168" t="s">
        <v>80</v>
      </c>
      <c r="E64" s="48"/>
      <c r="F64" s="52"/>
      <c r="G64" s="52"/>
      <c r="H64" s="52"/>
      <c r="I64" s="52"/>
      <c r="J64" s="53"/>
      <c r="K64" s="49">
        <f>SUM(F64:J64)</f>
        <v>0</v>
      </c>
    </row>
    <row r="65" spans="3:11" x14ac:dyDescent="0.2">
      <c r="C65" s="160"/>
      <c r="D65" s="10" t="s">
        <v>59</v>
      </c>
      <c r="E65" s="48"/>
      <c r="F65" s="52"/>
      <c r="G65" s="52"/>
      <c r="H65" s="52"/>
      <c r="I65" s="52"/>
      <c r="J65" s="53"/>
      <c r="K65" s="49">
        <f>SUM(F65:J65)</f>
        <v>0</v>
      </c>
    </row>
    <row r="66" spans="3:11" x14ac:dyDescent="0.2">
      <c r="C66" s="160"/>
      <c r="D66" s="10" t="s">
        <v>81</v>
      </c>
      <c r="E66" s="48"/>
      <c r="F66" s="52"/>
      <c r="G66" s="52"/>
      <c r="H66" s="52"/>
      <c r="I66" s="52"/>
      <c r="J66" s="53"/>
      <c r="K66" s="49">
        <f>SUM(F66:J66)</f>
        <v>0</v>
      </c>
    </row>
    <row r="67" spans="3:11" ht="13.8" thickBot="1" x14ac:dyDescent="0.25">
      <c r="C67" s="160"/>
      <c r="D67" s="169" t="s">
        <v>82</v>
      </c>
      <c r="E67" s="50"/>
      <c r="F67" s="58">
        <f>F66</f>
        <v>0</v>
      </c>
      <c r="G67" s="56">
        <f>F67+G66</f>
        <v>0</v>
      </c>
      <c r="H67" s="56">
        <f>G67+H66</f>
        <v>0</v>
      </c>
      <c r="I67" s="56">
        <f>H67+I66</f>
        <v>0</v>
      </c>
      <c r="J67" s="57">
        <f>I67+J66</f>
        <v>0</v>
      </c>
      <c r="K67" s="51"/>
    </row>
    <row r="68" spans="3:11" ht="14.4" thickTop="1" thickBot="1" x14ac:dyDescent="0.25">
      <c r="C68" s="160"/>
      <c r="D68" s="170"/>
      <c r="E68" s="170"/>
      <c r="F68" s="170"/>
      <c r="G68" s="170"/>
      <c r="H68" s="170"/>
      <c r="I68" s="170"/>
      <c r="J68" s="170"/>
      <c r="K68" s="164"/>
    </row>
    <row r="69" spans="3:11" ht="15" thickTop="1" x14ac:dyDescent="0.2">
      <c r="C69" s="160"/>
      <c r="D69" s="167" t="s">
        <v>78</v>
      </c>
      <c r="E69" s="211" t="str">
        <f>IF(参画事業者に関する情報!D10="","",参画事業者に関する情報!D10)</f>
        <v/>
      </c>
      <c r="F69" s="212"/>
      <c r="G69" s="212"/>
      <c r="H69" s="212"/>
      <c r="I69" s="212"/>
      <c r="J69" s="213"/>
      <c r="K69" s="164"/>
    </row>
    <row r="70" spans="3:11" x14ac:dyDescent="0.2">
      <c r="C70" s="160"/>
      <c r="D70" s="10" t="s">
        <v>50</v>
      </c>
      <c r="E70" s="45" t="str">
        <f>$E$5</f>
        <v/>
      </c>
      <c r="F70" s="79" t="str">
        <f>IFERROR(E70+2,"")</f>
        <v/>
      </c>
      <c r="G70" s="79" t="str">
        <f>IFERROR(F70+1,"")</f>
        <v/>
      </c>
      <c r="H70" s="79" t="str">
        <f>IFERROR(G70+1,"")</f>
        <v/>
      </c>
      <c r="I70" s="79" t="str">
        <f>IFERROR(H70+1,"")</f>
        <v/>
      </c>
      <c r="J70" s="47" t="str">
        <f>IFERROR(I70+1,"")</f>
        <v/>
      </c>
      <c r="K70" s="46" t="s">
        <v>79</v>
      </c>
    </row>
    <row r="71" spans="3:11" x14ac:dyDescent="0.2">
      <c r="C71" s="160"/>
      <c r="D71" s="168" t="s">
        <v>80</v>
      </c>
      <c r="E71" s="48"/>
      <c r="F71" s="52"/>
      <c r="G71" s="52"/>
      <c r="H71" s="52"/>
      <c r="I71" s="52"/>
      <c r="J71" s="53"/>
      <c r="K71" s="49">
        <f>SUM(F71:J71)</f>
        <v>0</v>
      </c>
    </row>
    <row r="72" spans="3:11" x14ac:dyDescent="0.2">
      <c r="C72" s="160"/>
      <c r="D72" s="10" t="s">
        <v>59</v>
      </c>
      <c r="E72" s="48"/>
      <c r="F72" s="52"/>
      <c r="G72" s="52"/>
      <c r="H72" s="52"/>
      <c r="I72" s="52"/>
      <c r="J72" s="53"/>
      <c r="K72" s="49">
        <f>SUM(F72:J72)</f>
        <v>0</v>
      </c>
    </row>
    <row r="73" spans="3:11" x14ac:dyDescent="0.2">
      <c r="C73" s="160"/>
      <c r="D73" s="10" t="s">
        <v>81</v>
      </c>
      <c r="E73" s="48"/>
      <c r="F73" s="52"/>
      <c r="G73" s="52"/>
      <c r="H73" s="52"/>
      <c r="I73" s="52"/>
      <c r="J73" s="53"/>
      <c r="K73" s="49">
        <f>SUM(F73:J73)</f>
        <v>0</v>
      </c>
    </row>
    <row r="74" spans="3:11" ht="13.8" thickBot="1" x14ac:dyDescent="0.25">
      <c r="C74" s="160"/>
      <c r="D74" s="169" t="s">
        <v>82</v>
      </c>
      <c r="E74" s="50"/>
      <c r="F74" s="58">
        <f>F73</f>
        <v>0</v>
      </c>
      <c r="G74" s="56">
        <f>F74+G73</f>
        <v>0</v>
      </c>
      <c r="H74" s="56">
        <f>G74+H73</f>
        <v>0</v>
      </c>
      <c r="I74" s="56">
        <f>H74+I73</f>
        <v>0</v>
      </c>
      <c r="J74" s="57">
        <f>I74+J73</f>
        <v>0</v>
      </c>
      <c r="K74" s="51"/>
    </row>
    <row r="75" spans="3:11" ht="14.4" thickTop="1" thickBot="1" x14ac:dyDescent="0.25">
      <c r="C75" s="160"/>
      <c r="D75" s="170"/>
      <c r="E75" s="170"/>
      <c r="F75" s="170"/>
      <c r="G75" s="170"/>
      <c r="H75" s="170"/>
      <c r="I75" s="170"/>
      <c r="J75" s="170"/>
      <c r="K75" s="164"/>
    </row>
    <row r="76" spans="3:11" ht="15" thickTop="1" x14ac:dyDescent="0.2">
      <c r="C76" s="160"/>
      <c r="D76" s="167" t="s">
        <v>78</v>
      </c>
      <c r="E76" s="211" t="str">
        <f>IF(参画事業者に関する情報!D11="","",参画事業者に関する情報!D11)</f>
        <v/>
      </c>
      <c r="F76" s="212"/>
      <c r="G76" s="212"/>
      <c r="H76" s="212"/>
      <c r="I76" s="212"/>
      <c r="J76" s="213"/>
      <c r="K76" s="164"/>
    </row>
    <row r="77" spans="3:11" x14ac:dyDescent="0.2">
      <c r="C77" s="160"/>
      <c r="D77" s="10" t="s">
        <v>50</v>
      </c>
      <c r="E77" s="45" t="str">
        <f>$E$5</f>
        <v/>
      </c>
      <c r="F77" s="79" t="str">
        <f>IFERROR(E77+2,"")</f>
        <v/>
      </c>
      <c r="G77" s="79" t="str">
        <f>IFERROR(F77+1,"")</f>
        <v/>
      </c>
      <c r="H77" s="79" t="str">
        <f>IFERROR(G77+1,"")</f>
        <v/>
      </c>
      <c r="I77" s="79" t="str">
        <f>IFERROR(H77+1,"")</f>
        <v/>
      </c>
      <c r="J77" s="47" t="str">
        <f>IFERROR(I77+1,"")</f>
        <v/>
      </c>
      <c r="K77" s="46" t="s">
        <v>79</v>
      </c>
    </row>
    <row r="78" spans="3:11" x14ac:dyDescent="0.2">
      <c r="C78" s="160"/>
      <c r="D78" s="168" t="s">
        <v>80</v>
      </c>
      <c r="E78" s="48"/>
      <c r="F78" s="52"/>
      <c r="G78" s="52"/>
      <c r="H78" s="52"/>
      <c r="I78" s="52"/>
      <c r="J78" s="53"/>
      <c r="K78" s="49">
        <f>SUM(F78:J78)</f>
        <v>0</v>
      </c>
    </row>
    <row r="79" spans="3:11" x14ac:dyDescent="0.2">
      <c r="C79" s="160"/>
      <c r="D79" s="10" t="s">
        <v>59</v>
      </c>
      <c r="E79" s="48"/>
      <c r="F79" s="52"/>
      <c r="G79" s="52"/>
      <c r="H79" s="52"/>
      <c r="I79" s="52"/>
      <c r="J79" s="53"/>
      <c r="K79" s="49">
        <f>SUM(F79:J79)</f>
        <v>0</v>
      </c>
    </row>
    <row r="80" spans="3:11" x14ac:dyDescent="0.2">
      <c r="C80" s="160"/>
      <c r="D80" s="10" t="s">
        <v>81</v>
      </c>
      <c r="E80" s="48"/>
      <c r="F80" s="52"/>
      <c r="G80" s="52"/>
      <c r="H80" s="52"/>
      <c r="I80" s="52"/>
      <c r="J80" s="53"/>
      <c r="K80" s="49">
        <f>SUM(F80:J80)</f>
        <v>0</v>
      </c>
    </row>
    <row r="81" spans="3:11" ht="13.8" thickBot="1" x14ac:dyDescent="0.25">
      <c r="C81" s="160"/>
      <c r="D81" s="169" t="s">
        <v>82</v>
      </c>
      <c r="E81" s="50"/>
      <c r="F81" s="58">
        <f>F80</f>
        <v>0</v>
      </c>
      <c r="G81" s="56">
        <f>F81+G80</f>
        <v>0</v>
      </c>
      <c r="H81" s="56">
        <f>G81+H80</f>
        <v>0</v>
      </c>
      <c r="I81" s="56">
        <f>H81+I80</f>
        <v>0</v>
      </c>
      <c r="J81" s="57">
        <f>I81+J80</f>
        <v>0</v>
      </c>
      <c r="K81" s="51"/>
    </row>
    <row r="82" spans="3:11" ht="14.4" thickTop="1" thickBot="1" x14ac:dyDescent="0.25">
      <c r="C82" s="160"/>
      <c r="D82" s="170"/>
      <c r="E82" s="170"/>
      <c r="F82" s="170"/>
      <c r="G82" s="170"/>
      <c r="H82" s="170"/>
      <c r="I82" s="170"/>
      <c r="J82" s="170"/>
      <c r="K82" s="164"/>
    </row>
    <row r="83" spans="3:11" ht="15" thickTop="1" x14ac:dyDescent="0.2">
      <c r="C83" s="160"/>
      <c r="D83" s="167" t="s">
        <v>78</v>
      </c>
      <c r="E83" s="211" t="str">
        <f>IF(参画事業者に関する情報!D12="","",参画事業者に関する情報!D12)</f>
        <v/>
      </c>
      <c r="F83" s="212"/>
      <c r="G83" s="212"/>
      <c r="H83" s="212"/>
      <c r="I83" s="212"/>
      <c r="J83" s="213"/>
      <c r="K83" s="164"/>
    </row>
    <row r="84" spans="3:11" x14ac:dyDescent="0.2">
      <c r="C84" s="160"/>
      <c r="D84" s="10" t="s">
        <v>50</v>
      </c>
      <c r="E84" s="45" t="str">
        <f>$E$5</f>
        <v/>
      </c>
      <c r="F84" s="79" t="str">
        <f>IFERROR(E84+2,"")</f>
        <v/>
      </c>
      <c r="G84" s="79" t="str">
        <f>IFERROR(F84+1,"")</f>
        <v/>
      </c>
      <c r="H84" s="79" t="str">
        <f>IFERROR(G84+1,"")</f>
        <v/>
      </c>
      <c r="I84" s="79" t="str">
        <f>IFERROR(H84+1,"")</f>
        <v/>
      </c>
      <c r="J84" s="47" t="str">
        <f>IFERROR(I84+1,"")</f>
        <v/>
      </c>
      <c r="K84" s="46" t="s">
        <v>79</v>
      </c>
    </row>
    <row r="85" spans="3:11" x14ac:dyDescent="0.2">
      <c r="C85" s="160"/>
      <c r="D85" s="168" t="s">
        <v>80</v>
      </c>
      <c r="E85" s="48"/>
      <c r="F85" s="52"/>
      <c r="G85" s="52"/>
      <c r="H85" s="52"/>
      <c r="I85" s="52"/>
      <c r="J85" s="53"/>
      <c r="K85" s="49">
        <f>SUM(F85:J85)</f>
        <v>0</v>
      </c>
    </row>
    <row r="86" spans="3:11" x14ac:dyDescent="0.2">
      <c r="C86" s="160"/>
      <c r="D86" s="10" t="s">
        <v>59</v>
      </c>
      <c r="E86" s="48"/>
      <c r="F86" s="52"/>
      <c r="G86" s="52"/>
      <c r="H86" s="52"/>
      <c r="I86" s="52"/>
      <c r="J86" s="53"/>
      <c r="K86" s="49">
        <f>SUM(F86:J86)</f>
        <v>0</v>
      </c>
    </row>
    <row r="87" spans="3:11" x14ac:dyDescent="0.2">
      <c r="C87" s="160"/>
      <c r="D87" s="10" t="s">
        <v>81</v>
      </c>
      <c r="E87" s="48"/>
      <c r="F87" s="52"/>
      <c r="G87" s="52"/>
      <c r="H87" s="52"/>
      <c r="I87" s="52"/>
      <c r="J87" s="53"/>
      <c r="K87" s="49">
        <f>SUM(F87:J87)</f>
        <v>0</v>
      </c>
    </row>
    <row r="88" spans="3:11" ht="13.8" thickBot="1" x14ac:dyDescent="0.25">
      <c r="C88" s="160"/>
      <c r="D88" s="169" t="s">
        <v>82</v>
      </c>
      <c r="E88" s="50"/>
      <c r="F88" s="58">
        <f>F87</f>
        <v>0</v>
      </c>
      <c r="G88" s="56">
        <f>F88+G87</f>
        <v>0</v>
      </c>
      <c r="H88" s="56">
        <f>G88+H87</f>
        <v>0</v>
      </c>
      <c r="I88" s="56">
        <f>H88+I87</f>
        <v>0</v>
      </c>
      <c r="J88" s="57">
        <f>I88+J87</f>
        <v>0</v>
      </c>
      <c r="K88" s="51"/>
    </row>
    <row r="89" spans="3:11" ht="14.4" thickTop="1" thickBot="1" x14ac:dyDescent="0.25">
      <c r="C89" s="160"/>
      <c r="D89" s="164"/>
      <c r="E89" s="164"/>
      <c r="F89" s="164"/>
      <c r="G89" s="164"/>
      <c r="H89" s="164"/>
      <c r="I89" s="164"/>
      <c r="J89" s="164"/>
      <c r="K89" s="164"/>
    </row>
    <row r="90" spans="3:11" ht="15" thickTop="1" x14ac:dyDescent="0.2">
      <c r="C90" s="160"/>
      <c r="D90" s="167" t="s">
        <v>78</v>
      </c>
      <c r="E90" s="211" t="str">
        <f>IF(参画事業者に関する情報!D13="","",参画事業者に関する情報!D13)</f>
        <v/>
      </c>
      <c r="F90" s="212"/>
      <c r="G90" s="212"/>
      <c r="H90" s="212"/>
      <c r="I90" s="212"/>
      <c r="J90" s="213"/>
      <c r="K90" s="164"/>
    </row>
    <row r="91" spans="3:11" x14ac:dyDescent="0.2">
      <c r="C91" s="160"/>
      <c r="D91" s="10" t="s">
        <v>50</v>
      </c>
      <c r="E91" s="45" t="str">
        <f>$E$5</f>
        <v/>
      </c>
      <c r="F91" s="79" t="str">
        <f>IFERROR(E91+2,"")</f>
        <v/>
      </c>
      <c r="G91" s="79" t="str">
        <f>IFERROR(F91+1,"")</f>
        <v/>
      </c>
      <c r="H91" s="79" t="str">
        <f>IFERROR(G91+1,"")</f>
        <v/>
      </c>
      <c r="I91" s="79" t="str">
        <f>IFERROR(H91+1,"")</f>
        <v/>
      </c>
      <c r="J91" s="47" t="str">
        <f>IFERROR(I91+1,"")</f>
        <v/>
      </c>
      <c r="K91" s="46" t="s">
        <v>79</v>
      </c>
    </row>
    <row r="92" spans="3:11" x14ac:dyDescent="0.2">
      <c r="C92" s="160"/>
      <c r="D92" s="168" t="s">
        <v>80</v>
      </c>
      <c r="E92" s="48"/>
      <c r="F92" s="52"/>
      <c r="G92" s="52"/>
      <c r="H92" s="52"/>
      <c r="I92" s="52"/>
      <c r="J92" s="53"/>
      <c r="K92" s="49">
        <f>SUM(F92:J92)</f>
        <v>0</v>
      </c>
    </row>
    <row r="93" spans="3:11" x14ac:dyDescent="0.2">
      <c r="C93" s="160"/>
      <c r="D93" s="10" t="s">
        <v>59</v>
      </c>
      <c r="E93" s="48"/>
      <c r="F93" s="52"/>
      <c r="G93" s="52"/>
      <c r="H93" s="52"/>
      <c r="I93" s="52"/>
      <c r="J93" s="53"/>
      <c r="K93" s="49">
        <f>SUM(F93:J93)</f>
        <v>0</v>
      </c>
    </row>
    <row r="94" spans="3:11" x14ac:dyDescent="0.2">
      <c r="C94" s="160"/>
      <c r="D94" s="10" t="s">
        <v>81</v>
      </c>
      <c r="E94" s="48"/>
      <c r="F94" s="52"/>
      <c r="G94" s="52"/>
      <c r="H94" s="52"/>
      <c r="I94" s="52"/>
      <c r="J94" s="53"/>
      <c r="K94" s="49">
        <f>SUM(F94:J94)</f>
        <v>0</v>
      </c>
    </row>
    <row r="95" spans="3:11" ht="13.8" thickBot="1" x14ac:dyDescent="0.25">
      <c r="C95" s="160"/>
      <c r="D95" s="169" t="s">
        <v>82</v>
      </c>
      <c r="E95" s="50"/>
      <c r="F95" s="58">
        <f>F94</f>
        <v>0</v>
      </c>
      <c r="G95" s="56">
        <f>F95+G94</f>
        <v>0</v>
      </c>
      <c r="H95" s="56">
        <f>G95+H94</f>
        <v>0</v>
      </c>
      <c r="I95" s="56">
        <f>H95+I94</f>
        <v>0</v>
      </c>
      <c r="J95" s="57">
        <f>I95+J94</f>
        <v>0</v>
      </c>
      <c r="K95" s="51"/>
    </row>
    <row r="96" spans="3:11" ht="14.4" thickTop="1" thickBot="1" x14ac:dyDescent="0.25">
      <c r="C96" s="160"/>
      <c r="D96" s="170"/>
      <c r="E96" s="170"/>
      <c r="F96" s="170"/>
      <c r="G96" s="170"/>
      <c r="H96" s="170"/>
      <c r="I96" s="170"/>
      <c r="J96" s="170"/>
      <c r="K96" s="164"/>
    </row>
    <row r="97" spans="3:11" ht="15" thickTop="1" x14ac:dyDescent="0.2">
      <c r="C97" s="160"/>
      <c r="D97" s="167" t="s">
        <v>78</v>
      </c>
      <c r="E97" s="211" t="str">
        <f>IF(参画事業者に関する情報!D14="","",参画事業者に関する情報!D14)</f>
        <v/>
      </c>
      <c r="F97" s="212"/>
      <c r="G97" s="212"/>
      <c r="H97" s="212"/>
      <c r="I97" s="212"/>
      <c r="J97" s="213"/>
      <c r="K97" s="164"/>
    </row>
    <row r="98" spans="3:11" x14ac:dyDescent="0.2">
      <c r="C98" s="160"/>
      <c r="D98" s="10" t="s">
        <v>50</v>
      </c>
      <c r="E98" s="45" t="str">
        <f>$E$5</f>
        <v/>
      </c>
      <c r="F98" s="79" t="str">
        <f>IFERROR(E98+2,"")</f>
        <v/>
      </c>
      <c r="G98" s="79" t="str">
        <f>IFERROR(F98+1,"")</f>
        <v/>
      </c>
      <c r="H98" s="79" t="str">
        <f>IFERROR(G98+1,"")</f>
        <v/>
      </c>
      <c r="I98" s="79" t="str">
        <f>IFERROR(H98+1,"")</f>
        <v/>
      </c>
      <c r="J98" s="47" t="str">
        <f>IFERROR(I98+1,"")</f>
        <v/>
      </c>
      <c r="K98" s="46" t="s">
        <v>79</v>
      </c>
    </row>
    <row r="99" spans="3:11" x14ac:dyDescent="0.2">
      <c r="C99" s="160"/>
      <c r="D99" s="168" t="s">
        <v>80</v>
      </c>
      <c r="E99" s="48"/>
      <c r="F99" s="52"/>
      <c r="G99" s="52"/>
      <c r="H99" s="52"/>
      <c r="I99" s="52"/>
      <c r="J99" s="53"/>
      <c r="K99" s="49">
        <f>SUM(F99:J99)</f>
        <v>0</v>
      </c>
    </row>
    <row r="100" spans="3:11" x14ac:dyDescent="0.2">
      <c r="C100" s="160"/>
      <c r="D100" s="10" t="s">
        <v>59</v>
      </c>
      <c r="E100" s="48"/>
      <c r="F100" s="52"/>
      <c r="G100" s="52"/>
      <c r="H100" s="52"/>
      <c r="I100" s="52"/>
      <c r="J100" s="53"/>
      <c r="K100" s="49">
        <f>SUM(F100:J100)</f>
        <v>0</v>
      </c>
    </row>
    <row r="101" spans="3:11" x14ac:dyDescent="0.2">
      <c r="C101" s="160"/>
      <c r="D101" s="10" t="s">
        <v>81</v>
      </c>
      <c r="E101" s="48"/>
      <c r="F101" s="52"/>
      <c r="G101" s="52"/>
      <c r="H101" s="52"/>
      <c r="I101" s="52"/>
      <c r="J101" s="53"/>
      <c r="K101" s="49">
        <f>SUM(F101:J101)</f>
        <v>0</v>
      </c>
    </row>
    <row r="102" spans="3:11" ht="13.8" thickBot="1" x14ac:dyDescent="0.25">
      <c r="C102" s="160"/>
      <c r="D102" s="169" t="s">
        <v>82</v>
      </c>
      <c r="E102" s="50"/>
      <c r="F102" s="58">
        <f>F101</f>
        <v>0</v>
      </c>
      <c r="G102" s="56">
        <f>F102+G101</f>
        <v>0</v>
      </c>
      <c r="H102" s="56">
        <f>G102+H101</f>
        <v>0</v>
      </c>
      <c r="I102" s="56">
        <f>H102+I101</f>
        <v>0</v>
      </c>
      <c r="J102" s="57">
        <f>I102+J101</f>
        <v>0</v>
      </c>
      <c r="K102" s="51"/>
    </row>
    <row r="103" spans="3:11" ht="14.4" thickTop="1" thickBot="1" x14ac:dyDescent="0.25">
      <c r="C103" s="160"/>
      <c r="D103" s="170"/>
      <c r="E103" s="170"/>
      <c r="F103" s="170"/>
      <c r="G103" s="170"/>
      <c r="H103" s="170"/>
      <c r="I103" s="170"/>
      <c r="J103" s="170"/>
      <c r="K103" s="164"/>
    </row>
    <row r="104" spans="3:11" ht="15" thickTop="1" x14ac:dyDescent="0.2">
      <c r="C104" s="160"/>
      <c r="D104" s="167" t="s">
        <v>78</v>
      </c>
      <c r="E104" s="211" t="str">
        <f>IF(参画事業者に関する情報!D15="","",参画事業者に関する情報!D15)</f>
        <v/>
      </c>
      <c r="F104" s="212"/>
      <c r="G104" s="212"/>
      <c r="H104" s="212"/>
      <c r="I104" s="212"/>
      <c r="J104" s="213"/>
      <c r="K104" s="164"/>
    </row>
    <row r="105" spans="3:11" x14ac:dyDescent="0.2">
      <c r="C105" s="160"/>
      <c r="D105" s="10" t="s">
        <v>50</v>
      </c>
      <c r="E105" s="45" t="str">
        <f>$E$5</f>
        <v/>
      </c>
      <c r="F105" s="79" t="str">
        <f>IFERROR(E105+2,"")</f>
        <v/>
      </c>
      <c r="G105" s="79" t="str">
        <f>IFERROR(F105+1,"")</f>
        <v/>
      </c>
      <c r="H105" s="79" t="str">
        <f>IFERROR(G105+1,"")</f>
        <v/>
      </c>
      <c r="I105" s="79" t="str">
        <f>IFERROR(H105+1,"")</f>
        <v/>
      </c>
      <c r="J105" s="47" t="str">
        <f>IFERROR(I105+1,"")</f>
        <v/>
      </c>
      <c r="K105" s="46" t="s">
        <v>79</v>
      </c>
    </row>
    <row r="106" spans="3:11" x14ac:dyDescent="0.2">
      <c r="C106" s="160"/>
      <c r="D106" s="168" t="s">
        <v>80</v>
      </c>
      <c r="E106" s="48"/>
      <c r="F106" s="52"/>
      <c r="G106" s="52"/>
      <c r="H106" s="52"/>
      <c r="I106" s="52"/>
      <c r="J106" s="53"/>
      <c r="K106" s="49">
        <f>SUM(F106:J106)</f>
        <v>0</v>
      </c>
    </row>
    <row r="107" spans="3:11" x14ac:dyDescent="0.2">
      <c r="C107" s="160"/>
      <c r="D107" s="10" t="s">
        <v>59</v>
      </c>
      <c r="E107" s="48"/>
      <c r="F107" s="52"/>
      <c r="G107" s="52"/>
      <c r="H107" s="52"/>
      <c r="I107" s="52"/>
      <c r="J107" s="53"/>
      <c r="K107" s="49">
        <f>SUM(F107:J107)</f>
        <v>0</v>
      </c>
    </row>
    <row r="108" spans="3:11" x14ac:dyDescent="0.2">
      <c r="C108" s="160"/>
      <c r="D108" s="10" t="s">
        <v>81</v>
      </c>
      <c r="E108" s="48"/>
      <c r="F108" s="52"/>
      <c r="G108" s="52"/>
      <c r="H108" s="52"/>
      <c r="I108" s="52"/>
      <c r="J108" s="53"/>
      <c r="K108" s="49">
        <f>SUM(F108:J108)</f>
        <v>0</v>
      </c>
    </row>
    <row r="109" spans="3:11" ht="13.8" thickBot="1" x14ac:dyDescent="0.25">
      <c r="C109" s="160"/>
      <c r="D109" s="169" t="s">
        <v>82</v>
      </c>
      <c r="E109" s="50"/>
      <c r="F109" s="58">
        <f>F108</f>
        <v>0</v>
      </c>
      <c r="G109" s="56">
        <f>F109+G108</f>
        <v>0</v>
      </c>
      <c r="H109" s="56">
        <f>G109+H108</f>
        <v>0</v>
      </c>
      <c r="I109" s="56">
        <f>H109+I108</f>
        <v>0</v>
      </c>
      <c r="J109" s="57">
        <f>I109+J108</f>
        <v>0</v>
      </c>
      <c r="K109" s="51"/>
    </row>
    <row r="110" spans="3:11" ht="14.4" thickTop="1" thickBot="1" x14ac:dyDescent="0.25">
      <c r="C110" s="160"/>
      <c r="D110" s="170"/>
      <c r="E110" s="170"/>
      <c r="F110" s="170"/>
      <c r="G110" s="170"/>
      <c r="H110" s="170"/>
      <c r="I110" s="170"/>
      <c r="J110" s="170"/>
      <c r="K110" s="164"/>
    </row>
    <row r="111" spans="3:11" ht="15" thickTop="1" x14ac:dyDescent="0.2">
      <c r="C111" s="160"/>
      <c r="D111" s="167" t="s">
        <v>78</v>
      </c>
      <c r="E111" s="211" t="str">
        <f>IF(参画事業者に関する情報!D16="","",参画事業者に関する情報!D16)</f>
        <v/>
      </c>
      <c r="F111" s="212"/>
      <c r="G111" s="212"/>
      <c r="H111" s="212"/>
      <c r="I111" s="212"/>
      <c r="J111" s="213"/>
      <c r="K111" s="164"/>
    </row>
    <row r="112" spans="3:11" x14ac:dyDescent="0.2">
      <c r="C112" s="160"/>
      <c r="D112" s="10" t="s">
        <v>50</v>
      </c>
      <c r="E112" s="45" t="str">
        <f>$E$5</f>
        <v/>
      </c>
      <c r="F112" s="79" t="str">
        <f>IFERROR(E112+2,"")</f>
        <v/>
      </c>
      <c r="G112" s="79" t="str">
        <f>IFERROR(F112+1,"")</f>
        <v/>
      </c>
      <c r="H112" s="79" t="str">
        <f>IFERROR(G112+1,"")</f>
        <v/>
      </c>
      <c r="I112" s="79" t="str">
        <f>IFERROR(H112+1,"")</f>
        <v/>
      </c>
      <c r="J112" s="47" t="str">
        <f>IFERROR(I112+1,"")</f>
        <v/>
      </c>
      <c r="K112" s="46" t="s">
        <v>79</v>
      </c>
    </row>
    <row r="113" spans="3:11" x14ac:dyDescent="0.2">
      <c r="C113" s="160"/>
      <c r="D113" s="168" t="s">
        <v>80</v>
      </c>
      <c r="E113" s="48"/>
      <c r="F113" s="52"/>
      <c r="G113" s="52"/>
      <c r="H113" s="52"/>
      <c r="I113" s="52"/>
      <c r="J113" s="53"/>
      <c r="K113" s="49">
        <f>SUM(F113:J113)</f>
        <v>0</v>
      </c>
    </row>
    <row r="114" spans="3:11" x14ac:dyDescent="0.2">
      <c r="C114" s="160"/>
      <c r="D114" s="10" t="s">
        <v>59</v>
      </c>
      <c r="E114" s="48"/>
      <c r="F114" s="52"/>
      <c r="G114" s="52"/>
      <c r="H114" s="52"/>
      <c r="I114" s="52"/>
      <c r="J114" s="53"/>
      <c r="K114" s="49">
        <f>SUM(F114:J114)</f>
        <v>0</v>
      </c>
    </row>
    <row r="115" spans="3:11" x14ac:dyDescent="0.2">
      <c r="C115" s="160"/>
      <c r="D115" s="10" t="s">
        <v>81</v>
      </c>
      <c r="E115" s="48"/>
      <c r="F115" s="52"/>
      <c r="G115" s="52"/>
      <c r="H115" s="52"/>
      <c r="I115" s="52"/>
      <c r="J115" s="53"/>
      <c r="K115" s="49">
        <f>SUM(F115:J115)</f>
        <v>0</v>
      </c>
    </row>
    <row r="116" spans="3:11" ht="13.8" thickBot="1" x14ac:dyDescent="0.25">
      <c r="C116" s="160"/>
      <c r="D116" s="169" t="s">
        <v>82</v>
      </c>
      <c r="E116" s="50"/>
      <c r="F116" s="58">
        <f>F115</f>
        <v>0</v>
      </c>
      <c r="G116" s="56">
        <f>F116+G115</f>
        <v>0</v>
      </c>
      <c r="H116" s="56">
        <f>G116+H115</f>
        <v>0</v>
      </c>
      <c r="I116" s="56">
        <f>H116+I115</f>
        <v>0</v>
      </c>
      <c r="J116" s="57">
        <f>I116+J115</f>
        <v>0</v>
      </c>
      <c r="K116" s="51"/>
    </row>
    <row r="117" spans="3:11" ht="14.4" thickTop="1" thickBot="1" x14ac:dyDescent="0.25">
      <c r="C117" s="160"/>
      <c r="D117" s="170"/>
      <c r="E117" s="170"/>
      <c r="F117" s="170"/>
      <c r="G117" s="170"/>
      <c r="H117" s="170"/>
      <c r="I117" s="170"/>
      <c r="J117" s="170"/>
      <c r="K117" s="164"/>
    </row>
    <row r="118" spans="3:11" ht="15" thickTop="1" x14ac:dyDescent="0.2">
      <c r="C118" s="160"/>
      <c r="D118" s="167" t="s">
        <v>78</v>
      </c>
      <c r="E118" s="211" t="str">
        <f>IF(参画事業者に関する情報!D17="","",参画事業者に関する情報!D17)</f>
        <v/>
      </c>
      <c r="F118" s="212"/>
      <c r="G118" s="212"/>
      <c r="H118" s="212"/>
      <c r="I118" s="212"/>
      <c r="J118" s="213"/>
      <c r="K118" s="164"/>
    </row>
    <row r="119" spans="3:11" x14ac:dyDescent="0.2">
      <c r="C119" s="160"/>
      <c r="D119" s="10" t="s">
        <v>50</v>
      </c>
      <c r="E119" s="45" t="str">
        <f>$E$5</f>
        <v/>
      </c>
      <c r="F119" s="79" t="str">
        <f>IFERROR(E119+2,"")</f>
        <v/>
      </c>
      <c r="G119" s="79" t="str">
        <f>IFERROR(F119+1,"")</f>
        <v/>
      </c>
      <c r="H119" s="79" t="str">
        <f>IFERROR(G119+1,"")</f>
        <v/>
      </c>
      <c r="I119" s="79" t="str">
        <f>IFERROR(H119+1,"")</f>
        <v/>
      </c>
      <c r="J119" s="47" t="str">
        <f>IFERROR(I119+1,"")</f>
        <v/>
      </c>
      <c r="K119" s="46" t="s">
        <v>79</v>
      </c>
    </row>
    <row r="120" spans="3:11" x14ac:dyDescent="0.2">
      <c r="C120" s="160"/>
      <c r="D120" s="168" t="s">
        <v>80</v>
      </c>
      <c r="E120" s="48"/>
      <c r="F120" s="52"/>
      <c r="G120" s="52"/>
      <c r="H120" s="52"/>
      <c r="I120" s="52"/>
      <c r="J120" s="53"/>
      <c r="K120" s="49">
        <f>SUM(F120:J120)</f>
        <v>0</v>
      </c>
    </row>
    <row r="121" spans="3:11" x14ac:dyDescent="0.2">
      <c r="C121" s="160"/>
      <c r="D121" s="10" t="s">
        <v>59</v>
      </c>
      <c r="E121" s="48"/>
      <c r="F121" s="52"/>
      <c r="G121" s="52"/>
      <c r="H121" s="52"/>
      <c r="I121" s="52"/>
      <c r="J121" s="53"/>
      <c r="K121" s="49">
        <f>SUM(F121:J121)</f>
        <v>0</v>
      </c>
    </row>
    <row r="122" spans="3:11" x14ac:dyDescent="0.2">
      <c r="C122" s="160"/>
      <c r="D122" s="10" t="s">
        <v>81</v>
      </c>
      <c r="E122" s="48"/>
      <c r="F122" s="52"/>
      <c r="G122" s="52"/>
      <c r="H122" s="52"/>
      <c r="I122" s="52"/>
      <c r="J122" s="53"/>
      <c r="K122" s="49">
        <f>SUM(F122:J122)</f>
        <v>0</v>
      </c>
    </row>
    <row r="123" spans="3:11" ht="13.8" thickBot="1" x14ac:dyDescent="0.25">
      <c r="C123" s="160"/>
      <c r="D123" s="169" t="s">
        <v>82</v>
      </c>
      <c r="E123" s="50"/>
      <c r="F123" s="58">
        <f>F122</f>
        <v>0</v>
      </c>
      <c r="G123" s="56">
        <f>F123+G122</f>
        <v>0</v>
      </c>
      <c r="H123" s="56">
        <f>G123+H122</f>
        <v>0</v>
      </c>
      <c r="I123" s="56">
        <f>H123+I122</f>
        <v>0</v>
      </c>
      <c r="J123" s="57">
        <f>I123+J122</f>
        <v>0</v>
      </c>
      <c r="K123" s="51"/>
    </row>
    <row r="124" spans="3:11" ht="14.4" thickTop="1" thickBot="1" x14ac:dyDescent="0.25">
      <c r="C124" s="160"/>
      <c r="D124" s="170"/>
      <c r="E124" s="170"/>
      <c r="F124" s="170"/>
      <c r="G124" s="170"/>
      <c r="H124" s="170"/>
      <c r="I124" s="170"/>
      <c r="J124" s="170"/>
      <c r="K124" s="164"/>
    </row>
    <row r="125" spans="3:11" ht="15" thickTop="1" x14ac:dyDescent="0.2">
      <c r="C125" s="160"/>
      <c r="D125" s="167" t="s">
        <v>78</v>
      </c>
      <c r="E125" s="211" t="str">
        <f>IF(参画事業者に関する情報!D18="","",参画事業者に関する情報!D18)</f>
        <v/>
      </c>
      <c r="F125" s="212"/>
      <c r="G125" s="212"/>
      <c r="H125" s="212"/>
      <c r="I125" s="212"/>
      <c r="J125" s="213"/>
      <c r="K125" s="164"/>
    </row>
    <row r="126" spans="3:11" x14ac:dyDescent="0.2">
      <c r="C126" s="160"/>
      <c r="D126" s="10" t="s">
        <v>50</v>
      </c>
      <c r="E126" s="45" t="str">
        <f>$E$5</f>
        <v/>
      </c>
      <c r="F126" s="79" t="str">
        <f>IFERROR(E126+2,"")</f>
        <v/>
      </c>
      <c r="G126" s="79" t="str">
        <f>IFERROR(F126+1,"")</f>
        <v/>
      </c>
      <c r="H126" s="79" t="str">
        <f>IFERROR(G126+1,"")</f>
        <v/>
      </c>
      <c r="I126" s="79" t="str">
        <f>IFERROR(H126+1,"")</f>
        <v/>
      </c>
      <c r="J126" s="47" t="str">
        <f>IFERROR(I126+1,"")</f>
        <v/>
      </c>
      <c r="K126" s="46" t="s">
        <v>79</v>
      </c>
    </row>
    <row r="127" spans="3:11" x14ac:dyDescent="0.2">
      <c r="C127" s="160"/>
      <c r="D127" s="168" t="s">
        <v>80</v>
      </c>
      <c r="E127" s="48"/>
      <c r="F127" s="52"/>
      <c r="G127" s="52"/>
      <c r="H127" s="52"/>
      <c r="I127" s="52"/>
      <c r="J127" s="53"/>
      <c r="K127" s="49">
        <f>SUM(F127:J127)</f>
        <v>0</v>
      </c>
    </row>
    <row r="128" spans="3:11" x14ac:dyDescent="0.2">
      <c r="C128" s="160"/>
      <c r="D128" s="10" t="s">
        <v>59</v>
      </c>
      <c r="E128" s="48"/>
      <c r="F128" s="52"/>
      <c r="G128" s="52"/>
      <c r="H128" s="52"/>
      <c r="I128" s="52"/>
      <c r="J128" s="53"/>
      <c r="K128" s="49">
        <f>SUM(F128:J128)</f>
        <v>0</v>
      </c>
    </row>
    <row r="129" spans="3:11" x14ac:dyDescent="0.2">
      <c r="C129" s="160"/>
      <c r="D129" s="10" t="s">
        <v>81</v>
      </c>
      <c r="E129" s="48"/>
      <c r="F129" s="52"/>
      <c r="G129" s="52"/>
      <c r="H129" s="52"/>
      <c r="I129" s="52"/>
      <c r="J129" s="53"/>
      <c r="K129" s="49">
        <f>SUM(F129:J129)</f>
        <v>0</v>
      </c>
    </row>
    <row r="130" spans="3:11" ht="13.8" thickBot="1" x14ac:dyDescent="0.25">
      <c r="C130" s="160"/>
      <c r="D130" s="169" t="s">
        <v>82</v>
      </c>
      <c r="E130" s="50"/>
      <c r="F130" s="58">
        <f>F129</f>
        <v>0</v>
      </c>
      <c r="G130" s="56">
        <f>F130+G129</f>
        <v>0</v>
      </c>
      <c r="H130" s="56">
        <f>G130+H129</f>
        <v>0</v>
      </c>
      <c r="I130" s="56">
        <f>H130+I129</f>
        <v>0</v>
      </c>
      <c r="J130" s="57">
        <f>I130+J129</f>
        <v>0</v>
      </c>
      <c r="K130" s="51"/>
    </row>
    <row r="131" spans="3:11" ht="14.4" thickTop="1" thickBot="1" x14ac:dyDescent="0.25">
      <c r="C131" s="160"/>
      <c r="D131" s="170"/>
      <c r="E131" s="170"/>
      <c r="F131" s="170"/>
      <c r="G131" s="170"/>
      <c r="H131" s="170"/>
      <c r="I131" s="170"/>
      <c r="J131" s="170"/>
      <c r="K131" s="164"/>
    </row>
    <row r="132" spans="3:11" ht="15" thickTop="1" x14ac:dyDescent="0.2">
      <c r="C132" s="160"/>
      <c r="D132" s="167" t="s">
        <v>78</v>
      </c>
      <c r="E132" s="211" t="str">
        <f>IF(参画事業者に関する情報!D19="","",参画事業者に関する情報!D19)</f>
        <v/>
      </c>
      <c r="F132" s="212"/>
      <c r="G132" s="212"/>
      <c r="H132" s="212"/>
      <c r="I132" s="212"/>
      <c r="J132" s="213"/>
      <c r="K132" s="164"/>
    </row>
    <row r="133" spans="3:11" x14ac:dyDescent="0.2">
      <c r="C133" s="160"/>
      <c r="D133" s="10" t="s">
        <v>50</v>
      </c>
      <c r="E133" s="45" t="str">
        <f>$E$5</f>
        <v/>
      </c>
      <c r="F133" s="79" t="str">
        <f>IFERROR(E133+2,"")</f>
        <v/>
      </c>
      <c r="G133" s="79" t="str">
        <f>IFERROR(F133+1,"")</f>
        <v/>
      </c>
      <c r="H133" s="79" t="str">
        <f>IFERROR(G133+1,"")</f>
        <v/>
      </c>
      <c r="I133" s="79" t="str">
        <f>IFERROR(H133+1,"")</f>
        <v/>
      </c>
      <c r="J133" s="47" t="str">
        <f>IFERROR(I133+1,"")</f>
        <v/>
      </c>
      <c r="K133" s="46" t="s">
        <v>79</v>
      </c>
    </row>
    <row r="134" spans="3:11" x14ac:dyDescent="0.2">
      <c r="C134" s="160"/>
      <c r="D134" s="168" t="s">
        <v>80</v>
      </c>
      <c r="E134" s="48"/>
      <c r="F134" s="52"/>
      <c r="G134" s="52"/>
      <c r="H134" s="52"/>
      <c r="I134" s="52"/>
      <c r="J134" s="53"/>
      <c r="K134" s="49">
        <f>SUM(F134:J134)</f>
        <v>0</v>
      </c>
    </row>
    <row r="135" spans="3:11" x14ac:dyDescent="0.2">
      <c r="C135" s="160"/>
      <c r="D135" s="10" t="s">
        <v>59</v>
      </c>
      <c r="E135" s="48"/>
      <c r="F135" s="52"/>
      <c r="G135" s="52"/>
      <c r="H135" s="52"/>
      <c r="I135" s="52"/>
      <c r="J135" s="53"/>
      <c r="K135" s="49">
        <f>SUM(F135:J135)</f>
        <v>0</v>
      </c>
    </row>
    <row r="136" spans="3:11" x14ac:dyDescent="0.2">
      <c r="C136" s="160"/>
      <c r="D136" s="10" t="s">
        <v>81</v>
      </c>
      <c r="E136" s="48"/>
      <c r="F136" s="52"/>
      <c r="G136" s="52"/>
      <c r="H136" s="52"/>
      <c r="I136" s="52"/>
      <c r="J136" s="53"/>
      <c r="K136" s="49">
        <f>SUM(F136:J136)</f>
        <v>0</v>
      </c>
    </row>
    <row r="137" spans="3:11" ht="13.8" thickBot="1" x14ac:dyDescent="0.25">
      <c r="C137" s="160"/>
      <c r="D137" s="169" t="s">
        <v>82</v>
      </c>
      <c r="E137" s="50"/>
      <c r="F137" s="58">
        <f>F136</f>
        <v>0</v>
      </c>
      <c r="G137" s="56">
        <f>F137+G136</f>
        <v>0</v>
      </c>
      <c r="H137" s="56">
        <f>G137+H136</f>
        <v>0</v>
      </c>
      <c r="I137" s="56">
        <f>H137+I136</f>
        <v>0</v>
      </c>
      <c r="J137" s="57">
        <f>I137+J136</f>
        <v>0</v>
      </c>
      <c r="K137" s="51"/>
    </row>
    <row r="138" spans="3:11" ht="14.4" thickTop="1" thickBot="1" x14ac:dyDescent="0.25">
      <c r="C138" s="160"/>
      <c r="D138" s="170"/>
      <c r="E138" s="170"/>
      <c r="F138" s="170"/>
      <c r="G138" s="170"/>
      <c r="H138" s="170"/>
      <c r="I138" s="170"/>
      <c r="J138" s="170"/>
      <c r="K138" s="164"/>
    </row>
    <row r="139" spans="3:11" ht="15" thickTop="1" x14ac:dyDescent="0.2">
      <c r="C139" s="160"/>
      <c r="D139" s="167" t="s">
        <v>78</v>
      </c>
      <c r="E139" s="211" t="str">
        <f>IF(参画事業者に関する情報!D20="","",参画事業者に関する情報!D20)</f>
        <v/>
      </c>
      <c r="F139" s="212"/>
      <c r="G139" s="212"/>
      <c r="H139" s="212"/>
      <c r="I139" s="212"/>
      <c r="J139" s="213"/>
      <c r="K139" s="164"/>
    </row>
    <row r="140" spans="3:11" x14ac:dyDescent="0.2">
      <c r="C140" s="160"/>
      <c r="D140" s="10" t="s">
        <v>50</v>
      </c>
      <c r="E140" s="45" t="str">
        <f>$E$5</f>
        <v/>
      </c>
      <c r="F140" s="79" t="str">
        <f>IFERROR(E140+2,"")</f>
        <v/>
      </c>
      <c r="G140" s="79" t="str">
        <f>IFERROR(F140+1,"")</f>
        <v/>
      </c>
      <c r="H140" s="79" t="str">
        <f>IFERROR(G140+1,"")</f>
        <v/>
      </c>
      <c r="I140" s="79" t="str">
        <f>IFERROR(H140+1,"")</f>
        <v/>
      </c>
      <c r="J140" s="47" t="str">
        <f>IFERROR(I140+1,"")</f>
        <v/>
      </c>
      <c r="K140" s="46" t="s">
        <v>79</v>
      </c>
    </row>
    <row r="141" spans="3:11" x14ac:dyDescent="0.2">
      <c r="C141" s="160"/>
      <c r="D141" s="168" t="s">
        <v>80</v>
      </c>
      <c r="E141" s="48"/>
      <c r="F141" s="52"/>
      <c r="G141" s="52"/>
      <c r="H141" s="52"/>
      <c r="I141" s="52"/>
      <c r="J141" s="53"/>
      <c r="K141" s="49">
        <f>SUM(F141:J141)</f>
        <v>0</v>
      </c>
    </row>
    <row r="142" spans="3:11" x14ac:dyDescent="0.2">
      <c r="C142" s="160"/>
      <c r="D142" s="10" t="s">
        <v>59</v>
      </c>
      <c r="E142" s="48"/>
      <c r="F142" s="52"/>
      <c r="G142" s="52"/>
      <c r="H142" s="52"/>
      <c r="I142" s="52"/>
      <c r="J142" s="53"/>
      <c r="K142" s="49">
        <f>SUM(F142:J142)</f>
        <v>0</v>
      </c>
    </row>
    <row r="143" spans="3:11" x14ac:dyDescent="0.2">
      <c r="C143" s="160"/>
      <c r="D143" s="10" t="s">
        <v>81</v>
      </c>
      <c r="E143" s="48"/>
      <c r="F143" s="52"/>
      <c r="G143" s="52"/>
      <c r="H143" s="52"/>
      <c r="I143" s="52"/>
      <c r="J143" s="53"/>
      <c r="K143" s="49">
        <f>SUM(F143:J143)</f>
        <v>0</v>
      </c>
    </row>
    <row r="144" spans="3:11" ht="13.8" thickBot="1" x14ac:dyDescent="0.25">
      <c r="C144" s="160"/>
      <c r="D144" s="169" t="s">
        <v>82</v>
      </c>
      <c r="E144" s="50"/>
      <c r="F144" s="58">
        <f>F143</f>
        <v>0</v>
      </c>
      <c r="G144" s="56">
        <f>F144+G143</f>
        <v>0</v>
      </c>
      <c r="H144" s="56">
        <f>G144+H143</f>
        <v>0</v>
      </c>
      <c r="I144" s="56">
        <f>H144+I143</f>
        <v>0</v>
      </c>
      <c r="J144" s="57">
        <f>I144+J143</f>
        <v>0</v>
      </c>
      <c r="K144" s="51"/>
    </row>
    <row r="145" spans="3:11" ht="14.4" thickTop="1" thickBot="1" x14ac:dyDescent="0.25">
      <c r="C145" s="160"/>
      <c r="D145" s="170"/>
      <c r="E145" s="170"/>
      <c r="F145" s="170"/>
      <c r="G145" s="170"/>
      <c r="H145" s="170"/>
      <c r="I145" s="170"/>
      <c r="J145" s="170"/>
      <c r="K145" s="164"/>
    </row>
    <row r="146" spans="3:11" ht="15" thickTop="1" x14ac:dyDescent="0.2">
      <c r="C146" s="160"/>
      <c r="D146" s="167" t="s">
        <v>78</v>
      </c>
      <c r="E146" s="211" t="str">
        <f>IF(参画事業者に関する情報!D21="","",参画事業者に関する情報!D21)</f>
        <v/>
      </c>
      <c r="F146" s="212"/>
      <c r="G146" s="212"/>
      <c r="H146" s="212"/>
      <c r="I146" s="212"/>
      <c r="J146" s="213"/>
      <c r="K146" s="164"/>
    </row>
    <row r="147" spans="3:11" x14ac:dyDescent="0.2">
      <c r="C147" s="160"/>
      <c r="D147" s="10" t="s">
        <v>50</v>
      </c>
      <c r="E147" s="45" t="str">
        <f>$E$5</f>
        <v/>
      </c>
      <c r="F147" s="79" t="str">
        <f>IFERROR(E147+2,"")</f>
        <v/>
      </c>
      <c r="G147" s="79" t="str">
        <f>IFERROR(F147+1,"")</f>
        <v/>
      </c>
      <c r="H147" s="79" t="str">
        <f>IFERROR(G147+1,"")</f>
        <v/>
      </c>
      <c r="I147" s="79" t="str">
        <f>IFERROR(H147+1,"")</f>
        <v/>
      </c>
      <c r="J147" s="47" t="str">
        <f>IFERROR(I147+1,"")</f>
        <v/>
      </c>
      <c r="K147" s="46" t="s">
        <v>79</v>
      </c>
    </row>
    <row r="148" spans="3:11" x14ac:dyDescent="0.2">
      <c r="C148" s="160"/>
      <c r="D148" s="168" t="s">
        <v>80</v>
      </c>
      <c r="E148" s="48"/>
      <c r="F148" s="52"/>
      <c r="G148" s="52"/>
      <c r="H148" s="52"/>
      <c r="I148" s="52"/>
      <c r="J148" s="53"/>
      <c r="K148" s="49">
        <f>SUM(F148:J148)</f>
        <v>0</v>
      </c>
    </row>
    <row r="149" spans="3:11" x14ac:dyDescent="0.2">
      <c r="C149" s="160"/>
      <c r="D149" s="10" t="s">
        <v>59</v>
      </c>
      <c r="E149" s="48"/>
      <c r="F149" s="52"/>
      <c r="G149" s="52"/>
      <c r="H149" s="52"/>
      <c r="I149" s="52"/>
      <c r="J149" s="53"/>
      <c r="K149" s="49">
        <f>SUM(F149:J149)</f>
        <v>0</v>
      </c>
    </row>
    <row r="150" spans="3:11" x14ac:dyDescent="0.2">
      <c r="C150" s="160"/>
      <c r="D150" s="10" t="s">
        <v>81</v>
      </c>
      <c r="E150" s="48"/>
      <c r="F150" s="52"/>
      <c r="G150" s="52"/>
      <c r="H150" s="52"/>
      <c r="I150" s="52"/>
      <c r="J150" s="53"/>
      <c r="K150" s="49">
        <f>SUM(F150:J150)</f>
        <v>0</v>
      </c>
    </row>
    <row r="151" spans="3:11" ht="13.8" thickBot="1" x14ac:dyDescent="0.25">
      <c r="C151" s="160"/>
      <c r="D151" s="169" t="s">
        <v>82</v>
      </c>
      <c r="E151" s="50"/>
      <c r="F151" s="58">
        <f>F150</f>
        <v>0</v>
      </c>
      <c r="G151" s="56">
        <f>F151+G150</f>
        <v>0</v>
      </c>
      <c r="H151" s="56">
        <f>G151+H150</f>
        <v>0</v>
      </c>
      <c r="I151" s="56">
        <f>H151+I150</f>
        <v>0</v>
      </c>
      <c r="J151" s="57">
        <f>I151+J150</f>
        <v>0</v>
      </c>
      <c r="K151" s="51"/>
    </row>
    <row r="152" spans="3:11" ht="14.4" thickTop="1" thickBot="1" x14ac:dyDescent="0.25">
      <c r="C152" s="160"/>
      <c r="D152" s="164"/>
      <c r="E152" s="164"/>
      <c r="F152" s="164"/>
      <c r="G152" s="164"/>
      <c r="H152" s="164"/>
      <c r="I152" s="164"/>
      <c r="J152" s="164"/>
      <c r="K152" s="164"/>
    </row>
    <row r="153" spans="3:11" ht="15" thickTop="1" x14ac:dyDescent="0.2">
      <c r="C153" s="160"/>
      <c r="D153" s="167" t="s">
        <v>78</v>
      </c>
      <c r="E153" s="211" t="str">
        <f>IF(参画事業者に関する情報!D22="","",参画事業者に関する情報!D22)</f>
        <v/>
      </c>
      <c r="F153" s="212"/>
      <c r="G153" s="212"/>
      <c r="H153" s="212"/>
      <c r="I153" s="212"/>
      <c r="J153" s="213"/>
      <c r="K153" s="164"/>
    </row>
    <row r="154" spans="3:11" x14ac:dyDescent="0.2">
      <c r="C154" s="160"/>
      <c r="D154" s="10" t="s">
        <v>50</v>
      </c>
      <c r="E154" s="45" t="str">
        <f>$E$5</f>
        <v/>
      </c>
      <c r="F154" s="79" t="str">
        <f>IFERROR(E154+2,"")</f>
        <v/>
      </c>
      <c r="G154" s="79" t="str">
        <f>IFERROR(F154+1,"")</f>
        <v/>
      </c>
      <c r="H154" s="79" t="str">
        <f>IFERROR(G154+1,"")</f>
        <v/>
      </c>
      <c r="I154" s="79" t="str">
        <f>IFERROR(H154+1,"")</f>
        <v/>
      </c>
      <c r="J154" s="47" t="str">
        <f>IFERROR(I154+1,"")</f>
        <v/>
      </c>
      <c r="K154" s="46" t="s">
        <v>79</v>
      </c>
    </row>
    <row r="155" spans="3:11" x14ac:dyDescent="0.2">
      <c r="C155" s="160"/>
      <c r="D155" s="168" t="s">
        <v>80</v>
      </c>
      <c r="E155" s="48"/>
      <c r="F155" s="52"/>
      <c r="G155" s="52"/>
      <c r="H155" s="52"/>
      <c r="I155" s="52"/>
      <c r="J155" s="53"/>
      <c r="K155" s="49">
        <f>SUM(F155:J155)</f>
        <v>0</v>
      </c>
    </row>
    <row r="156" spans="3:11" x14ac:dyDescent="0.2">
      <c r="C156" s="160"/>
      <c r="D156" s="10" t="s">
        <v>59</v>
      </c>
      <c r="E156" s="48"/>
      <c r="F156" s="52"/>
      <c r="G156" s="52"/>
      <c r="H156" s="52"/>
      <c r="I156" s="52"/>
      <c r="J156" s="53"/>
      <c r="K156" s="49">
        <f>SUM(F156:J156)</f>
        <v>0</v>
      </c>
    </row>
    <row r="157" spans="3:11" x14ac:dyDescent="0.2">
      <c r="C157" s="160"/>
      <c r="D157" s="10" t="s">
        <v>81</v>
      </c>
      <c r="E157" s="48"/>
      <c r="F157" s="52"/>
      <c r="G157" s="52"/>
      <c r="H157" s="52"/>
      <c r="I157" s="52"/>
      <c r="J157" s="53"/>
      <c r="K157" s="49">
        <f>SUM(F157:J157)</f>
        <v>0</v>
      </c>
    </row>
    <row r="158" spans="3:11" ht="13.8" thickBot="1" x14ac:dyDescent="0.25">
      <c r="C158" s="160"/>
      <c r="D158" s="169" t="s">
        <v>82</v>
      </c>
      <c r="E158" s="50"/>
      <c r="F158" s="58">
        <f>F157</f>
        <v>0</v>
      </c>
      <c r="G158" s="56">
        <f>F158+G157</f>
        <v>0</v>
      </c>
      <c r="H158" s="56">
        <f>G158+H157</f>
        <v>0</v>
      </c>
      <c r="I158" s="56">
        <f>H158+I157</f>
        <v>0</v>
      </c>
      <c r="J158" s="57">
        <f>I158+J157</f>
        <v>0</v>
      </c>
      <c r="K158" s="51"/>
    </row>
    <row r="159" spans="3:11" ht="14.4" thickTop="1" thickBot="1" x14ac:dyDescent="0.25">
      <c r="C159" s="160"/>
      <c r="D159" s="170"/>
      <c r="E159" s="170"/>
      <c r="F159" s="170"/>
      <c r="G159" s="170"/>
      <c r="H159" s="170"/>
      <c r="I159" s="170"/>
      <c r="J159" s="170"/>
      <c r="K159" s="164"/>
    </row>
    <row r="160" spans="3:11" ht="15" thickTop="1" x14ac:dyDescent="0.2">
      <c r="C160" s="160"/>
      <c r="D160" s="167" t="s">
        <v>78</v>
      </c>
      <c r="E160" s="211" t="str">
        <f>IF(参画事業者に関する情報!D23="","",参画事業者に関する情報!D23)</f>
        <v/>
      </c>
      <c r="F160" s="212"/>
      <c r="G160" s="212"/>
      <c r="H160" s="212"/>
      <c r="I160" s="212"/>
      <c r="J160" s="213"/>
      <c r="K160" s="164"/>
    </row>
    <row r="161" spans="3:11" x14ac:dyDescent="0.2">
      <c r="C161" s="160"/>
      <c r="D161" s="10" t="s">
        <v>50</v>
      </c>
      <c r="E161" s="45" t="str">
        <f>$E$5</f>
        <v/>
      </c>
      <c r="F161" s="79" t="str">
        <f>IFERROR(E161+2,"")</f>
        <v/>
      </c>
      <c r="G161" s="79" t="str">
        <f>IFERROR(F161+1,"")</f>
        <v/>
      </c>
      <c r="H161" s="79" t="str">
        <f>IFERROR(G161+1,"")</f>
        <v/>
      </c>
      <c r="I161" s="79" t="str">
        <f>IFERROR(H161+1,"")</f>
        <v/>
      </c>
      <c r="J161" s="47" t="str">
        <f>IFERROR(I161+1,"")</f>
        <v/>
      </c>
      <c r="K161" s="46" t="s">
        <v>79</v>
      </c>
    </row>
    <row r="162" spans="3:11" x14ac:dyDescent="0.2">
      <c r="C162" s="160"/>
      <c r="D162" s="168" t="s">
        <v>80</v>
      </c>
      <c r="E162" s="48"/>
      <c r="F162" s="52"/>
      <c r="G162" s="52"/>
      <c r="H162" s="52"/>
      <c r="I162" s="52"/>
      <c r="J162" s="53"/>
      <c r="K162" s="49">
        <f>SUM(F162:J162)</f>
        <v>0</v>
      </c>
    </row>
    <row r="163" spans="3:11" x14ac:dyDescent="0.2">
      <c r="C163" s="160"/>
      <c r="D163" s="10" t="s">
        <v>59</v>
      </c>
      <c r="E163" s="48"/>
      <c r="F163" s="52"/>
      <c r="G163" s="52"/>
      <c r="H163" s="52"/>
      <c r="I163" s="52"/>
      <c r="J163" s="53"/>
      <c r="K163" s="49">
        <f>SUM(F163:J163)</f>
        <v>0</v>
      </c>
    </row>
    <row r="164" spans="3:11" x14ac:dyDescent="0.2">
      <c r="C164" s="160"/>
      <c r="D164" s="10" t="s">
        <v>81</v>
      </c>
      <c r="E164" s="48"/>
      <c r="F164" s="52"/>
      <c r="G164" s="52"/>
      <c r="H164" s="52"/>
      <c r="I164" s="52"/>
      <c r="J164" s="53"/>
      <c r="K164" s="49">
        <f>SUM(F164:J164)</f>
        <v>0</v>
      </c>
    </row>
    <row r="165" spans="3:11" ht="13.8" thickBot="1" x14ac:dyDescent="0.25">
      <c r="C165" s="160"/>
      <c r="D165" s="169" t="s">
        <v>82</v>
      </c>
      <c r="E165" s="50"/>
      <c r="F165" s="58">
        <f>F164</f>
        <v>0</v>
      </c>
      <c r="G165" s="56">
        <f>F165+G164</f>
        <v>0</v>
      </c>
      <c r="H165" s="56">
        <f>G165+H164</f>
        <v>0</v>
      </c>
      <c r="I165" s="56">
        <f>H165+I164</f>
        <v>0</v>
      </c>
      <c r="J165" s="57">
        <f>I165+J164</f>
        <v>0</v>
      </c>
      <c r="K165" s="51"/>
    </row>
    <row r="166" spans="3:11" ht="14.4" thickTop="1" thickBot="1" x14ac:dyDescent="0.25">
      <c r="C166" s="160"/>
      <c r="D166" s="170"/>
      <c r="E166" s="170"/>
      <c r="F166" s="170"/>
      <c r="G166" s="170"/>
      <c r="H166" s="170"/>
      <c r="I166" s="170"/>
      <c r="J166" s="170"/>
      <c r="K166" s="164"/>
    </row>
    <row r="167" spans="3:11" ht="15" thickTop="1" x14ac:dyDescent="0.2">
      <c r="C167" s="160"/>
      <c r="D167" s="167" t="s">
        <v>78</v>
      </c>
      <c r="E167" s="211" t="str">
        <f>IF(参画事業者に関する情報!D24="","",参画事業者に関する情報!D24)</f>
        <v/>
      </c>
      <c r="F167" s="212"/>
      <c r="G167" s="212"/>
      <c r="H167" s="212"/>
      <c r="I167" s="212"/>
      <c r="J167" s="213"/>
      <c r="K167" s="164"/>
    </row>
    <row r="168" spans="3:11" x14ac:dyDescent="0.2">
      <c r="C168" s="160"/>
      <c r="D168" s="10" t="s">
        <v>50</v>
      </c>
      <c r="E168" s="45" t="str">
        <f>$E$5</f>
        <v/>
      </c>
      <c r="F168" s="79" t="str">
        <f>IFERROR(E168+2,"")</f>
        <v/>
      </c>
      <c r="G168" s="79" t="str">
        <f>IFERROR(F168+1,"")</f>
        <v/>
      </c>
      <c r="H168" s="79" t="str">
        <f>IFERROR(G168+1,"")</f>
        <v/>
      </c>
      <c r="I168" s="79" t="str">
        <f>IFERROR(H168+1,"")</f>
        <v/>
      </c>
      <c r="J168" s="47" t="str">
        <f>IFERROR(I168+1,"")</f>
        <v/>
      </c>
      <c r="K168" s="46" t="s">
        <v>79</v>
      </c>
    </row>
    <row r="169" spans="3:11" x14ac:dyDescent="0.2">
      <c r="C169" s="160"/>
      <c r="D169" s="168" t="s">
        <v>80</v>
      </c>
      <c r="E169" s="48"/>
      <c r="F169" s="52"/>
      <c r="G169" s="52"/>
      <c r="H169" s="52"/>
      <c r="I169" s="52"/>
      <c r="J169" s="53"/>
      <c r="K169" s="49">
        <f>SUM(F169:J169)</f>
        <v>0</v>
      </c>
    </row>
    <row r="170" spans="3:11" x14ac:dyDescent="0.2">
      <c r="C170" s="160"/>
      <c r="D170" s="10" t="s">
        <v>59</v>
      </c>
      <c r="E170" s="48"/>
      <c r="F170" s="52"/>
      <c r="G170" s="52"/>
      <c r="H170" s="52"/>
      <c r="I170" s="52"/>
      <c r="J170" s="53"/>
      <c r="K170" s="49">
        <f>SUM(F170:J170)</f>
        <v>0</v>
      </c>
    </row>
    <row r="171" spans="3:11" x14ac:dyDescent="0.2">
      <c r="C171" s="160"/>
      <c r="D171" s="10" t="s">
        <v>81</v>
      </c>
      <c r="E171" s="48"/>
      <c r="F171" s="52"/>
      <c r="G171" s="52"/>
      <c r="H171" s="52"/>
      <c r="I171" s="52"/>
      <c r="J171" s="53"/>
      <c r="K171" s="49">
        <f>SUM(F171:J171)</f>
        <v>0</v>
      </c>
    </row>
    <row r="172" spans="3:11" ht="13.8" thickBot="1" x14ac:dyDescent="0.25">
      <c r="C172" s="160"/>
      <c r="D172" s="169" t="s">
        <v>82</v>
      </c>
      <c r="E172" s="50"/>
      <c r="F172" s="58">
        <f>F171</f>
        <v>0</v>
      </c>
      <c r="G172" s="56">
        <f>F172+G171</f>
        <v>0</v>
      </c>
      <c r="H172" s="56">
        <f>G172+H171</f>
        <v>0</v>
      </c>
      <c r="I172" s="56">
        <f>H172+I171</f>
        <v>0</v>
      </c>
      <c r="J172" s="57">
        <f>I172+J171</f>
        <v>0</v>
      </c>
      <c r="K172" s="51"/>
    </row>
    <row r="173" spans="3:11" ht="14.4" thickTop="1" thickBot="1" x14ac:dyDescent="0.25">
      <c r="C173" s="160"/>
      <c r="D173" s="170"/>
      <c r="E173" s="170"/>
      <c r="F173" s="170"/>
      <c r="G173" s="170"/>
      <c r="H173" s="170"/>
      <c r="I173" s="170"/>
      <c r="J173" s="170"/>
      <c r="K173" s="164"/>
    </row>
    <row r="174" spans="3:11" ht="15" thickTop="1" x14ac:dyDescent="0.2">
      <c r="C174" s="160"/>
      <c r="D174" s="167" t="s">
        <v>78</v>
      </c>
      <c r="E174" s="211" t="str">
        <f>IF(参画事業者に関する情報!D25="","",参画事業者に関する情報!D25)</f>
        <v/>
      </c>
      <c r="F174" s="212"/>
      <c r="G174" s="212"/>
      <c r="H174" s="212"/>
      <c r="I174" s="212"/>
      <c r="J174" s="213"/>
      <c r="K174" s="164"/>
    </row>
    <row r="175" spans="3:11" x14ac:dyDescent="0.2">
      <c r="C175" s="160"/>
      <c r="D175" s="10" t="s">
        <v>50</v>
      </c>
      <c r="E175" s="45" t="str">
        <f>$E$5</f>
        <v/>
      </c>
      <c r="F175" s="79" t="str">
        <f>IFERROR(E175+2,"")</f>
        <v/>
      </c>
      <c r="G175" s="79" t="str">
        <f>IFERROR(F175+1,"")</f>
        <v/>
      </c>
      <c r="H175" s="79" t="str">
        <f>IFERROR(G175+1,"")</f>
        <v/>
      </c>
      <c r="I175" s="79" t="str">
        <f>IFERROR(H175+1,"")</f>
        <v/>
      </c>
      <c r="J175" s="47" t="str">
        <f>IFERROR(I175+1,"")</f>
        <v/>
      </c>
      <c r="K175" s="46" t="s">
        <v>79</v>
      </c>
    </row>
    <row r="176" spans="3:11" x14ac:dyDescent="0.2">
      <c r="C176" s="160"/>
      <c r="D176" s="168" t="s">
        <v>80</v>
      </c>
      <c r="E176" s="48"/>
      <c r="F176" s="52"/>
      <c r="G176" s="52"/>
      <c r="H176" s="52"/>
      <c r="I176" s="52"/>
      <c r="J176" s="53"/>
      <c r="K176" s="49">
        <f>SUM(F176:J176)</f>
        <v>0</v>
      </c>
    </row>
    <row r="177" spans="3:11" x14ac:dyDescent="0.2">
      <c r="C177" s="160"/>
      <c r="D177" s="10" t="s">
        <v>59</v>
      </c>
      <c r="E177" s="48"/>
      <c r="F177" s="52"/>
      <c r="G177" s="52"/>
      <c r="H177" s="52"/>
      <c r="I177" s="52"/>
      <c r="J177" s="53"/>
      <c r="K177" s="49">
        <f>SUM(F177:J177)</f>
        <v>0</v>
      </c>
    </row>
    <row r="178" spans="3:11" x14ac:dyDescent="0.2">
      <c r="C178" s="160"/>
      <c r="D178" s="10" t="s">
        <v>81</v>
      </c>
      <c r="E178" s="48"/>
      <c r="F178" s="52"/>
      <c r="G178" s="52"/>
      <c r="H178" s="52"/>
      <c r="I178" s="52"/>
      <c r="J178" s="53"/>
      <c r="K178" s="49">
        <f>SUM(F178:J178)</f>
        <v>0</v>
      </c>
    </row>
    <row r="179" spans="3:11" ht="13.8" thickBot="1" x14ac:dyDescent="0.25">
      <c r="C179" s="160"/>
      <c r="D179" s="169" t="s">
        <v>82</v>
      </c>
      <c r="E179" s="50"/>
      <c r="F179" s="58">
        <f>F178</f>
        <v>0</v>
      </c>
      <c r="G179" s="56">
        <f>F179+G178</f>
        <v>0</v>
      </c>
      <c r="H179" s="56">
        <f>G179+H178</f>
        <v>0</v>
      </c>
      <c r="I179" s="56">
        <f>H179+I178</f>
        <v>0</v>
      </c>
      <c r="J179" s="57">
        <f>I179+J178</f>
        <v>0</v>
      </c>
      <c r="K179" s="51"/>
    </row>
    <row r="180" spans="3:11" ht="14.4" thickTop="1" thickBot="1" x14ac:dyDescent="0.25">
      <c r="C180" s="160"/>
      <c r="D180" s="164"/>
      <c r="E180" s="164"/>
      <c r="F180" s="164"/>
      <c r="G180" s="164"/>
      <c r="H180" s="164"/>
      <c r="I180" s="164"/>
      <c r="J180" s="164"/>
      <c r="K180" s="164"/>
    </row>
    <row r="181" spans="3:11" ht="15" thickTop="1" x14ac:dyDescent="0.2">
      <c r="C181" s="160"/>
      <c r="D181" s="167" t="s">
        <v>78</v>
      </c>
      <c r="E181" s="211" t="str">
        <f>IF(参画事業者に関する情報!D26="","",参画事業者に関する情報!D26)</f>
        <v/>
      </c>
      <c r="F181" s="212"/>
      <c r="G181" s="212"/>
      <c r="H181" s="212"/>
      <c r="I181" s="212"/>
      <c r="J181" s="213"/>
      <c r="K181" s="164"/>
    </row>
    <row r="182" spans="3:11" x14ac:dyDescent="0.2">
      <c r="C182" s="160"/>
      <c r="D182" s="10" t="s">
        <v>50</v>
      </c>
      <c r="E182" s="45" t="str">
        <f>$E$5</f>
        <v/>
      </c>
      <c r="F182" s="79" t="str">
        <f>IFERROR(E182+2,"")</f>
        <v/>
      </c>
      <c r="G182" s="79" t="str">
        <f>IFERROR(F182+1,"")</f>
        <v/>
      </c>
      <c r="H182" s="79" t="str">
        <f>IFERROR(G182+1,"")</f>
        <v/>
      </c>
      <c r="I182" s="79" t="str">
        <f>IFERROR(H182+1,"")</f>
        <v/>
      </c>
      <c r="J182" s="47" t="str">
        <f>IFERROR(I182+1,"")</f>
        <v/>
      </c>
      <c r="K182" s="46" t="s">
        <v>79</v>
      </c>
    </row>
    <row r="183" spans="3:11" x14ac:dyDescent="0.2">
      <c r="C183" s="160"/>
      <c r="D183" s="168" t="s">
        <v>80</v>
      </c>
      <c r="E183" s="48"/>
      <c r="F183" s="52"/>
      <c r="G183" s="52"/>
      <c r="H183" s="52"/>
      <c r="I183" s="52"/>
      <c r="J183" s="53"/>
      <c r="K183" s="49">
        <f>SUM(F183:J183)</f>
        <v>0</v>
      </c>
    </row>
    <row r="184" spans="3:11" x14ac:dyDescent="0.2">
      <c r="C184" s="160"/>
      <c r="D184" s="10" t="s">
        <v>59</v>
      </c>
      <c r="E184" s="48"/>
      <c r="F184" s="52"/>
      <c r="G184" s="52"/>
      <c r="H184" s="52"/>
      <c r="I184" s="52"/>
      <c r="J184" s="53"/>
      <c r="K184" s="49">
        <f>SUM(F184:J184)</f>
        <v>0</v>
      </c>
    </row>
    <row r="185" spans="3:11" x14ac:dyDescent="0.2">
      <c r="C185" s="160"/>
      <c r="D185" s="10" t="s">
        <v>81</v>
      </c>
      <c r="E185" s="48"/>
      <c r="F185" s="52"/>
      <c r="G185" s="52"/>
      <c r="H185" s="52"/>
      <c r="I185" s="52"/>
      <c r="J185" s="53"/>
      <c r="K185" s="49">
        <f>SUM(F185:J185)</f>
        <v>0</v>
      </c>
    </row>
    <row r="186" spans="3:11" ht="13.8" thickBot="1" x14ac:dyDescent="0.25">
      <c r="C186" s="160"/>
      <c r="D186" s="169" t="s">
        <v>82</v>
      </c>
      <c r="E186" s="50"/>
      <c r="F186" s="58">
        <f>F185</f>
        <v>0</v>
      </c>
      <c r="G186" s="56">
        <f>F186+G185</f>
        <v>0</v>
      </c>
      <c r="H186" s="56">
        <f>G186+H185</f>
        <v>0</v>
      </c>
      <c r="I186" s="56">
        <f>H186+I185</f>
        <v>0</v>
      </c>
      <c r="J186" s="57">
        <f>I186+J185</f>
        <v>0</v>
      </c>
      <c r="K186" s="51"/>
    </row>
    <row r="187" spans="3:11" ht="14.4" thickTop="1" thickBot="1" x14ac:dyDescent="0.25">
      <c r="C187" s="160"/>
      <c r="D187" s="170"/>
      <c r="E187" s="170"/>
      <c r="F187" s="170"/>
      <c r="G187" s="170"/>
      <c r="H187" s="170"/>
      <c r="I187" s="170"/>
      <c r="J187" s="170"/>
      <c r="K187" s="164"/>
    </row>
    <row r="188" spans="3:11" ht="15" thickTop="1" x14ac:dyDescent="0.2">
      <c r="C188" s="160"/>
      <c r="D188" s="167" t="s">
        <v>78</v>
      </c>
      <c r="E188" s="211" t="str">
        <f>IF(参画事業者に関する情報!D27="","",参画事業者に関する情報!D27)</f>
        <v/>
      </c>
      <c r="F188" s="212"/>
      <c r="G188" s="212"/>
      <c r="H188" s="212"/>
      <c r="I188" s="212"/>
      <c r="J188" s="213"/>
      <c r="K188" s="164"/>
    </row>
    <row r="189" spans="3:11" x14ac:dyDescent="0.2">
      <c r="C189" s="160"/>
      <c r="D189" s="10" t="s">
        <v>50</v>
      </c>
      <c r="E189" s="45" t="str">
        <f>$E$5</f>
        <v/>
      </c>
      <c r="F189" s="79" t="str">
        <f>IFERROR(E189+2,"")</f>
        <v/>
      </c>
      <c r="G189" s="79" t="str">
        <f>IFERROR(F189+1,"")</f>
        <v/>
      </c>
      <c r="H189" s="79" t="str">
        <f>IFERROR(G189+1,"")</f>
        <v/>
      </c>
      <c r="I189" s="79" t="str">
        <f>IFERROR(H189+1,"")</f>
        <v/>
      </c>
      <c r="J189" s="47" t="str">
        <f>IFERROR(I189+1,"")</f>
        <v/>
      </c>
      <c r="K189" s="46" t="s">
        <v>79</v>
      </c>
    </row>
    <row r="190" spans="3:11" x14ac:dyDescent="0.2">
      <c r="C190" s="160"/>
      <c r="D190" s="168" t="s">
        <v>80</v>
      </c>
      <c r="E190" s="48"/>
      <c r="F190" s="52"/>
      <c r="G190" s="52"/>
      <c r="H190" s="52"/>
      <c r="I190" s="52"/>
      <c r="J190" s="53"/>
      <c r="K190" s="49">
        <f>SUM(F190:J190)</f>
        <v>0</v>
      </c>
    </row>
    <row r="191" spans="3:11" x14ac:dyDescent="0.2">
      <c r="C191" s="160"/>
      <c r="D191" s="10" t="s">
        <v>59</v>
      </c>
      <c r="E191" s="48"/>
      <c r="F191" s="52"/>
      <c r="G191" s="52"/>
      <c r="H191" s="52"/>
      <c r="I191" s="52"/>
      <c r="J191" s="53"/>
      <c r="K191" s="49">
        <f>SUM(F191:J191)</f>
        <v>0</v>
      </c>
    </row>
    <row r="192" spans="3:11" x14ac:dyDescent="0.2">
      <c r="C192" s="160"/>
      <c r="D192" s="10" t="s">
        <v>81</v>
      </c>
      <c r="E192" s="48"/>
      <c r="F192" s="52"/>
      <c r="G192" s="52"/>
      <c r="H192" s="52"/>
      <c r="I192" s="52"/>
      <c r="J192" s="53"/>
      <c r="K192" s="49">
        <f>SUM(F192:J192)</f>
        <v>0</v>
      </c>
    </row>
    <row r="193" spans="3:11" ht="13.8" thickBot="1" x14ac:dyDescent="0.25">
      <c r="C193" s="160"/>
      <c r="D193" s="169" t="s">
        <v>82</v>
      </c>
      <c r="E193" s="50"/>
      <c r="F193" s="58">
        <f>F192</f>
        <v>0</v>
      </c>
      <c r="G193" s="56">
        <f>F193+G192</f>
        <v>0</v>
      </c>
      <c r="H193" s="56">
        <f>G193+H192</f>
        <v>0</v>
      </c>
      <c r="I193" s="56">
        <f>H193+I192</f>
        <v>0</v>
      </c>
      <c r="J193" s="57">
        <f>I193+J192</f>
        <v>0</v>
      </c>
      <c r="K193" s="51"/>
    </row>
    <row r="194" spans="3:11" ht="14.4" thickTop="1" thickBot="1" x14ac:dyDescent="0.25">
      <c r="C194" s="160"/>
      <c r="D194" s="170"/>
      <c r="E194" s="170"/>
      <c r="F194" s="170"/>
      <c r="G194" s="170"/>
      <c r="H194" s="170"/>
      <c r="I194" s="170"/>
      <c r="J194" s="170"/>
      <c r="K194" s="164"/>
    </row>
    <row r="195" spans="3:11" ht="15" thickTop="1" x14ac:dyDescent="0.2">
      <c r="C195" s="160"/>
      <c r="D195" s="167" t="s">
        <v>78</v>
      </c>
      <c r="E195" s="211" t="str">
        <f>IF(参画事業者に関する情報!D28="","",参画事業者に関する情報!D28)</f>
        <v/>
      </c>
      <c r="F195" s="212"/>
      <c r="G195" s="212"/>
      <c r="H195" s="212"/>
      <c r="I195" s="212"/>
      <c r="J195" s="213"/>
      <c r="K195" s="164"/>
    </row>
    <row r="196" spans="3:11" x14ac:dyDescent="0.2">
      <c r="C196" s="160"/>
      <c r="D196" s="10" t="s">
        <v>50</v>
      </c>
      <c r="E196" s="45" t="str">
        <f>$E$5</f>
        <v/>
      </c>
      <c r="F196" s="79" t="str">
        <f>IFERROR(E196+2,"")</f>
        <v/>
      </c>
      <c r="G196" s="79" t="str">
        <f>IFERROR(F196+1,"")</f>
        <v/>
      </c>
      <c r="H196" s="79" t="str">
        <f>IFERROR(G196+1,"")</f>
        <v/>
      </c>
      <c r="I196" s="79" t="str">
        <f>IFERROR(H196+1,"")</f>
        <v/>
      </c>
      <c r="J196" s="47" t="str">
        <f>IFERROR(I196+1,"")</f>
        <v/>
      </c>
      <c r="K196" s="46" t="s">
        <v>79</v>
      </c>
    </row>
    <row r="197" spans="3:11" x14ac:dyDescent="0.2">
      <c r="C197" s="160"/>
      <c r="D197" s="168" t="s">
        <v>80</v>
      </c>
      <c r="E197" s="48"/>
      <c r="F197" s="52"/>
      <c r="G197" s="52"/>
      <c r="H197" s="52"/>
      <c r="I197" s="52"/>
      <c r="J197" s="53"/>
      <c r="K197" s="49">
        <f>SUM(F197:J197)</f>
        <v>0</v>
      </c>
    </row>
    <row r="198" spans="3:11" x14ac:dyDescent="0.2">
      <c r="C198" s="160"/>
      <c r="D198" s="10" t="s">
        <v>59</v>
      </c>
      <c r="E198" s="48"/>
      <c r="F198" s="52"/>
      <c r="G198" s="52"/>
      <c r="H198" s="52"/>
      <c r="I198" s="52"/>
      <c r="J198" s="53"/>
      <c r="K198" s="49">
        <f>SUM(F198:J198)</f>
        <v>0</v>
      </c>
    </row>
    <row r="199" spans="3:11" x14ac:dyDescent="0.2">
      <c r="C199" s="160"/>
      <c r="D199" s="10" t="s">
        <v>81</v>
      </c>
      <c r="E199" s="48"/>
      <c r="F199" s="52"/>
      <c r="G199" s="52"/>
      <c r="H199" s="52"/>
      <c r="I199" s="52"/>
      <c r="J199" s="53"/>
      <c r="K199" s="49">
        <f>SUM(F199:J199)</f>
        <v>0</v>
      </c>
    </row>
    <row r="200" spans="3:11" ht="13.8" thickBot="1" x14ac:dyDescent="0.25">
      <c r="C200" s="160"/>
      <c r="D200" s="169" t="s">
        <v>82</v>
      </c>
      <c r="E200" s="50"/>
      <c r="F200" s="58">
        <f>F199</f>
        <v>0</v>
      </c>
      <c r="G200" s="56">
        <f>F200+G199</f>
        <v>0</v>
      </c>
      <c r="H200" s="56">
        <f>G200+H199</f>
        <v>0</v>
      </c>
      <c r="I200" s="56">
        <f>H200+I199</f>
        <v>0</v>
      </c>
      <c r="J200" s="57">
        <f>I200+J199</f>
        <v>0</v>
      </c>
      <c r="K200" s="51"/>
    </row>
    <row r="201" spans="3:11" ht="14.4" thickTop="1" thickBot="1" x14ac:dyDescent="0.25">
      <c r="C201" s="160"/>
      <c r="D201" s="170"/>
      <c r="E201" s="170"/>
      <c r="F201" s="170"/>
      <c r="G201" s="170"/>
      <c r="H201" s="170"/>
      <c r="I201" s="170"/>
      <c r="J201" s="170"/>
      <c r="K201" s="164"/>
    </row>
    <row r="202" spans="3:11" ht="15" thickTop="1" x14ac:dyDescent="0.2">
      <c r="C202" s="160"/>
      <c r="D202" s="167" t="s">
        <v>78</v>
      </c>
      <c r="E202" s="211" t="str">
        <f>IF(参画事業者に関する情報!D29="","",参画事業者に関する情報!D29)</f>
        <v/>
      </c>
      <c r="F202" s="212"/>
      <c r="G202" s="212"/>
      <c r="H202" s="212"/>
      <c r="I202" s="212"/>
      <c r="J202" s="213"/>
      <c r="K202" s="164"/>
    </row>
    <row r="203" spans="3:11" x14ac:dyDescent="0.2">
      <c r="C203" s="160"/>
      <c r="D203" s="10" t="s">
        <v>50</v>
      </c>
      <c r="E203" s="45" t="str">
        <f>$E$5</f>
        <v/>
      </c>
      <c r="F203" s="79" t="str">
        <f>IFERROR(E203+2,"")</f>
        <v/>
      </c>
      <c r="G203" s="79" t="str">
        <f>IFERROR(F203+1,"")</f>
        <v/>
      </c>
      <c r="H203" s="79" t="str">
        <f>IFERROR(G203+1,"")</f>
        <v/>
      </c>
      <c r="I203" s="79" t="str">
        <f>IFERROR(H203+1,"")</f>
        <v/>
      </c>
      <c r="J203" s="47" t="str">
        <f>IFERROR(I203+1,"")</f>
        <v/>
      </c>
      <c r="K203" s="46" t="s">
        <v>79</v>
      </c>
    </row>
    <row r="204" spans="3:11" x14ac:dyDescent="0.2">
      <c r="C204" s="160"/>
      <c r="D204" s="168" t="s">
        <v>80</v>
      </c>
      <c r="E204" s="48"/>
      <c r="F204" s="52"/>
      <c r="G204" s="52"/>
      <c r="H204" s="52"/>
      <c r="I204" s="52"/>
      <c r="J204" s="53"/>
      <c r="K204" s="49">
        <f>SUM(F204:J204)</f>
        <v>0</v>
      </c>
    </row>
    <row r="205" spans="3:11" x14ac:dyDescent="0.2">
      <c r="C205" s="160"/>
      <c r="D205" s="10" t="s">
        <v>59</v>
      </c>
      <c r="E205" s="48"/>
      <c r="F205" s="52"/>
      <c r="G205" s="52"/>
      <c r="H205" s="52"/>
      <c r="I205" s="52"/>
      <c r="J205" s="53"/>
      <c r="K205" s="49">
        <f>SUM(F205:J205)</f>
        <v>0</v>
      </c>
    </row>
    <row r="206" spans="3:11" x14ac:dyDescent="0.2">
      <c r="C206" s="160"/>
      <c r="D206" s="10" t="s">
        <v>81</v>
      </c>
      <c r="E206" s="48"/>
      <c r="F206" s="52"/>
      <c r="G206" s="52"/>
      <c r="H206" s="52"/>
      <c r="I206" s="52"/>
      <c r="J206" s="53"/>
      <c r="K206" s="49">
        <f>SUM(F206:J206)</f>
        <v>0</v>
      </c>
    </row>
    <row r="207" spans="3:11" ht="13.8" thickBot="1" x14ac:dyDescent="0.25">
      <c r="C207" s="160"/>
      <c r="D207" s="169" t="s">
        <v>82</v>
      </c>
      <c r="E207" s="50"/>
      <c r="F207" s="58">
        <f>F206</f>
        <v>0</v>
      </c>
      <c r="G207" s="56">
        <f>F207+G206</f>
        <v>0</v>
      </c>
      <c r="H207" s="56">
        <f>G207+H206</f>
        <v>0</v>
      </c>
      <c r="I207" s="56">
        <f>H207+I206</f>
        <v>0</v>
      </c>
      <c r="J207" s="57">
        <f>I207+J206</f>
        <v>0</v>
      </c>
      <c r="K207" s="51"/>
    </row>
    <row r="208" spans="3:11" ht="14.4" thickTop="1" thickBot="1" x14ac:dyDescent="0.25">
      <c r="C208" s="160"/>
      <c r="D208" s="170"/>
      <c r="E208" s="170"/>
      <c r="F208" s="170"/>
      <c r="G208" s="170"/>
      <c r="H208" s="170"/>
      <c r="I208" s="170"/>
      <c r="J208" s="170"/>
      <c r="K208" s="164"/>
    </row>
    <row r="209" spans="3:11" ht="15" thickTop="1" x14ac:dyDescent="0.2">
      <c r="C209" s="160"/>
      <c r="D209" s="167" t="s">
        <v>78</v>
      </c>
      <c r="E209" s="211" t="str">
        <f>IF(参画事業者に関する情報!D30="","",参画事業者に関する情報!D30)</f>
        <v/>
      </c>
      <c r="F209" s="212"/>
      <c r="G209" s="212"/>
      <c r="H209" s="212"/>
      <c r="I209" s="212"/>
      <c r="J209" s="213"/>
      <c r="K209" s="164"/>
    </row>
    <row r="210" spans="3:11" x14ac:dyDescent="0.2">
      <c r="C210" s="160"/>
      <c r="D210" s="10" t="s">
        <v>50</v>
      </c>
      <c r="E210" s="45" t="str">
        <f>$E$5</f>
        <v/>
      </c>
      <c r="F210" s="79" t="str">
        <f>IFERROR(E210+2,"")</f>
        <v/>
      </c>
      <c r="G210" s="79" t="str">
        <f>IFERROR(F210+1,"")</f>
        <v/>
      </c>
      <c r="H210" s="79" t="str">
        <f>IFERROR(G210+1,"")</f>
        <v/>
      </c>
      <c r="I210" s="79" t="str">
        <f>IFERROR(H210+1,"")</f>
        <v/>
      </c>
      <c r="J210" s="47" t="str">
        <f>IFERROR(I210+1,"")</f>
        <v/>
      </c>
      <c r="K210" s="46" t="s">
        <v>79</v>
      </c>
    </row>
    <row r="211" spans="3:11" x14ac:dyDescent="0.2">
      <c r="C211" s="160"/>
      <c r="D211" s="168" t="s">
        <v>80</v>
      </c>
      <c r="E211" s="48"/>
      <c r="F211" s="52"/>
      <c r="G211" s="52"/>
      <c r="H211" s="52"/>
      <c r="I211" s="52"/>
      <c r="J211" s="53"/>
      <c r="K211" s="49">
        <f>SUM(F211:J211)</f>
        <v>0</v>
      </c>
    </row>
    <row r="212" spans="3:11" x14ac:dyDescent="0.2">
      <c r="C212" s="160"/>
      <c r="D212" s="10" t="s">
        <v>59</v>
      </c>
      <c r="E212" s="48"/>
      <c r="F212" s="52"/>
      <c r="G212" s="52"/>
      <c r="H212" s="52"/>
      <c r="I212" s="52"/>
      <c r="J212" s="53"/>
      <c r="K212" s="49">
        <f>SUM(F212:J212)</f>
        <v>0</v>
      </c>
    </row>
    <row r="213" spans="3:11" x14ac:dyDescent="0.2">
      <c r="C213" s="160"/>
      <c r="D213" s="10" t="s">
        <v>81</v>
      </c>
      <c r="E213" s="48"/>
      <c r="F213" s="52"/>
      <c r="G213" s="52"/>
      <c r="H213" s="52"/>
      <c r="I213" s="52"/>
      <c r="J213" s="53"/>
      <c r="K213" s="49">
        <f>SUM(F213:J213)</f>
        <v>0</v>
      </c>
    </row>
    <row r="214" spans="3:11" ht="13.8" thickBot="1" x14ac:dyDescent="0.25">
      <c r="C214" s="160"/>
      <c r="D214" s="169" t="s">
        <v>82</v>
      </c>
      <c r="E214" s="50"/>
      <c r="F214" s="58">
        <f>F213</f>
        <v>0</v>
      </c>
      <c r="G214" s="56">
        <f>F214+G213</f>
        <v>0</v>
      </c>
      <c r="H214" s="56">
        <f>G214+H213</f>
        <v>0</v>
      </c>
      <c r="I214" s="56">
        <f>H214+I213</f>
        <v>0</v>
      </c>
      <c r="J214" s="57">
        <f>I214+J213</f>
        <v>0</v>
      </c>
      <c r="K214" s="51"/>
    </row>
    <row r="215" spans="3:11" ht="14.4" thickTop="1" thickBot="1" x14ac:dyDescent="0.25">
      <c r="C215" s="160"/>
      <c r="D215" s="170"/>
      <c r="E215" s="170"/>
      <c r="F215" s="170"/>
      <c r="G215" s="170"/>
      <c r="H215" s="170"/>
      <c r="I215" s="170"/>
      <c r="J215" s="170"/>
      <c r="K215" s="164"/>
    </row>
    <row r="216" spans="3:11" ht="15" thickTop="1" x14ac:dyDescent="0.2">
      <c r="C216" s="160"/>
      <c r="D216" s="167" t="s">
        <v>78</v>
      </c>
      <c r="E216" s="211" t="str">
        <f>IF(参画事業者に関する情報!D31="","",参画事業者に関する情報!D31)</f>
        <v/>
      </c>
      <c r="F216" s="212"/>
      <c r="G216" s="212"/>
      <c r="H216" s="212"/>
      <c r="I216" s="212"/>
      <c r="J216" s="213"/>
      <c r="K216" s="164"/>
    </row>
    <row r="217" spans="3:11" x14ac:dyDescent="0.2">
      <c r="C217" s="160"/>
      <c r="D217" s="10" t="s">
        <v>50</v>
      </c>
      <c r="E217" s="45" t="str">
        <f>$E$5</f>
        <v/>
      </c>
      <c r="F217" s="79" t="str">
        <f>IFERROR(E217+2,"")</f>
        <v/>
      </c>
      <c r="G217" s="79" t="str">
        <f>IFERROR(F217+1,"")</f>
        <v/>
      </c>
      <c r="H217" s="79" t="str">
        <f>IFERROR(G217+1,"")</f>
        <v/>
      </c>
      <c r="I217" s="79" t="str">
        <f>IFERROR(H217+1,"")</f>
        <v/>
      </c>
      <c r="J217" s="47" t="str">
        <f>IFERROR(I217+1,"")</f>
        <v/>
      </c>
      <c r="K217" s="46" t="s">
        <v>79</v>
      </c>
    </row>
    <row r="218" spans="3:11" x14ac:dyDescent="0.2">
      <c r="C218" s="160"/>
      <c r="D218" s="168" t="s">
        <v>80</v>
      </c>
      <c r="E218" s="48"/>
      <c r="F218" s="52"/>
      <c r="G218" s="52"/>
      <c r="H218" s="52"/>
      <c r="I218" s="52"/>
      <c r="J218" s="53"/>
      <c r="K218" s="49">
        <f>SUM(F218:J218)</f>
        <v>0</v>
      </c>
    </row>
    <row r="219" spans="3:11" x14ac:dyDescent="0.2">
      <c r="C219" s="160"/>
      <c r="D219" s="10" t="s">
        <v>59</v>
      </c>
      <c r="E219" s="48"/>
      <c r="F219" s="52"/>
      <c r="G219" s="52"/>
      <c r="H219" s="52"/>
      <c r="I219" s="52"/>
      <c r="J219" s="53"/>
      <c r="K219" s="49">
        <f>SUM(F219:J219)</f>
        <v>0</v>
      </c>
    </row>
    <row r="220" spans="3:11" x14ac:dyDescent="0.2">
      <c r="C220" s="160"/>
      <c r="D220" s="10" t="s">
        <v>81</v>
      </c>
      <c r="E220" s="48"/>
      <c r="F220" s="52"/>
      <c r="G220" s="52"/>
      <c r="H220" s="52"/>
      <c r="I220" s="52"/>
      <c r="J220" s="53"/>
      <c r="K220" s="49">
        <f>SUM(F220:J220)</f>
        <v>0</v>
      </c>
    </row>
    <row r="221" spans="3:11" ht="13.8" thickBot="1" x14ac:dyDescent="0.25">
      <c r="C221" s="160"/>
      <c r="D221" s="169" t="s">
        <v>82</v>
      </c>
      <c r="E221" s="50"/>
      <c r="F221" s="58">
        <f>F220</f>
        <v>0</v>
      </c>
      <c r="G221" s="56">
        <f>F221+G220</f>
        <v>0</v>
      </c>
      <c r="H221" s="56">
        <f>G221+H220</f>
        <v>0</v>
      </c>
      <c r="I221" s="56">
        <f>H221+I220</f>
        <v>0</v>
      </c>
      <c r="J221" s="57">
        <f>I221+J220</f>
        <v>0</v>
      </c>
      <c r="K221" s="51"/>
    </row>
    <row r="222" spans="3:11" ht="14.4" thickTop="1" thickBot="1" x14ac:dyDescent="0.25">
      <c r="C222" s="160"/>
      <c r="D222" s="164"/>
      <c r="E222" s="164"/>
      <c r="F222" s="164"/>
      <c r="G222" s="164"/>
      <c r="H222" s="164"/>
      <c r="I222" s="164"/>
      <c r="J222" s="164"/>
      <c r="K222" s="164"/>
    </row>
    <row r="223" spans="3:11" ht="15" thickTop="1" x14ac:dyDescent="0.2">
      <c r="C223" s="160"/>
      <c r="D223" s="167" t="s">
        <v>78</v>
      </c>
      <c r="E223" s="211" t="str">
        <f>IF(参画事業者に関する情報!D32="","",参画事業者に関する情報!D32)</f>
        <v/>
      </c>
      <c r="F223" s="212"/>
      <c r="G223" s="212"/>
      <c r="H223" s="212"/>
      <c r="I223" s="212"/>
      <c r="J223" s="213"/>
      <c r="K223" s="164"/>
    </row>
    <row r="224" spans="3:11" x14ac:dyDescent="0.2">
      <c r="C224" s="160"/>
      <c r="D224" s="10" t="s">
        <v>50</v>
      </c>
      <c r="E224" s="45" t="str">
        <f>$E$5</f>
        <v/>
      </c>
      <c r="F224" s="79" t="str">
        <f>IFERROR(E224+2,"")</f>
        <v/>
      </c>
      <c r="G224" s="79" t="str">
        <f>IFERROR(F224+1,"")</f>
        <v/>
      </c>
      <c r="H224" s="79" t="str">
        <f>IFERROR(G224+1,"")</f>
        <v/>
      </c>
      <c r="I224" s="79" t="str">
        <f>IFERROR(H224+1,"")</f>
        <v/>
      </c>
      <c r="J224" s="47" t="str">
        <f>IFERROR(I224+1,"")</f>
        <v/>
      </c>
      <c r="K224" s="46" t="s">
        <v>79</v>
      </c>
    </row>
    <row r="225" spans="3:11" x14ac:dyDescent="0.2">
      <c r="C225" s="160"/>
      <c r="D225" s="168" t="s">
        <v>80</v>
      </c>
      <c r="E225" s="48"/>
      <c r="F225" s="52"/>
      <c r="G225" s="52"/>
      <c r="H225" s="52"/>
      <c r="I225" s="52"/>
      <c r="J225" s="53"/>
      <c r="K225" s="49">
        <f>SUM(F225:J225)</f>
        <v>0</v>
      </c>
    </row>
    <row r="226" spans="3:11" x14ac:dyDescent="0.2">
      <c r="C226" s="160"/>
      <c r="D226" s="10" t="s">
        <v>59</v>
      </c>
      <c r="E226" s="48"/>
      <c r="F226" s="52"/>
      <c r="G226" s="52"/>
      <c r="H226" s="52"/>
      <c r="I226" s="52"/>
      <c r="J226" s="53"/>
      <c r="K226" s="49">
        <f>SUM(F226:J226)</f>
        <v>0</v>
      </c>
    </row>
    <row r="227" spans="3:11" x14ac:dyDescent="0.2">
      <c r="C227" s="160"/>
      <c r="D227" s="10" t="s">
        <v>81</v>
      </c>
      <c r="E227" s="48"/>
      <c r="F227" s="52"/>
      <c r="G227" s="52"/>
      <c r="H227" s="52"/>
      <c r="I227" s="52"/>
      <c r="J227" s="53"/>
      <c r="K227" s="49">
        <f>SUM(F227:J227)</f>
        <v>0</v>
      </c>
    </row>
    <row r="228" spans="3:11" ht="13.8" thickBot="1" x14ac:dyDescent="0.25">
      <c r="C228" s="160"/>
      <c r="D228" s="169" t="s">
        <v>82</v>
      </c>
      <c r="E228" s="50"/>
      <c r="F228" s="58">
        <f>F227</f>
        <v>0</v>
      </c>
      <c r="G228" s="56">
        <f>F228+G227</f>
        <v>0</v>
      </c>
      <c r="H228" s="56">
        <f>G228+H227</f>
        <v>0</v>
      </c>
      <c r="I228" s="56">
        <f>H228+I227</f>
        <v>0</v>
      </c>
      <c r="J228" s="57">
        <f>I228+J227</f>
        <v>0</v>
      </c>
      <c r="K228" s="51"/>
    </row>
    <row r="229" spans="3:11" ht="14.4" thickTop="1" thickBot="1" x14ac:dyDescent="0.25">
      <c r="C229" s="160"/>
      <c r="D229" s="170"/>
      <c r="E229" s="170"/>
      <c r="F229" s="170"/>
      <c r="G229" s="170"/>
      <c r="H229" s="170"/>
      <c r="I229" s="170"/>
      <c r="J229" s="170"/>
      <c r="K229" s="164"/>
    </row>
    <row r="230" spans="3:11" ht="15" thickTop="1" x14ac:dyDescent="0.2">
      <c r="C230" s="160"/>
      <c r="D230" s="167" t="s">
        <v>78</v>
      </c>
      <c r="E230" s="211" t="str">
        <f>IF(参画事業者に関する情報!D33="","",参画事業者に関する情報!D33)</f>
        <v/>
      </c>
      <c r="F230" s="212"/>
      <c r="G230" s="212"/>
      <c r="H230" s="212"/>
      <c r="I230" s="212"/>
      <c r="J230" s="213"/>
      <c r="K230" s="164"/>
    </row>
    <row r="231" spans="3:11" x14ac:dyDescent="0.2">
      <c r="C231" s="160"/>
      <c r="D231" s="10" t="s">
        <v>50</v>
      </c>
      <c r="E231" s="45" t="str">
        <f>$E$5</f>
        <v/>
      </c>
      <c r="F231" s="79" t="str">
        <f>IFERROR(E231+2,"")</f>
        <v/>
      </c>
      <c r="G231" s="79" t="str">
        <f>IFERROR(F231+1,"")</f>
        <v/>
      </c>
      <c r="H231" s="79" t="str">
        <f>IFERROR(G231+1,"")</f>
        <v/>
      </c>
      <c r="I231" s="79" t="str">
        <f>IFERROR(H231+1,"")</f>
        <v/>
      </c>
      <c r="J231" s="47" t="str">
        <f>IFERROR(I231+1,"")</f>
        <v/>
      </c>
      <c r="K231" s="46" t="s">
        <v>79</v>
      </c>
    </row>
    <row r="232" spans="3:11" x14ac:dyDescent="0.2">
      <c r="C232" s="160"/>
      <c r="D232" s="168" t="s">
        <v>80</v>
      </c>
      <c r="E232" s="48"/>
      <c r="F232" s="52"/>
      <c r="G232" s="52"/>
      <c r="H232" s="52"/>
      <c r="I232" s="52"/>
      <c r="J232" s="53"/>
      <c r="K232" s="49">
        <f>SUM(F232:J232)</f>
        <v>0</v>
      </c>
    </row>
    <row r="233" spans="3:11" x14ac:dyDescent="0.2">
      <c r="C233" s="160"/>
      <c r="D233" s="10" t="s">
        <v>59</v>
      </c>
      <c r="E233" s="48"/>
      <c r="F233" s="52"/>
      <c r="G233" s="52"/>
      <c r="H233" s="52"/>
      <c r="I233" s="52"/>
      <c r="J233" s="53"/>
      <c r="K233" s="49">
        <f>SUM(F233:J233)</f>
        <v>0</v>
      </c>
    </row>
    <row r="234" spans="3:11" x14ac:dyDescent="0.2">
      <c r="C234" s="160"/>
      <c r="D234" s="10" t="s">
        <v>81</v>
      </c>
      <c r="E234" s="48"/>
      <c r="F234" s="52"/>
      <c r="G234" s="52"/>
      <c r="H234" s="52"/>
      <c r="I234" s="52"/>
      <c r="J234" s="53"/>
      <c r="K234" s="49">
        <f>SUM(F234:J234)</f>
        <v>0</v>
      </c>
    </row>
    <row r="235" spans="3:11" ht="13.8" thickBot="1" x14ac:dyDescent="0.25">
      <c r="C235" s="160"/>
      <c r="D235" s="169" t="s">
        <v>82</v>
      </c>
      <c r="E235" s="50"/>
      <c r="F235" s="58">
        <f>F234</f>
        <v>0</v>
      </c>
      <c r="G235" s="56">
        <f>F235+G234</f>
        <v>0</v>
      </c>
      <c r="H235" s="56">
        <f>G235+H234</f>
        <v>0</v>
      </c>
      <c r="I235" s="56">
        <f>H235+I234</f>
        <v>0</v>
      </c>
      <c r="J235" s="57">
        <f>I235+J234</f>
        <v>0</v>
      </c>
      <c r="K235" s="51"/>
    </row>
    <row r="236" spans="3:11" ht="14.4" thickTop="1" thickBot="1" x14ac:dyDescent="0.25">
      <c r="C236" s="160"/>
      <c r="D236" s="170"/>
      <c r="E236" s="170"/>
      <c r="F236" s="170"/>
      <c r="G236" s="170"/>
      <c r="H236" s="170"/>
      <c r="I236" s="170"/>
      <c r="J236" s="170"/>
      <c r="K236" s="164"/>
    </row>
    <row r="237" spans="3:11" ht="15" thickTop="1" x14ac:dyDescent="0.2">
      <c r="C237" s="160"/>
      <c r="D237" s="167" t="s">
        <v>78</v>
      </c>
      <c r="E237" s="211" t="str">
        <f>IF(参画事業者に関する情報!D34="","",参画事業者に関する情報!D34)</f>
        <v/>
      </c>
      <c r="F237" s="212"/>
      <c r="G237" s="212"/>
      <c r="H237" s="212"/>
      <c r="I237" s="212"/>
      <c r="J237" s="213"/>
      <c r="K237" s="164"/>
    </row>
    <row r="238" spans="3:11" x14ac:dyDescent="0.2">
      <c r="C238" s="160"/>
      <c r="D238" s="10" t="s">
        <v>50</v>
      </c>
      <c r="E238" s="45" t="str">
        <f>$E$5</f>
        <v/>
      </c>
      <c r="F238" s="79" t="str">
        <f>IFERROR(E238+2,"")</f>
        <v/>
      </c>
      <c r="G238" s="79" t="str">
        <f>IFERROR(F238+1,"")</f>
        <v/>
      </c>
      <c r="H238" s="79" t="str">
        <f>IFERROR(G238+1,"")</f>
        <v/>
      </c>
      <c r="I238" s="79" t="str">
        <f>IFERROR(H238+1,"")</f>
        <v/>
      </c>
      <c r="J238" s="47" t="str">
        <f>IFERROR(I238+1,"")</f>
        <v/>
      </c>
      <c r="K238" s="46" t="s">
        <v>79</v>
      </c>
    </row>
    <row r="239" spans="3:11" x14ac:dyDescent="0.2">
      <c r="C239" s="160"/>
      <c r="D239" s="168" t="s">
        <v>80</v>
      </c>
      <c r="E239" s="48"/>
      <c r="F239" s="52"/>
      <c r="G239" s="52"/>
      <c r="H239" s="52"/>
      <c r="I239" s="52"/>
      <c r="J239" s="53"/>
      <c r="K239" s="49">
        <f>SUM(F239:J239)</f>
        <v>0</v>
      </c>
    </row>
    <row r="240" spans="3:11" x14ac:dyDescent="0.2">
      <c r="C240" s="160"/>
      <c r="D240" s="10" t="s">
        <v>59</v>
      </c>
      <c r="E240" s="48"/>
      <c r="F240" s="52"/>
      <c r="G240" s="52"/>
      <c r="H240" s="52"/>
      <c r="I240" s="52"/>
      <c r="J240" s="53"/>
      <c r="K240" s="49">
        <f>SUM(F240:J240)</f>
        <v>0</v>
      </c>
    </row>
    <row r="241" spans="3:11" x14ac:dyDescent="0.2">
      <c r="C241" s="160"/>
      <c r="D241" s="10" t="s">
        <v>81</v>
      </c>
      <c r="E241" s="48"/>
      <c r="F241" s="52"/>
      <c r="G241" s="52"/>
      <c r="H241" s="52"/>
      <c r="I241" s="52"/>
      <c r="J241" s="53"/>
      <c r="K241" s="49">
        <f>SUM(F241:J241)</f>
        <v>0</v>
      </c>
    </row>
    <row r="242" spans="3:11" ht="13.8" thickBot="1" x14ac:dyDescent="0.25">
      <c r="C242" s="160"/>
      <c r="D242" s="169" t="s">
        <v>82</v>
      </c>
      <c r="E242" s="50"/>
      <c r="F242" s="58">
        <f>F241</f>
        <v>0</v>
      </c>
      <c r="G242" s="56">
        <f>F242+G241</f>
        <v>0</v>
      </c>
      <c r="H242" s="56">
        <f>G242+H241</f>
        <v>0</v>
      </c>
      <c r="I242" s="56">
        <f>H242+I241</f>
        <v>0</v>
      </c>
      <c r="J242" s="57">
        <f>I242+J241</f>
        <v>0</v>
      </c>
      <c r="K242" s="51"/>
    </row>
    <row r="243" spans="3:11" ht="14.4" thickTop="1" thickBot="1" x14ac:dyDescent="0.25">
      <c r="C243" s="160"/>
      <c r="D243" s="170"/>
      <c r="E243" s="170"/>
      <c r="F243" s="170"/>
      <c r="G243" s="170"/>
      <c r="H243" s="170"/>
      <c r="I243" s="170"/>
      <c r="J243" s="170"/>
      <c r="K243" s="164"/>
    </row>
    <row r="244" spans="3:11" ht="15" thickTop="1" x14ac:dyDescent="0.2">
      <c r="C244" s="160"/>
      <c r="D244" s="167" t="s">
        <v>78</v>
      </c>
      <c r="E244" s="211" t="str">
        <f>IF(参画事業者に関する情報!D35="","",参画事業者に関する情報!D35)</f>
        <v/>
      </c>
      <c r="F244" s="212"/>
      <c r="G244" s="212"/>
      <c r="H244" s="212"/>
      <c r="I244" s="212"/>
      <c r="J244" s="213"/>
      <c r="K244" s="164"/>
    </row>
    <row r="245" spans="3:11" x14ac:dyDescent="0.2">
      <c r="C245" s="160"/>
      <c r="D245" s="10" t="s">
        <v>50</v>
      </c>
      <c r="E245" s="45" t="str">
        <f>$E$5</f>
        <v/>
      </c>
      <c r="F245" s="79" t="str">
        <f>IFERROR(E245+2,"")</f>
        <v/>
      </c>
      <c r="G245" s="79" t="str">
        <f>IFERROR(F245+1,"")</f>
        <v/>
      </c>
      <c r="H245" s="79" t="str">
        <f>IFERROR(G245+1,"")</f>
        <v/>
      </c>
      <c r="I245" s="79" t="str">
        <f>IFERROR(H245+1,"")</f>
        <v/>
      </c>
      <c r="J245" s="47" t="str">
        <f>IFERROR(I245+1,"")</f>
        <v/>
      </c>
      <c r="K245" s="46" t="s">
        <v>79</v>
      </c>
    </row>
    <row r="246" spans="3:11" x14ac:dyDescent="0.2">
      <c r="C246" s="160"/>
      <c r="D246" s="168" t="s">
        <v>80</v>
      </c>
      <c r="E246" s="48"/>
      <c r="F246" s="52"/>
      <c r="G246" s="52"/>
      <c r="H246" s="52"/>
      <c r="I246" s="52"/>
      <c r="J246" s="53"/>
      <c r="K246" s="49">
        <f>SUM(F246:J246)</f>
        <v>0</v>
      </c>
    </row>
    <row r="247" spans="3:11" x14ac:dyDescent="0.2">
      <c r="C247" s="160"/>
      <c r="D247" s="10" t="s">
        <v>59</v>
      </c>
      <c r="E247" s="48"/>
      <c r="F247" s="52"/>
      <c r="G247" s="52"/>
      <c r="H247" s="52"/>
      <c r="I247" s="52"/>
      <c r="J247" s="53"/>
      <c r="K247" s="49">
        <f>SUM(F247:J247)</f>
        <v>0</v>
      </c>
    </row>
    <row r="248" spans="3:11" x14ac:dyDescent="0.2">
      <c r="C248" s="160"/>
      <c r="D248" s="10" t="s">
        <v>81</v>
      </c>
      <c r="E248" s="48"/>
      <c r="F248" s="52"/>
      <c r="G248" s="52"/>
      <c r="H248" s="52"/>
      <c r="I248" s="52"/>
      <c r="J248" s="53"/>
      <c r="K248" s="49">
        <f>SUM(F248:J248)</f>
        <v>0</v>
      </c>
    </row>
    <row r="249" spans="3:11" ht="13.8" thickBot="1" x14ac:dyDescent="0.25">
      <c r="C249" s="160"/>
      <c r="D249" s="169" t="s">
        <v>82</v>
      </c>
      <c r="E249" s="50"/>
      <c r="F249" s="58">
        <f>F248</f>
        <v>0</v>
      </c>
      <c r="G249" s="56">
        <f>F249+G248</f>
        <v>0</v>
      </c>
      <c r="H249" s="56">
        <f>G249+H248</f>
        <v>0</v>
      </c>
      <c r="I249" s="56">
        <f>H249+I248</f>
        <v>0</v>
      </c>
      <c r="J249" s="57">
        <f>I249+J248</f>
        <v>0</v>
      </c>
      <c r="K249" s="51"/>
    </row>
    <row r="250" spans="3:11" ht="14.4" thickTop="1" thickBot="1" x14ac:dyDescent="0.25">
      <c r="C250" s="160"/>
      <c r="D250" s="170"/>
      <c r="E250" s="170"/>
      <c r="F250" s="170"/>
      <c r="G250" s="170"/>
      <c r="H250" s="170"/>
      <c r="I250" s="170"/>
      <c r="J250" s="170"/>
      <c r="K250" s="164"/>
    </row>
    <row r="251" spans="3:11" ht="15" thickTop="1" x14ac:dyDescent="0.2">
      <c r="C251" s="160"/>
      <c r="D251" s="167" t="s">
        <v>78</v>
      </c>
      <c r="E251" s="211" t="str">
        <f>IF(参画事業者に関する情報!D36="","",参画事業者に関する情報!D36)</f>
        <v/>
      </c>
      <c r="F251" s="212"/>
      <c r="G251" s="212"/>
      <c r="H251" s="212"/>
      <c r="I251" s="212"/>
      <c r="J251" s="213"/>
      <c r="K251" s="164"/>
    </row>
    <row r="252" spans="3:11" x14ac:dyDescent="0.2">
      <c r="C252" s="160"/>
      <c r="D252" s="10" t="s">
        <v>50</v>
      </c>
      <c r="E252" s="45" t="str">
        <f>$E$5</f>
        <v/>
      </c>
      <c r="F252" s="79" t="str">
        <f>IFERROR(E252+2,"")</f>
        <v/>
      </c>
      <c r="G252" s="79" t="str">
        <f>IFERROR(F252+1,"")</f>
        <v/>
      </c>
      <c r="H252" s="79" t="str">
        <f>IFERROR(G252+1,"")</f>
        <v/>
      </c>
      <c r="I252" s="79" t="str">
        <f>IFERROR(H252+1,"")</f>
        <v/>
      </c>
      <c r="J252" s="47" t="str">
        <f>IFERROR(I252+1,"")</f>
        <v/>
      </c>
      <c r="K252" s="46" t="s">
        <v>79</v>
      </c>
    </row>
    <row r="253" spans="3:11" x14ac:dyDescent="0.2">
      <c r="C253" s="160"/>
      <c r="D253" s="168" t="s">
        <v>80</v>
      </c>
      <c r="E253" s="48"/>
      <c r="F253" s="52"/>
      <c r="G253" s="52"/>
      <c r="H253" s="52"/>
      <c r="I253" s="52"/>
      <c r="J253" s="53"/>
      <c r="K253" s="49">
        <f>SUM(F253:J253)</f>
        <v>0</v>
      </c>
    </row>
    <row r="254" spans="3:11" x14ac:dyDescent="0.2">
      <c r="C254" s="160"/>
      <c r="D254" s="10" t="s">
        <v>59</v>
      </c>
      <c r="E254" s="48"/>
      <c r="F254" s="52"/>
      <c r="G254" s="52"/>
      <c r="H254" s="52"/>
      <c r="I254" s="52"/>
      <c r="J254" s="53"/>
      <c r="K254" s="49">
        <f>SUM(F254:J254)</f>
        <v>0</v>
      </c>
    </row>
    <row r="255" spans="3:11" x14ac:dyDescent="0.2">
      <c r="C255" s="160"/>
      <c r="D255" s="10" t="s">
        <v>81</v>
      </c>
      <c r="E255" s="48"/>
      <c r="F255" s="52"/>
      <c r="G255" s="52"/>
      <c r="H255" s="52"/>
      <c r="I255" s="52"/>
      <c r="J255" s="53"/>
      <c r="K255" s="49">
        <f>SUM(F255:J255)</f>
        <v>0</v>
      </c>
    </row>
    <row r="256" spans="3:11" ht="13.8" thickBot="1" x14ac:dyDescent="0.25">
      <c r="C256" s="160"/>
      <c r="D256" s="169" t="s">
        <v>82</v>
      </c>
      <c r="E256" s="50"/>
      <c r="F256" s="58">
        <f>F255</f>
        <v>0</v>
      </c>
      <c r="G256" s="56">
        <f>F256+G255</f>
        <v>0</v>
      </c>
      <c r="H256" s="56">
        <f>G256+H255</f>
        <v>0</v>
      </c>
      <c r="I256" s="56">
        <f>H256+I255</f>
        <v>0</v>
      </c>
      <c r="J256" s="57">
        <f>I256+J255</f>
        <v>0</v>
      </c>
      <c r="K256" s="51"/>
    </row>
    <row r="257" spans="3:11" ht="14.4" thickTop="1" thickBot="1" x14ac:dyDescent="0.25">
      <c r="C257" s="160"/>
      <c r="D257" s="170"/>
      <c r="E257" s="170"/>
      <c r="F257" s="170"/>
      <c r="G257" s="170"/>
      <c r="H257" s="170"/>
      <c r="I257" s="170"/>
      <c r="J257" s="170"/>
      <c r="K257" s="164"/>
    </row>
    <row r="258" spans="3:11" ht="15" thickTop="1" x14ac:dyDescent="0.2">
      <c r="C258" s="160"/>
      <c r="D258" s="167" t="s">
        <v>78</v>
      </c>
      <c r="E258" s="211" t="str">
        <f>IF(参画事業者に関する情報!D37="","",参画事業者に関する情報!D37)</f>
        <v/>
      </c>
      <c r="F258" s="212"/>
      <c r="G258" s="212"/>
      <c r="H258" s="212"/>
      <c r="I258" s="212"/>
      <c r="J258" s="213"/>
      <c r="K258" s="164"/>
    </row>
    <row r="259" spans="3:11" x14ac:dyDescent="0.2">
      <c r="C259" s="160"/>
      <c r="D259" s="10" t="s">
        <v>50</v>
      </c>
      <c r="E259" s="45" t="str">
        <f>$E$5</f>
        <v/>
      </c>
      <c r="F259" s="79" t="str">
        <f>IFERROR(E259+2,"")</f>
        <v/>
      </c>
      <c r="G259" s="79" t="str">
        <f>IFERROR(F259+1,"")</f>
        <v/>
      </c>
      <c r="H259" s="79" t="str">
        <f>IFERROR(G259+1,"")</f>
        <v/>
      </c>
      <c r="I259" s="79" t="str">
        <f>IFERROR(H259+1,"")</f>
        <v/>
      </c>
      <c r="J259" s="47" t="str">
        <f>IFERROR(I259+1,"")</f>
        <v/>
      </c>
      <c r="K259" s="46" t="s">
        <v>79</v>
      </c>
    </row>
    <row r="260" spans="3:11" x14ac:dyDescent="0.2">
      <c r="C260" s="160"/>
      <c r="D260" s="168" t="s">
        <v>80</v>
      </c>
      <c r="E260" s="48"/>
      <c r="F260" s="52"/>
      <c r="G260" s="52"/>
      <c r="H260" s="52"/>
      <c r="I260" s="52"/>
      <c r="J260" s="53"/>
      <c r="K260" s="49">
        <f>SUM(F260:J260)</f>
        <v>0</v>
      </c>
    </row>
    <row r="261" spans="3:11" x14ac:dyDescent="0.2">
      <c r="C261" s="160"/>
      <c r="D261" s="10" t="s">
        <v>59</v>
      </c>
      <c r="E261" s="48"/>
      <c r="F261" s="52"/>
      <c r="G261" s="52"/>
      <c r="H261" s="52"/>
      <c r="I261" s="52"/>
      <c r="J261" s="53"/>
      <c r="K261" s="49">
        <f>SUM(F261:J261)</f>
        <v>0</v>
      </c>
    </row>
    <row r="262" spans="3:11" x14ac:dyDescent="0.2">
      <c r="C262" s="160"/>
      <c r="D262" s="10" t="s">
        <v>81</v>
      </c>
      <c r="E262" s="48"/>
      <c r="F262" s="52"/>
      <c r="G262" s="52"/>
      <c r="H262" s="52"/>
      <c r="I262" s="52"/>
      <c r="J262" s="53"/>
      <c r="K262" s="49">
        <f>SUM(F262:J262)</f>
        <v>0</v>
      </c>
    </row>
    <row r="263" spans="3:11" ht="13.8" thickBot="1" x14ac:dyDescent="0.25">
      <c r="C263" s="160"/>
      <c r="D263" s="169" t="s">
        <v>82</v>
      </c>
      <c r="E263" s="50"/>
      <c r="F263" s="58">
        <f>F262</f>
        <v>0</v>
      </c>
      <c r="G263" s="56">
        <f>F263+G262</f>
        <v>0</v>
      </c>
      <c r="H263" s="56">
        <f>G263+H262</f>
        <v>0</v>
      </c>
      <c r="I263" s="56">
        <f>H263+I262</f>
        <v>0</v>
      </c>
      <c r="J263" s="57">
        <f>I263+J262</f>
        <v>0</v>
      </c>
      <c r="K263" s="51"/>
    </row>
    <row r="264" spans="3:11" ht="14.4" thickTop="1" thickBot="1" x14ac:dyDescent="0.25">
      <c r="C264" s="160"/>
      <c r="D264" s="170"/>
      <c r="E264" s="170"/>
      <c r="F264" s="170"/>
      <c r="G264" s="170"/>
      <c r="H264" s="170"/>
      <c r="I264" s="170"/>
      <c r="J264" s="170"/>
      <c r="K264" s="164"/>
    </row>
    <row r="265" spans="3:11" ht="15" thickTop="1" x14ac:dyDescent="0.2">
      <c r="C265" s="160"/>
      <c r="D265" s="167" t="s">
        <v>78</v>
      </c>
      <c r="E265" s="211" t="str">
        <f>IF(参画事業者に関する情報!D38="","",参画事業者に関する情報!D38)</f>
        <v/>
      </c>
      <c r="F265" s="212"/>
      <c r="G265" s="212"/>
      <c r="H265" s="212"/>
      <c r="I265" s="212"/>
      <c r="J265" s="213"/>
      <c r="K265" s="164"/>
    </row>
    <row r="266" spans="3:11" x14ac:dyDescent="0.2">
      <c r="C266" s="160"/>
      <c r="D266" s="10" t="s">
        <v>50</v>
      </c>
      <c r="E266" s="45" t="str">
        <f>$E$5</f>
        <v/>
      </c>
      <c r="F266" s="79" t="str">
        <f>IFERROR(E266+2,"")</f>
        <v/>
      </c>
      <c r="G266" s="79" t="str">
        <f>IFERROR(F266+1,"")</f>
        <v/>
      </c>
      <c r="H266" s="79" t="str">
        <f>IFERROR(G266+1,"")</f>
        <v/>
      </c>
      <c r="I266" s="79" t="str">
        <f>IFERROR(H266+1,"")</f>
        <v/>
      </c>
      <c r="J266" s="47" t="str">
        <f>IFERROR(I266+1,"")</f>
        <v/>
      </c>
      <c r="K266" s="46" t="s">
        <v>79</v>
      </c>
    </row>
    <row r="267" spans="3:11" x14ac:dyDescent="0.2">
      <c r="C267" s="160"/>
      <c r="D267" s="168" t="s">
        <v>80</v>
      </c>
      <c r="E267" s="48"/>
      <c r="F267" s="52"/>
      <c r="G267" s="52"/>
      <c r="H267" s="52"/>
      <c r="I267" s="52"/>
      <c r="J267" s="53"/>
      <c r="K267" s="49">
        <f>SUM(F267:J267)</f>
        <v>0</v>
      </c>
    </row>
    <row r="268" spans="3:11" x14ac:dyDescent="0.2">
      <c r="C268" s="160"/>
      <c r="D268" s="10" t="s">
        <v>59</v>
      </c>
      <c r="E268" s="48"/>
      <c r="F268" s="52"/>
      <c r="G268" s="52"/>
      <c r="H268" s="52"/>
      <c r="I268" s="52"/>
      <c r="J268" s="53"/>
      <c r="K268" s="49">
        <f>SUM(F268:J268)</f>
        <v>0</v>
      </c>
    </row>
    <row r="269" spans="3:11" x14ac:dyDescent="0.2">
      <c r="C269" s="160"/>
      <c r="D269" s="10" t="s">
        <v>81</v>
      </c>
      <c r="E269" s="48"/>
      <c r="F269" s="52"/>
      <c r="G269" s="52"/>
      <c r="H269" s="52"/>
      <c r="I269" s="52"/>
      <c r="J269" s="53"/>
      <c r="K269" s="49">
        <f>SUM(F269:J269)</f>
        <v>0</v>
      </c>
    </row>
    <row r="270" spans="3:11" ht="13.8" thickBot="1" x14ac:dyDescent="0.25">
      <c r="C270" s="160"/>
      <c r="D270" s="169" t="s">
        <v>82</v>
      </c>
      <c r="E270" s="50"/>
      <c r="F270" s="58">
        <f>F269</f>
        <v>0</v>
      </c>
      <c r="G270" s="56">
        <f>F270+G269</f>
        <v>0</v>
      </c>
      <c r="H270" s="56">
        <f>G270+H269</f>
        <v>0</v>
      </c>
      <c r="I270" s="56">
        <f>H270+I269</f>
        <v>0</v>
      </c>
      <c r="J270" s="57">
        <f>I270+J269</f>
        <v>0</v>
      </c>
      <c r="K270" s="51"/>
    </row>
    <row r="271" spans="3:11" ht="14.4" thickTop="1" thickBot="1" x14ac:dyDescent="0.25">
      <c r="C271" s="160"/>
      <c r="D271" s="170"/>
      <c r="E271" s="170"/>
      <c r="F271" s="170"/>
      <c r="G271" s="170"/>
      <c r="H271" s="170"/>
      <c r="I271" s="170"/>
      <c r="J271" s="170"/>
      <c r="K271" s="164"/>
    </row>
    <row r="272" spans="3:11" ht="15" thickTop="1" x14ac:dyDescent="0.2">
      <c r="C272" s="160"/>
      <c r="D272" s="167" t="s">
        <v>78</v>
      </c>
      <c r="E272" s="211" t="str">
        <f>IF(参画事業者に関する情報!D39="","",参画事業者に関する情報!D39)</f>
        <v/>
      </c>
      <c r="F272" s="212"/>
      <c r="G272" s="212"/>
      <c r="H272" s="212"/>
      <c r="I272" s="212"/>
      <c r="J272" s="213"/>
      <c r="K272" s="164"/>
    </row>
    <row r="273" spans="3:11" x14ac:dyDescent="0.2">
      <c r="C273" s="160"/>
      <c r="D273" s="10" t="s">
        <v>50</v>
      </c>
      <c r="E273" s="45" t="str">
        <f>$E$5</f>
        <v/>
      </c>
      <c r="F273" s="79" t="str">
        <f>IFERROR(E273+2,"")</f>
        <v/>
      </c>
      <c r="G273" s="79" t="str">
        <f>IFERROR(F273+1,"")</f>
        <v/>
      </c>
      <c r="H273" s="79" t="str">
        <f>IFERROR(G273+1,"")</f>
        <v/>
      </c>
      <c r="I273" s="79" t="str">
        <f>IFERROR(H273+1,"")</f>
        <v/>
      </c>
      <c r="J273" s="47" t="str">
        <f>IFERROR(I273+1,"")</f>
        <v/>
      </c>
      <c r="K273" s="46" t="s">
        <v>79</v>
      </c>
    </row>
    <row r="274" spans="3:11" x14ac:dyDescent="0.2">
      <c r="C274" s="160"/>
      <c r="D274" s="168" t="s">
        <v>80</v>
      </c>
      <c r="E274" s="48"/>
      <c r="F274" s="52"/>
      <c r="G274" s="52"/>
      <c r="H274" s="52"/>
      <c r="I274" s="52"/>
      <c r="J274" s="53"/>
      <c r="K274" s="49">
        <f>SUM(F274:J274)</f>
        <v>0</v>
      </c>
    </row>
    <row r="275" spans="3:11" x14ac:dyDescent="0.2">
      <c r="C275" s="160"/>
      <c r="D275" s="10" t="s">
        <v>59</v>
      </c>
      <c r="E275" s="48"/>
      <c r="F275" s="52"/>
      <c r="G275" s="52"/>
      <c r="H275" s="52"/>
      <c r="I275" s="52"/>
      <c r="J275" s="53"/>
      <c r="K275" s="49">
        <f>SUM(F275:J275)</f>
        <v>0</v>
      </c>
    </row>
    <row r="276" spans="3:11" x14ac:dyDescent="0.2">
      <c r="C276" s="160"/>
      <c r="D276" s="10" t="s">
        <v>81</v>
      </c>
      <c r="E276" s="48"/>
      <c r="F276" s="52"/>
      <c r="G276" s="52"/>
      <c r="H276" s="52"/>
      <c r="I276" s="52"/>
      <c r="J276" s="53"/>
      <c r="K276" s="49">
        <f>SUM(F276:J276)</f>
        <v>0</v>
      </c>
    </row>
    <row r="277" spans="3:11" ht="13.8" thickBot="1" x14ac:dyDescent="0.25">
      <c r="C277" s="160"/>
      <c r="D277" s="169" t="s">
        <v>82</v>
      </c>
      <c r="E277" s="50"/>
      <c r="F277" s="58">
        <f>F276</f>
        <v>0</v>
      </c>
      <c r="G277" s="56">
        <f>F277+G276</f>
        <v>0</v>
      </c>
      <c r="H277" s="56">
        <f>G277+H276</f>
        <v>0</v>
      </c>
      <c r="I277" s="56">
        <f>H277+I276</f>
        <v>0</v>
      </c>
      <c r="J277" s="57">
        <f>I277+J276</f>
        <v>0</v>
      </c>
      <c r="K277" s="51"/>
    </row>
    <row r="278" spans="3:11" ht="14.4" thickTop="1" thickBot="1" x14ac:dyDescent="0.25">
      <c r="C278" s="160"/>
      <c r="D278" s="170"/>
      <c r="E278" s="170"/>
      <c r="F278" s="170"/>
      <c r="G278" s="170"/>
      <c r="H278" s="170"/>
      <c r="I278" s="170"/>
      <c r="J278" s="170"/>
      <c r="K278" s="164"/>
    </row>
    <row r="279" spans="3:11" ht="15" thickTop="1" x14ac:dyDescent="0.2">
      <c r="C279" s="160"/>
      <c r="D279" s="167" t="s">
        <v>78</v>
      </c>
      <c r="E279" s="211" t="str">
        <f>IF(参画事業者に関する情報!D40="","",参画事業者に関する情報!D40)</f>
        <v/>
      </c>
      <c r="F279" s="212"/>
      <c r="G279" s="212"/>
      <c r="H279" s="212"/>
      <c r="I279" s="212"/>
      <c r="J279" s="213"/>
      <c r="K279" s="164"/>
    </row>
    <row r="280" spans="3:11" x14ac:dyDescent="0.2">
      <c r="C280" s="160"/>
      <c r="D280" s="10" t="s">
        <v>50</v>
      </c>
      <c r="E280" s="45" t="str">
        <f>$E$5</f>
        <v/>
      </c>
      <c r="F280" s="79" t="str">
        <f>IFERROR(E280+2,"")</f>
        <v/>
      </c>
      <c r="G280" s="79" t="str">
        <f>IFERROR(F280+1,"")</f>
        <v/>
      </c>
      <c r="H280" s="79" t="str">
        <f>IFERROR(G280+1,"")</f>
        <v/>
      </c>
      <c r="I280" s="79" t="str">
        <f>IFERROR(H280+1,"")</f>
        <v/>
      </c>
      <c r="J280" s="47" t="str">
        <f>IFERROR(I280+1,"")</f>
        <v/>
      </c>
      <c r="K280" s="46" t="s">
        <v>79</v>
      </c>
    </row>
    <row r="281" spans="3:11" x14ac:dyDescent="0.2">
      <c r="C281" s="160"/>
      <c r="D281" s="168" t="s">
        <v>80</v>
      </c>
      <c r="E281" s="48"/>
      <c r="F281" s="52"/>
      <c r="G281" s="52"/>
      <c r="H281" s="52"/>
      <c r="I281" s="52"/>
      <c r="J281" s="53"/>
      <c r="K281" s="49">
        <f>SUM(F281:J281)</f>
        <v>0</v>
      </c>
    </row>
    <row r="282" spans="3:11" x14ac:dyDescent="0.2">
      <c r="C282" s="160"/>
      <c r="D282" s="10" t="s">
        <v>59</v>
      </c>
      <c r="E282" s="48"/>
      <c r="F282" s="52"/>
      <c r="G282" s="52"/>
      <c r="H282" s="52"/>
      <c r="I282" s="52"/>
      <c r="J282" s="53"/>
      <c r="K282" s="49">
        <f>SUM(F282:J282)</f>
        <v>0</v>
      </c>
    </row>
    <row r="283" spans="3:11" x14ac:dyDescent="0.2">
      <c r="C283" s="160"/>
      <c r="D283" s="10" t="s">
        <v>81</v>
      </c>
      <c r="E283" s="48"/>
      <c r="F283" s="52"/>
      <c r="G283" s="52"/>
      <c r="H283" s="52"/>
      <c r="I283" s="52"/>
      <c r="J283" s="53"/>
      <c r="K283" s="49">
        <f>SUM(F283:J283)</f>
        <v>0</v>
      </c>
    </row>
    <row r="284" spans="3:11" ht="13.8" thickBot="1" x14ac:dyDescent="0.25">
      <c r="C284" s="160"/>
      <c r="D284" s="169" t="s">
        <v>82</v>
      </c>
      <c r="E284" s="50"/>
      <c r="F284" s="58">
        <f>F283</f>
        <v>0</v>
      </c>
      <c r="G284" s="56">
        <f>F284+G283</f>
        <v>0</v>
      </c>
      <c r="H284" s="56">
        <f>G284+H283</f>
        <v>0</v>
      </c>
      <c r="I284" s="56">
        <f>H284+I283</f>
        <v>0</v>
      </c>
      <c r="J284" s="57">
        <f>I284+J283</f>
        <v>0</v>
      </c>
      <c r="K284" s="51"/>
    </row>
    <row r="285" spans="3:11" ht="14.4" thickTop="1" thickBot="1" x14ac:dyDescent="0.25">
      <c r="C285" s="160"/>
      <c r="D285" s="170"/>
      <c r="E285" s="170"/>
      <c r="F285" s="170"/>
      <c r="G285" s="170"/>
      <c r="H285" s="170"/>
      <c r="I285" s="170"/>
      <c r="J285" s="170"/>
      <c r="K285" s="164"/>
    </row>
    <row r="286" spans="3:11" ht="15" thickTop="1" x14ac:dyDescent="0.2">
      <c r="C286" s="160"/>
      <c r="D286" s="167" t="s">
        <v>78</v>
      </c>
      <c r="E286" s="211" t="str">
        <f>IF(参画事業者に関する情報!D41="","",参画事業者に関する情報!D41)</f>
        <v/>
      </c>
      <c r="F286" s="212"/>
      <c r="G286" s="212"/>
      <c r="H286" s="212"/>
      <c r="I286" s="212"/>
      <c r="J286" s="213"/>
      <c r="K286" s="164"/>
    </row>
    <row r="287" spans="3:11" x14ac:dyDescent="0.2">
      <c r="C287" s="160"/>
      <c r="D287" s="10" t="s">
        <v>50</v>
      </c>
      <c r="E287" s="45" t="str">
        <f>$E$5</f>
        <v/>
      </c>
      <c r="F287" s="79" t="str">
        <f>IFERROR(E287+2,"")</f>
        <v/>
      </c>
      <c r="G287" s="79" t="str">
        <f>IFERROR(F287+1,"")</f>
        <v/>
      </c>
      <c r="H287" s="79" t="str">
        <f>IFERROR(G287+1,"")</f>
        <v/>
      </c>
      <c r="I287" s="79" t="str">
        <f>IFERROR(H287+1,"")</f>
        <v/>
      </c>
      <c r="J287" s="47" t="str">
        <f>IFERROR(I287+1,"")</f>
        <v/>
      </c>
      <c r="K287" s="46" t="s">
        <v>79</v>
      </c>
    </row>
    <row r="288" spans="3:11" x14ac:dyDescent="0.2">
      <c r="C288" s="160"/>
      <c r="D288" s="168" t="s">
        <v>80</v>
      </c>
      <c r="E288" s="48"/>
      <c r="F288" s="52"/>
      <c r="G288" s="52"/>
      <c r="H288" s="52"/>
      <c r="I288" s="52"/>
      <c r="J288" s="53"/>
      <c r="K288" s="49">
        <f>SUM(F288:J288)</f>
        <v>0</v>
      </c>
    </row>
    <row r="289" spans="3:11" x14ac:dyDescent="0.2">
      <c r="C289" s="160"/>
      <c r="D289" s="10" t="s">
        <v>59</v>
      </c>
      <c r="E289" s="48"/>
      <c r="F289" s="52"/>
      <c r="G289" s="52"/>
      <c r="H289" s="52"/>
      <c r="I289" s="52"/>
      <c r="J289" s="53"/>
      <c r="K289" s="49">
        <f>SUM(F289:J289)</f>
        <v>0</v>
      </c>
    </row>
    <row r="290" spans="3:11" x14ac:dyDescent="0.2">
      <c r="C290" s="160"/>
      <c r="D290" s="10" t="s">
        <v>81</v>
      </c>
      <c r="E290" s="48"/>
      <c r="F290" s="52"/>
      <c r="G290" s="52"/>
      <c r="H290" s="52"/>
      <c r="I290" s="52"/>
      <c r="J290" s="53"/>
      <c r="K290" s="49">
        <f>SUM(F290:J290)</f>
        <v>0</v>
      </c>
    </row>
    <row r="291" spans="3:11" ht="13.8" thickBot="1" x14ac:dyDescent="0.25">
      <c r="C291" s="160"/>
      <c r="D291" s="169" t="s">
        <v>82</v>
      </c>
      <c r="E291" s="50"/>
      <c r="F291" s="58">
        <f>F290</f>
        <v>0</v>
      </c>
      <c r="G291" s="56">
        <f>F291+G290</f>
        <v>0</v>
      </c>
      <c r="H291" s="56">
        <f>G291+H290</f>
        <v>0</v>
      </c>
      <c r="I291" s="56">
        <f>H291+I290</f>
        <v>0</v>
      </c>
      <c r="J291" s="57">
        <f>I291+J290</f>
        <v>0</v>
      </c>
      <c r="K291" s="51"/>
    </row>
    <row r="292" spans="3:11" ht="14.4" thickTop="1" thickBot="1" x14ac:dyDescent="0.25">
      <c r="C292" s="160"/>
      <c r="D292" s="164"/>
      <c r="E292" s="164"/>
      <c r="F292" s="164"/>
      <c r="G292" s="164"/>
      <c r="H292" s="164"/>
      <c r="I292" s="164"/>
      <c r="J292" s="164"/>
      <c r="K292" s="164"/>
    </row>
    <row r="293" spans="3:11" ht="15" thickTop="1" x14ac:dyDescent="0.2">
      <c r="C293" s="160"/>
      <c r="D293" s="167" t="s">
        <v>78</v>
      </c>
      <c r="E293" s="211" t="str">
        <f>IF(参画事業者に関する情報!D42="","",参画事業者に関する情報!D42)</f>
        <v/>
      </c>
      <c r="F293" s="212"/>
      <c r="G293" s="212"/>
      <c r="H293" s="212"/>
      <c r="I293" s="212"/>
      <c r="J293" s="213"/>
      <c r="K293" s="164"/>
    </row>
    <row r="294" spans="3:11" x14ac:dyDescent="0.2">
      <c r="C294" s="160"/>
      <c r="D294" s="10" t="s">
        <v>50</v>
      </c>
      <c r="E294" s="45" t="str">
        <f>$E$5</f>
        <v/>
      </c>
      <c r="F294" s="79" t="str">
        <f>IFERROR(E294+2,"")</f>
        <v/>
      </c>
      <c r="G294" s="79" t="str">
        <f>IFERROR(F294+1,"")</f>
        <v/>
      </c>
      <c r="H294" s="79" t="str">
        <f>IFERROR(G294+1,"")</f>
        <v/>
      </c>
      <c r="I294" s="79" t="str">
        <f>IFERROR(H294+1,"")</f>
        <v/>
      </c>
      <c r="J294" s="47" t="str">
        <f>IFERROR(I294+1,"")</f>
        <v/>
      </c>
      <c r="K294" s="46" t="s">
        <v>79</v>
      </c>
    </row>
    <row r="295" spans="3:11" x14ac:dyDescent="0.2">
      <c r="C295" s="160"/>
      <c r="D295" s="168" t="s">
        <v>80</v>
      </c>
      <c r="E295" s="48"/>
      <c r="F295" s="52"/>
      <c r="G295" s="52"/>
      <c r="H295" s="52"/>
      <c r="I295" s="52"/>
      <c r="J295" s="53"/>
      <c r="K295" s="49">
        <f>SUM(F295:J295)</f>
        <v>0</v>
      </c>
    </row>
    <row r="296" spans="3:11" x14ac:dyDescent="0.2">
      <c r="C296" s="160"/>
      <c r="D296" s="10" t="s">
        <v>59</v>
      </c>
      <c r="E296" s="48"/>
      <c r="F296" s="52"/>
      <c r="G296" s="52"/>
      <c r="H296" s="52"/>
      <c r="I296" s="52"/>
      <c r="J296" s="53"/>
      <c r="K296" s="49">
        <f>SUM(F296:J296)</f>
        <v>0</v>
      </c>
    </row>
    <row r="297" spans="3:11" x14ac:dyDescent="0.2">
      <c r="C297" s="160"/>
      <c r="D297" s="10" t="s">
        <v>81</v>
      </c>
      <c r="E297" s="48"/>
      <c r="F297" s="52"/>
      <c r="G297" s="52"/>
      <c r="H297" s="52"/>
      <c r="I297" s="52"/>
      <c r="J297" s="53"/>
      <c r="K297" s="49">
        <f>SUM(F297:J297)</f>
        <v>0</v>
      </c>
    </row>
    <row r="298" spans="3:11" ht="13.8" thickBot="1" x14ac:dyDescent="0.25">
      <c r="C298" s="160"/>
      <c r="D298" s="169" t="s">
        <v>82</v>
      </c>
      <c r="E298" s="50"/>
      <c r="F298" s="58">
        <f>F297</f>
        <v>0</v>
      </c>
      <c r="G298" s="56">
        <f>F298+G297</f>
        <v>0</v>
      </c>
      <c r="H298" s="56">
        <f>G298+H297</f>
        <v>0</v>
      </c>
      <c r="I298" s="56">
        <f>H298+I297</f>
        <v>0</v>
      </c>
      <c r="J298" s="57">
        <f>I298+J297</f>
        <v>0</v>
      </c>
      <c r="K298" s="51"/>
    </row>
    <row r="299" spans="3:11" ht="14.4" thickTop="1" thickBot="1" x14ac:dyDescent="0.25">
      <c r="C299" s="160"/>
      <c r="D299" s="170"/>
      <c r="E299" s="170"/>
      <c r="F299" s="170"/>
      <c r="G299" s="170"/>
      <c r="H299" s="170"/>
      <c r="I299" s="170"/>
      <c r="J299" s="170"/>
      <c r="K299" s="164"/>
    </row>
    <row r="300" spans="3:11" ht="15" thickTop="1" x14ac:dyDescent="0.2">
      <c r="C300" s="160"/>
      <c r="D300" s="167" t="s">
        <v>78</v>
      </c>
      <c r="E300" s="211" t="str">
        <f>IF(参画事業者に関する情報!D43="","",参画事業者に関する情報!D43)</f>
        <v/>
      </c>
      <c r="F300" s="212"/>
      <c r="G300" s="212"/>
      <c r="H300" s="212"/>
      <c r="I300" s="212"/>
      <c r="J300" s="213"/>
      <c r="K300" s="164"/>
    </row>
    <row r="301" spans="3:11" x14ac:dyDescent="0.2">
      <c r="C301" s="160"/>
      <c r="D301" s="10" t="s">
        <v>50</v>
      </c>
      <c r="E301" s="45" t="str">
        <f>$E$5</f>
        <v/>
      </c>
      <c r="F301" s="79" t="str">
        <f>IFERROR(E301+2,"")</f>
        <v/>
      </c>
      <c r="G301" s="79" t="str">
        <f>IFERROR(F301+1,"")</f>
        <v/>
      </c>
      <c r="H301" s="79" t="str">
        <f>IFERROR(G301+1,"")</f>
        <v/>
      </c>
      <c r="I301" s="79" t="str">
        <f>IFERROR(H301+1,"")</f>
        <v/>
      </c>
      <c r="J301" s="47" t="str">
        <f>IFERROR(I301+1,"")</f>
        <v/>
      </c>
      <c r="K301" s="46" t="s">
        <v>79</v>
      </c>
    </row>
    <row r="302" spans="3:11" x14ac:dyDescent="0.2">
      <c r="C302" s="160"/>
      <c r="D302" s="168" t="s">
        <v>80</v>
      </c>
      <c r="E302" s="48"/>
      <c r="F302" s="52"/>
      <c r="G302" s="52"/>
      <c r="H302" s="52"/>
      <c r="I302" s="52"/>
      <c r="J302" s="53"/>
      <c r="K302" s="49">
        <f>SUM(F302:J302)</f>
        <v>0</v>
      </c>
    </row>
    <row r="303" spans="3:11" x14ac:dyDescent="0.2">
      <c r="C303" s="160"/>
      <c r="D303" s="10" t="s">
        <v>59</v>
      </c>
      <c r="E303" s="48"/>
      <c r="F303" s="52"/>
      <c r="G303" s="52"/>
      <c r="H303" s="52"/>
      <c r="I303" s="52"/>
      <c r="J303" s="53"/>
      <c r="K303" s="49">
        <f>SUM(F303:J303)</f>
        <v>0</v>
      </c>
    </row>
    <row r="304" spans="3:11" x14ac:dyDescent="0.2">
      <c r="C304" s="160"/>
      <c r="D304" s="10" t="s">
        <v>81</v>
      </c>
      <c r="E304" s="48"/>
      <c r="F304" s="52"/>
      <c r="G304" s="52"/>
      <c r="H304" s="52"/>
      <c r="I304" s="52"/>
      <c r="J304" s="53"/>
      <c r="K304" s="49">
        <f>SUM(F304:J304)</f>
        <v>0</v>
      </c>
    </row>
    <row r="305" spans="3:11" ht="13.8" thickBot="1" x14ac:dyDescent="0.25">
      <c r="C305" s="160"/>
      <c r="D305" s="169" t="s">
        <v>82</v>
      </c>
      <c r="E305" s="50"/>
      <c r="F305" s="58">
        <f>F304</f>
        <v>0</v>
      </c>
      <c r="G305" s="56">
        <f>F305+G304</f>
        <v>0</v>
      </c>
      <c r="H305" s="56">
        <f>G305+H304</f>
        <v>0</v>
      </c>
      <c r="I305" s="56">
        <f>H305+I304</f>
        <v>0</v>
      </c>
      <c r="J305" s="57">
        <f>I305+J304</f>
        <v>0</v>
      </c>
      <c r="K305" s="51"/>
    </row>
    <row r="306" spans="3:11" ht="14.4" thickTop="1" thickBot="1" x14ac:dyDescent="0.25">
      <c r="C306" s="160"/>
      <c r="D306" s="170"/>
      <c r="E306" s="170"/>
      <c r="F306" s="170"/>
      <c r="G306" s="170"/>
      <c r="H306" s="170"/>
      <c r="I306" s="170"/>
      <c r="J306" s="170"/>
      <c r="K306" s="164"/>
    </row>
    <row r="307" spans="3:11" ht="15" thickTop="1" x14ac:dyDescent="0.2">
      <c r="C307" s="160"/>
      <c r="D307" s="167" t="s">
        <v>78</v>
      </c>
      <c r="E307" s="211" t="str">
        <f>IF(参画事業者に関する情報!D44="","",参画事業者に関する情報!D44)</f>
        <v/>
      </c>
      <c r="F307" s="212"/>
      <c r="G307" s="212"/>
      <c r="H307" s="212"/>
      <c r="I307" s="212"/>
      <c r="J307" s="213"/>
      <c r="K307" s="164"/>
    </row>
    <row r="308" spans="3:11" x14ac:dyDescent="0.2">
      <c r="C308" s="160"/>
      <c r="D308" s="10" t="s">
        <v>50</v>
      </c>
      <c r="E308" s="45" t="str">
        <f>$E$5</f>
        <v/>
      </c>
      <c r="F308" s="79" t="str">
        <f>IFERROR(E308+2,"")</f>
        <v/>
      </c>
      <c r="G308" s="79" t="str">
        <f>IFERROR(F308+1,"")</f>
        <v/>
      </c>
      <c r="H308" s="79" t="str">
        <f>IFERROR(G308+1,"")</f>
        <v/>
      </c>
      <c r="I308" s="79" t="str">
        <f>IFERROR(H308+1,"")</f>
        <v/>
      </c>
      <c r="J308" s="47" t="str">
        <f>IFERROR(I308+1,"")</f>
        <v/>
      </c>
      <c r="K308" s="46" t="s">
        <v>79</v>
      </c>
    </row>
    <row r="309" spans="3:11" x14ac:dyDescent="0.2">
      <c r="C309" s="160"/>
      <c r="D309" s="168" t="s">
        <v>80</v>
      </c>
      <c r="E309" s="48"/>
      <c r="F309" s="52"/>
      <c r="G309" s="52"/>
      <c r="H309" s="52"/>
      <c r="I309" s="52"/>
      <c r="J309" s="53"/>
      <c r="K309" s="49">
        <f>SUM(F309:J309)</f>
        <v>0</v>
      </c>
    </row>
    <row r="310" spans="3:11" x14ac:dyDescent="0.2">
      <c r="C310" s="160"/>
      <c r="D310" s="10" t="s">
        <v>59</v>
      </c>
      <c r="E310" s="48"/>
      <c r="F310" s="52"/>
      <c r="G310" s="52"/>
      <c r="H310" s="52"/>
      <c r="I310" s="52"/>
      <c r="J310" s="53"/>
      <c r="K310" s="49">
        <f>SUM(F310:J310)</f>
        <v>0</v>
      </c>
    </row>
    <row r="311" spans="3:11" x14ac:dyDescent="0.2">
      <c r="C311" s="160"/>
      <c r="D311" s="10" t="s">
        <v>81</v>
      </c>
      <c r="E311" s="48"/>
      <c r="F311" s="52"/>
      <c r="G311" s="52"/>
      <c r="H311" s="52"/>
      <c r="I311" s="52"/>
      <c r="J311" s="53"/>
      <c r="K311" s="49">
        <f>SUM(F311:J311)</f>
        <v>0</v>
      </c>
    </row>
    <row r="312" spans="3:11" ht="13.8" thickBot="1" x14ac:dyDescent="0.25">
      <c r="C312" s="160"/>
      <c r="D312" s="169" t="s">
        <v>82</v>
      </c>
      <c r="E312" s="50"/>
      <c r="F312" s="58">
        <f>F311</f>
        <v>0</v>
      </c>
      <c r="G312" s="56">
        <f>F312+G311</f>
        <v>0</v>
      </c>
      <c r="H312" s="56">
        <f>G312+H311</f>
        <v>0</v>
      </c>
      <c r="I312" s="56">
        <f>H312+I311</f>
        <v>0</v>
      </c>
      <c r="J312" s="57">
        <f>I312+J311</f>
        <v>0</v>
      </c>
      <c r="K312" s="51"/>
    </row>
    <row r="313" spans="3:11" ht="14.4" thickTop="1" thickBot="1" x14ac:dyDescent="0.25">
      <c r="C313" s="160"/>
      <c r="D313" s="170"/>
      <c r="E313" s="170"/>
      <c r="F313" s="170"/>
      <c r="G313" s="170"/>
      <c r="H313" s="170"/>
      <c r="I313" s="170"/>
      <c r="J313" s="170"/>
      <c r="K313" s="164"/>
    </row>
    <row r="314" spans="3:11" ht="15" thickTop="1" x14ac:dyDescent="0.2">
      <c r="C314" s="160"/>
      <c r="D314" s="167" t="s">
        <v>78</v>
      </c>
      <c r="E314" s="211" t="str">
        <f>IF(参画事業者に関する情報!D45="","",参画事業者に関する情報!D45)</f>
        <v/>
      </c>
      <c r="F314" s="212"/>
      <c r="G314" s="212"/>
      <c r="H314" s="212"/>
      <c r="I314" s="212"/>
      <c r="J314" s="213"/>
      <c r="K314" s="164"/>
    </row>
    <row r="315" spans="3:11" x14ac:dyDescent="0.2">
      <c r="C315" s="160"/>
      <c r="D315" s="10" t="s">
        <v>50</v>
      </c>
      <c r="E315" s="45" t="str">
        <f>$E$5</f>
        <v/>
      </c>
      <c r="F315" s="79" t="str">
        <f>IFERROR(E315+2,"")</f>
        <v/>
      </c>
      <c r="G315" s="79" t="str">
        <f>IFERROR(F315+1,"")</f>
        <v/>
      </c>
      <c r="H315" s="79" t="str">
        <f>IFERROR(G315+1,"")</f>
        <v/>
      </c>
      <c r="I315" s="79" t="str">
        <f>IFERROR(H315+1,"")</f>
        <v/>
      </c>
      <c r="J315" s="47" t="str">
        <f>IFERROR(I315+1,"")</f>
        <v/>
      </c>
      <c r="K315" s="46" t="s">
        <v>79</v>
      </c>
    </row>
    <row r="316" spans="3:11" x14ac:dyDescent="0.2">
      <c r="C316" s="160"/>
      <c r="D316" s="168" t="s">
        <v>80</v>
      </c>
      <c r="E316" s="48"/>
      <c r="F316" s="52"/>
      <c r="G316" s="52"/>
      <c r="H316" s="52"/>
      <c r="I316" s="52"/>
      <c r="J316" s="53"/>
      <c r="K316" s="49">
        <f>SUM(F316:J316)</f>
        <v>0</v>
      </c>
    </row>
    <row r="317" spans="3:11" x14ac:dyDescent="0.2">
      <c r="C317" s="160"/>
      <c r="D317" s="10" t="s">
        <v>59</v>
      </c>
      <c r="E317" s="48"/>
      <c r="F317" s="52"/>
      <c r="G317" s="52"/>
      <c r="H317" s="52"/>
      <c r="I317" s="52"/>
      <c r="J317" s="53"/>
      <c r="K317" s="49">
        <f>SUM(F317:J317)</f>
        <v>0</v>
      </c>
    </row>
    <row r="318" spans="3:11" x14ac:dyDescent="0.2">
      <c r="C318" s="160"/>
      <c r="D318" s="10" t="s">
        <v>81</v>
      </c>
      <c r="E318" s="48"/>
      <c r="F318" s="52"/>
      <c r="G318" s="52"/>
      <c r="H318" s="52"/>
      <c r="I318" s="52"/>
      <c r="J318" s="53"/>
      <c r="K318" s="49">
        <f>SUM(F318:J318)</f>
        <v>0</v>
      </c>
    </row>
    <row r="319" spans="3:11" ht="13.8" thickBot="1" x14ac:dyDescent="0.25">
      <c r="C319" s="160"/>
      <c r="D319" s="169" t="s">
        <v>82</v>
      </c>
      <c r="E319" s="50"/>
      <c r="F319" s="58">
        <f>F318</f>
        <v>0</v>
      </c>
      <c r="G319" s="56">
        <f>F319+G318</f>
        <v>0</v>
      </c>
      <c r="H319" s="56">
        <f>G319+H318</f>
        <v>0</v>
      </c>
      <c r="I319" s="56">
        <f>H319+I318</f>
        <v>0</v>
      </c>
      <c r="J319" s="57">
        <f>I319+J318</f>
        <v>0</v>
      </c>
      <c r="K319" s="51"/>
    </row>
    <row r="320" spans="3:11" ht="14.4" thickTop="1" thickBot="1" x14ac:dyDescent="0.25">
      <c r="C320" s="160"/>
      <c r="D320" s="170"/>
      <c r="E320" s="170"/>
      <c r="F320" s="170"/>
      <c r="G320" s="170"/>
      <c r="H320" s="170"/>
      <c r="I320" s="170"/>
      <c r="J320" s="170"/>
      <c r="K320" s="164"/>
    </row>
    <row r="321" spans="3:11" ht="15" thickTop="1" x14ac:dyDescent="0.2">
      <c r="C321" s="160"/>
      <c r="D321" s="167" t="s">
        <v>78</v>
      </c>
      <c r="E321" s="211" t="str">
        <f>IF(参画事業者に関する情報!D46="","",参画事業者に関する情報!D46)</f>
        <v/>
      </c>
      <c r="F321" s="212"/>
      <c r="G321" s="212"/>
      <c r="H321" s="212"/>
      <c r="I321" s="212"/>
      <c r="J321" s="213"/>
      <c r="K321" s="164"/>
    </row>
    <row r="322" spans="3:11" x14ac:dyDescent="0.2">
      <c r="C322" s="160"/>
      <c r="D322" s="10" t="s">
        <v>50</v>
      </c>
      <c r="E322" s="45" t="str">
        <f>$E$5</f>
        <v/>
      </c>
      <c r="F322" s="79" t="str">
        <f>IFERROR(E322+2,"")</f>
        <v/>
      </c>
      <c r="G322" s="79" t="str">
        <f>IFERROR(F322+1,"")</f>
        <v/>
      </c>
      <c r="H322" s="79" t="str">
        <f>IFERROR(G322+1,"")</f>
        <v/>
      </c>
      <c r="I322" s="79" t="str">
        <f>IFERROR(H322+1,"")</f>
        <v/>
      </c>
      <c r="J322" s="47" t="str">
        <f>IFERROR(I322+1,"")</f>
        <v/>
      </c>
      <c r="K322" s="46" t="s">
        <v>79</v>
      </c>
    </row>
    <row r="323" spans="3:11" x14ac:dyDescent="0.2">
      <c r="C323" s="160"/>
      <c r="D323" s="168" t="s">
        <v>80</v>
      </c>
      <c r="E323" s="48"/>
      <c r="F323" s="52"/>
      <c r="G323" s="52"/>
      <c r="H323" s="52"/>
      <c r="I323" s="52"/>
      <c r="J323" s="53"/>
      <c r="K323" s="49">
        <f>SUM(F323:J323)</f>
        <v>0</v>
      </c>
    </row>
    <row r="324" spans="3:11" x14ac:dyDescent="0.2">
      <c r="C324" s="160"/>
      <c r="D324" s="10" t="s">
        <v>59</v>
      </c>
      <c r="E324" s="48"/>
      <c r="F324" s="52"/>
      <c r="G324" s="52"/>
      <c r="H324" s="52"/>
      <c r="I324" s="52"/>
      <c r="J324" s="53"/>
      <c r="K324" s="49">
        <f>SUM(F324:J324)</f>
        <v>0</v>
      </c>
    </row>
    <row r="325" spans="3:11" x14ac:dyDescent="0.2">
      <c r="C325" s="160"/>
      <c r="D325" s="10" t="s">
        <v>81</v>
      </c>
      <c r="E325" s="48"/>
      <c r="F325" s="52"/>
      <c r="G325" s="52"/>
      <c r="H325" s="52"/>
      <c r="I325" s="52"/>
      <c r="J325" s="53"/>
      <c r="K325" s="49">
        <f>SUM(F325:J325)</f>
        <v>0</v>
      </c>
    </row>
    <row r="326" spans="3:11" ht="13.8" thickBot="1" x14ac:dyDescent="0.25">
      <c r="C326" s="160"/>
      <c r="D326" s="169" t="s">
        <v>82</v>
      </c>
      <c r="E326" s="50"/>
      <c r="F326" s="58">
        <f>F325</f>
        <v>0</v>
      </c>
      <c r="G326" s="56">
        <f>F326+G325</f>
        <v>0</v>
      </c>
      <c r="H326" s="56">
        <f>G326+H325</f>
        <v>0</v>
      </c>
      <c r="I326" s="56">
        <f>H326+I325</f>
        <v>0</v>
      </c>
      <c r="J326" s="57">
        <f>I326+J325</f>
        <v>0</v>
      </c>
      <c r="K326" s="51"/>
    </row>
    <row r="327" spans="3:11" ht="14.4" thickTop="1" thickBot="1" x14ac:dyDescent="0.25">
      <c r="C327" s="160"/>
      <c r="D327" s="170"/>
      <c r="E327" s="170"/>
      <c r="F327" s="170"/>
      <c r="G327" s="170"/>
      <c r="H327" s="170"/>
      <c r="I327" s="170"/>
      <c r="J327" s="170"/>
      <c r="K327" s="164"/>
    </row>
    <row r="328" spans="3:11" ht="15" thickTop="1" x14ac:dyDescent="0.2">
      <c r="C328" s="160"/>
      <c r="D328" s="167" t="s">
        <v>78</v>
      </c>
      <c r="E328" s="211" t="str">
        <f>IF(参画事業者に関する情報!D47="","",参画事業者に関する情報!D47)</f>
        <v/>
      </c>
      <c r="F328" s="212"/>
      <c r="G328" s="212"/>
      <c r="H328" s="212"/>
      <c r="I328" s="212"/>
      <c r="J328" s="213"/>
      <c r="K328" s="164"/>
    </row>
    <row r="329" spans="3:11" x14ac:dyDescent="0.2">
      <c r="C329" s="160"/>
      <c r="D329" s="10" t="s">
        <v>50</v>
      </c>
      <c r="E329" s="45" t="str">
        <f>$E$5</f>
        <v/>
      </c>
      <c r="F329" s="79" t="str">
        <f>IFERROR(E329+2,"")</f>
        <v/>
      </c>
      <c r="G329" s="79" t="str">
        <f>IFERROR(F329+1,"")</f>
        <v/>
      </c>
      <c r="H329" s="79" t="str">
        <f>IFERROR(G329+1,"")</f>
        <v/>
      </c>
      <c r="I329" s="79" t="str">
        <f>IFERROR(H329+1,"")</f>
        <v/>
      </c>
      <c r="J329" s="47" t="str">
        <f>IFERROR(I329+1,"")</f>
        <v/>
      </c>
      <c r="K329" s="46" t="s">
        <v>79</v>
      </c>
    </row>
    <row r="330" spans="3:11" x14ac:dyDescent="0.2">
      <c r="C330" s="160"/>
      <c r="D330" s="168" t="s">
        <v>80</v>
      </c>
      <c r="E330" s="48"/>
      <c r="F330" s="52"/>
      <c r="G330" s="52"/>
      <c r="H330" s="52"/>
      <c r="I330" s="52"/>
      <c r="J330" s="53"/>
      <c r="K330" s="49">
        <f>SUM(F330:J330)</f>
        <v>0</v>
      </c>
    </row>
    <row r="331" spans="3:11" x14ac:dyDescent="0.2">
      <c r="C331" s="160"/>
      <c r="D331" s="10" t="s">
        <v>59</v>
      </c>
      <c r="E331" s="48"/>
      <c r="F331" s="52"/>
      <c r="G331" s="52"/>
      <c r="H331" s="52"/>
      <c r="I331" s="52"/>
      <c r="J331" s="53"/>
      <c r="K331" s="49">
        <f>SUM(F331:J331)</f>
        <v>0</v>
      </c>
    </row>
    <row r="332" spans="3:11" x14ac:dyDescent="0.2">
      <c r="C332" s="160"/>
      <c r="D332" s="10" t="s">
        <v>81</v>
      </c>
      <c r="E332" s="48"/>
      <c r="F332" s="52"/>
      <c r="G332" s="52"/>
      <c r="H332" s="52"/>
      <c r="I332" s="52"/>
      <c r="J332" s="53"/>
      <c r="K332" s="49">
        <f>SUM(F332:J332)</f>
        <v>0</v>
      </c>
    </row>
    <row r="333" spans="3:11" ht="13.8" thickBot="1" x14ac:dyDescent="0.25">
      <c r="C333" s="160"/>
      <c r="D333" s="169" t="s">
        <v>82</v>
      </c>
      <c r="E333" s="50"/>
      <c r="F333" s="58">
        <f>F332</f>
        <v>0</v>
      </c>
      <c r="G333" s="56">
        <f>F333+G332</f>
        <v>0</v>
      </c>
      <c r="H333" s="56">
        <f>G333+H332</f>
        <v>0</v>
      </c>
      <c r="I333" s="56">
        <f>H333+I332</f>
        <v>0</v>
      </c>
      <c r="J333" s="57">
        <f>I333+J332</f>
        <v>0</v>
      </c>
      <c r="K333" s="51"/>
    </row>
    <row r="334" spans="3:11" ht="14.4" thickTop="1" thickBot="1" x14ac:dyDescent="0.25">
      <c r="C334" s="160"/>
      <c r="D334" s="170"/>
      <c r="E334" s="170"/>
      <c r="F334" s="170"/>
      <c r="G334" s="170"/>
      <c r="H334" s="170"/>
      <c r="I334" s="170"/>
      <c r="J334" s="170"/>
      <c r="K334" s="164"/>
    </row>
    <row r="335" spans="3:11" ht="15" thickTop="1" x14ac:dyDescent="0.2">
      <c r="C335" s="160"/>
      <c r="D335" s="167" t="s">
        <v>78</v>
      </c>
      <c r="E335" s="211" t="str">
        <f>IF(参画事業者に関する情報!D48="","",参画事業者に関する情報!D48)</f>
        <v/>
      </c>
      <c r="F335" s="212"/>
      <c r="G335" s="212"/>
      <c r="H335" s="212"/>
      <c r="I335" s="212"/>
      <c r="J335" s="213"/>
      <c r="K335" s="164"/>
    </row>
    <row r="336" spans="3:11" x14ac:dyDescent="0.2">
      <c r="C336" s="160"/>
      <c r="D336" s="10" t="s">
        <v>50</v>
      </c>
      <c r="E336" s="45" t="str">
        <f>$E$5</f>
        <v/>
      </c>
      <c r="F336" s="79" t="str">
        <f>IFERROR(E336+2,"")</f>
        <v/>
      </c>
      <c r="G336" s="79" t="str">
        <f>IFERROR(F336+1,"")</f>
        <v/>
      </c>
      <c r="H336" s="79" t="str">
        <f>IFERROR(G336+1,"")</f>
        <v/>
      </c>
      <c r="I336" s="79" t="str">
        <f>IFERROR(H336+1,"")</f>
        <v/>
      </c>
      <c r="J336" s="47" t="str">
        <f>IFERROR(I336+1,"")</f>
        <v/>
      </c>
      <c r="K336" s="46" t="s">
        <v>79</v>
      </c>
    </row>
    <row r="337" spans="3:11" x14ac:dyDescent="0.2">
      <c r="C337" s="160"/>
      <c r="D337" s="168" t="s">
        <v>80</v>
      </c>
      <c r="E337" s="48"/>
      <c r="F337" s="52"/>
      <c r="G337" s="52"/>
      <c r="H337" s="52"/>
      <c r="I337" s="52"/>
      <c r="J337" s="53"/>
      <c r="K337" s="49">
        <f>SUM(F337:J337)</f>
        <v>0</v>
      </c>
    </row>
    <row r="338" spans="3:11" x14ac:dyDescent="0.2">
      <c r="C338" s="160"/>
      <c r="D338" s="10" t="s">
        <v>59</v>
      </c>
      <c r="E338" s="48"/>
      <c r="F338" s="52"/>
      <c r="G338" s="52"/>
      <c r="H338" s="52"/>
      <c r="I338" s="52"/>
      <c r="J338" s="53"/>
      <c r="K338" s="49">
        <f>SUM(F338:J338)</f>
        <v>0</v>
      </c>
    </row>
    <row r="339" spans="3:11" x14ac:dyDescent="0.2">
      <c r="C339" s="160"/>
      <c r="D339" s="10" t="s">
        <v>81</v>
      </c>
      <c r="E339" s="48"/>
      <c r="F339" s="52"/>
      <c r="G339" s="52"/>
      <c r="H339" s="52"/>
      <c r="I339" s="52"/>
      <c r="J339" s="53"/>
      <c r="K339" s="49">
        <f>SUM(F339:J339)</f>
        <v>0</v>
      </c>
    </row>
    <row r="340" spans="3:11" ht="13.8" thickBot="1" x14ac:dyDescent="0.25">
      <c r="C340" s="160"/>
      <c r="D340" s="169" t="s">
        <v>82</v>
      </c>
      <c r="E340" s="50"/>
      <c r="F340" s="58">
        <f>F339</f>
        <v>0</v>
      </c>
      <c r="G340" s="56">
        <f>F340+G339</f>
        <v>0</v>
      </c>
      <c r="H340" s="56">
        <f>G340+H339</f>
        <v>0</v>
      </c>
      <c r="I340" s="56">
        <f>H340+I339</f>
        <v>0</v>
      </c>
      <c r="J340" s="57">
        <f>I340+J339</f>
        <v>0</v>
      </c>
      <c r="K340" s="51"/>
    </row>
    <row r="341" spans="3:11" ht="14.4" thickTop="1" thickBot="1" x14ac:dyDescent="0.25">
      <c r="C341" s="160"/>
      <c r="D341" s="170"/>
      <c r="E341" s="170"/>
      <c r="F341" s="170"/>
      <c r="G341" s="170"/>
      <c r="H341" s="170"/>
      <c r="I341" s="170"/>
      <c r="J341" s="170"/>
      <c r="K341" s="164"/>
    </row>
    <row r="342" spans="3:11" ht="15" thickTop="1" x14ac:dyDescent="0.2">
      <c r="C342" s="160"/>
      <c r="D342" s="167" t="s">
        <v>78</v>
      </c>
      <c r="E342" s="211" t="str">
        <f>IF(参画事業者に関する情報!D49="","",参画事業者に関する情報!D49)</f>
        <v/>
      </c>
      <c r="F342" s="212"/>
      <c r="G342" s="212"/>
      <c r="H342" s="212"/>
      <c r="I342" s="212"/>
      <c r="J342" s="213"/>
      <c r="K342" s="164"/>
    </row>
    <row r="343" spans="3:11" x14ac:dyDescent="0.2">
      <c r="C343" s="160"/>
      <c r="D343" s="10" t="s">
        <v>50</v>
      </c>
      <c r="E343" s="45" t="str">
        <f>$E$5</f>
        <v/>
      </c>
      <c r="F343" s="79" t="str">
        <f>IFERROR(E343+2,"")</f>
        <v/>
      </c>
      <c r="G343" s="79" t="str">
        <f>IFERROR(F343+1,"")</f>
        <v/>
      </c>
      <c r="H343" s="79" t="str">
        <f>IFERROR(G343+1,"")</f>
        <v/>
      </c>
      <c r="I343" s="79" t="str">
        <f>IFERROR(H343+1,"")</f>
        <v/>
      </c>
      <c r="J343" s="47" t="str">
        <f>IFERROR(I343+1,"")</f>
        <v/>
      </c>
      <c r="K343" s="46" t="s">
        <v>79</v>
      </c>
    </row>
    <row r="344" spans="3:11" x14ac:dyDescent="0.2">
      <c r="C344" s="160"/>
      <c r="D344" s="168" t="s">
        <v>80</v>
      </c>
      <c r="E344" s="48"/>
      <c r="F344" s="52"/>
      <c r="G344" s="52"/>
      <c r="H344" s="52"/>
      <c r="I344" s="52"/>
      <c r="J344" s="53"/>
      <c r="K344" s="49">
        <f>SUM(F344:J344)</f>
        <v>0</v>
      </c>
    </row>
    <row r="345" spans="3:11" x14ac:dyDescent="0.2">
      <c r="C345" s="160"/>
      <c r="D345" s="10" t="s">
        <v>59</v>
      </c>
      <c r="E345" s="48"/>
      <c r="F345" s="52"/>
      <c r="G345" s="52"/>
      <c r="H345" s="52"/>
      <c r="I345" s="52"/>
      <c r="J345" s="53"/>
      <c r="K345" s="49">
        <f>SUM(F345:J345)</f>
        <v>0</v>
      </c>
    </row>
    <row r="346" spans="3:11" x14ac:dyDescent="0.2">
      <c r="C346" s="160"/>
      <c r="D346" s="10" t="s">
        <v>81</v>
      </c>
      <c r="E346" s="48"/>
      <c r="F346" s="52"/>
      <c r="G346" s="52"/>
      <c r="H346" s="52"/>
      <c r="I346" s="52"/>
      <c r="J346" s="53"/>
      <c r="K346" s="49">
        <f>SUM(F346:J346)</f>
        <v>0</v>
      </c>
    </row>
    <row r="347" spans="3:11" ht="13.8" thickBot="1" x14ac:dyDescent="0.25">
      <c r="C347" s="160"/>
      <c r="D347" s="169" t="s">
        <v>82</v>
      </c>
      <c r="E347" s="50"/>
      <c r="F347" s="58">
        <f>F346</f>
        <v>0</v>
      </c>
      <c r="G347" s="56">
        <f>F347+G346</f>
        <v>0</v>
      </c>
      <c r="H347" s="56">
        <f>G347+H346</f>
        <v>0</v>
      </c>
      <c r="I347" s="56">
        <f>H347+I346</f>
        <v>0</v>
      </c>
      <c r="J347" s="57">
        <f>I347+J346</f>
        <v>0</v>
      </c>
      <c r="K347" s="51"/>
    </row>
    <row r="348" spans="3:11" ht="14.4" thickTop="1" thickBot="1" x14ac:dyDescent="0.25">
      <c r="C348" s="160"/>
      <c r="D348" s="170"/>
      <c r="E348" s="170"/>
      <c r="F348" s="170"/>
      <c r="G348" s="170"/>
      <c r="H348" s="170"/>
      <c r="I348" s="170"/>
      <c r="J348" s="170"/>
      <c r="K348" s="164"/>
    </row>
    <row r="349" spans="3:11" ht="15" thickTop="1" x14ac:dyDescent="0.2">
      <c r="C349" s="160"/>
      <c r="D349" s="167" t="s">
        <v>78</v>
      </c>
      <c r="E349" s="211" t="str">
        <f>IF(参画事業者に関する情報!D50="","",参画事業者に関する情報!D50)</f>
        <v/>
      </c>
      <c r="F349" s="212"/>
      <c r="G349" s="212"/>
      <c r="H349" s="212"/>
      <c r="I349" s="212"/>
      <c r="J349" s="213"/>
      <c r="K349" s="164"/>
    </row>
    <row r="350" spans="3:11" x14ac:dyDescent="0.2">
      <c r="C350" s="160"/>
      <c r="D350" s="10" t="s">
        <v>50</v>
      </c>
      <c r="E350" s="45" t="str">
        <f>$E$5</f>
        <v/>
      </c>
      <c r="F350" s="79" t="str">
        <f>IFERROR(E350+2,"")</f>
        <v/>
      </c>
      <c r="G350" s="79" t="str">
        <f>IFERROR(F350+1,"")</f>
        <v/>
      </c>
      <c r="H350" s="79" t="str">
        <f>IFERROR(G350+1,"")</f>
        <v/>
      </c>
      <c r="I350" s="79" t="str">
        <f>IFERROR(H350+1,"")</f>
        <v/>
      </c>
      <c r="J350" s="47" t="str">
        <f>IFERROR(I350+1,"")</f>
        <v/>
      </c>
      <c r="K350" s="46" t="s">
        <v>79</v>
      </c>
    </row>
    <row r="351" spans="3:11" x14ac:dyDescent="0.2">
      <c r="C351" s="160"/>
      <c r="D351" s="168" t="s">
        <v>80</v>
      </c>
      <c r="E351" s="48"/>
      <c r="F351" s="52"/>
      <c r="G351" s="52"/>
      <c r="H351" s="52"/>
      <c r="I351" s="52"/>
      <c r="J351" s="53"/>
      <c r="K351" s="49">
        <f>SUM(F351:J351)</f>
        <v>0</v>
      </c>
    </row>
    <row r="352" spans="3:11" x14ac:dyDescent="0.2">
      <c r="C352" s="160"/>
      <c r="D352" s="10" t="s">
        <v>59</v>
      </c>
      <c r="E352" s="48"/>
      <c r="F352" s="52"/>
      <c r="G352" s="52"/>
      <c r="H352" s="52"/>
      <c r="I352" s="52"/>
      <c r="J352" s="53"/>
      <c r="K352" s="49">
        <f>SUM(F352:J352)</f>
        <v>0</v>
      </c>
    </row>
    <row r="353" spans="3:11" x14ac:dyDescent="0.2">
      <c r="C353" s="160"/>
      <c r="D353" s="10" t="s">
        <v>81</v>
      </c>
      <c r="E353" s="48"/>
      <c r="F353" s="52"/>
      <c r="G353" s="52"/>
      <c r="H353" s="52"/>
      <c r="I353" s="52"/>
      <c r="J353" s="53"/>
      <c r="K353" s="49">
        <f>SUM(F353:J353)</f>
        <v>0</v>
      </c>
    </row>
    <row r="354" spans="3:11" ht="13.8" thickBot="1" x14ac:dyDescent="0.25">
      <c r="C354" s="160"/>
      <c r="D354" s="169" t="s">
        <v>82</v>
      </c>
      <c r="E354" s="50"/>
      <c r="F354" s="58">
        <f>F353</f>
        <v>0</v>
      </c>
      <c r="G354" s="56">
        <f>F354+G353</f>
        <v>0</v>
      </c>
      <c r="H354" s="56">
        <f>G354+H353</f>
        <v>0</v>
      </c>
      <c r="I354" s="56">
        <f>H354+I353</f>
        <v>0</v>
      </c>
      <c r="J354" s="57">
        <f>I354+J353</f>
        <v>0</v>
      </c>
      <c r="K354" s="51"/>
    </row>
    <row r="355" spans="3:11" ht="14.4" thickTop="1" thickBot="1" x14ac:dyDescent="0.25">
      <c r="C355" s="160"/>
      <c r="D355" s="170"/>
      <c r="E355" s="170"/>
      <c r="F355" s="170"/>
      <c r="G355" s="170"/>
      <c r="H355" s="170"/>
      <c r="I355" s="170"/>
      <c r="J355" s="170"/>
      <c r="K355" s="164"/>
    </row>
    <row r="356" spans="3:11" ht="15" thickTop="1" x14ac:dyDescent="0.2">
      <c r="C356" s="160"/>
      <c r="D356" s="167" t="s">
        <v>78</v>
      </c>
      <c r="E356" s="211" t="str">
        <f>IF(参画事業者に関する情報!D51="","",参画事業者に関する情報!D51)</f>
        <v/>
      </c>
      <c r="F356" s="212"/>
      <c r="G356" s="212"/>
      <c r="H356" s="212"/>
      <c r="I356" s="212"/>
      <c r="J356" s="213"/>
      <c r="K356" s="164"/>
    </row>
    <row r="357" spans="3:11" x14ac:dyDescent="0.2">
      <c r="C357" s="160"/>
      <c r="D357" s="10" t="s">
        <v>50</v>
      </c>
      <c r="E357" s="45" t="str">
        <f>$E$5</f>
        <v/>
      </c>
      <c r="F357" s="79" t="str">
        <f>IFERROR(E357+2,"")</f>
        <v/>
      </c>
      <c r="G357" s="79" t="str">
        <f>IFERROR(F357+1,"")</f>
        <v/>
      </c>
      <c r="H357" s="79" t="str">
        <f>IFERROR(G357+1,"")</f>
        <v/>
      </c>
      <c r="I357" s="79" t="str">
        <f>IFERROR(H357+1,"")</f>
        <v/>
      </c>
      <c r="J357" s="47" t="str">
        <f>IFERROR(I357+1,"")</f>
        <v/>
      </c>
      <c r="K357" s="46" t="s">
        <v>79</v>
      </c>
    </row>
    <row r="358" spans="3:11" x14ac:dyDescent="0.2">
      <c r="C358" s="160"/>
      <c r="D358" s="168" t="s">
        <v>80</v>
      </c>
      <c r="E358" s="48"/>
      <c r="F358" s="52"/>
      <c r="G358" s="52"/>
      <c r="H358" s="52"/>
      <c r="I358" s="52"/>
      <c r="J358" s="53"/>
      <c r="K358" s="49">
        <f>SUM(F358:J358)</f>
        <v>0</v>
      </c>
    </row>
    <row r="359" spans="3:11" x14ac:dyDescent="0.2">
      <c r="C359" s="160"/>
      <c r="D359" s="10" t="s">
        <v>59</v>
      </c>
      <c r="E359" s="48"/>
      <c r="F359" s="52"/>
      <c r="G359" s="52"/>
      <c r="H359" s="52"/>
      <c r="I359" s="52"/>
      <c r="J359" s="53"/>
      <c r="K359" s="49">
        <f>SUM(F359:J359)</f>
        <v>0</v>
      </c>
    </row>
    <row r="360" spans="3:11" x14ac:dyDescent="0.2">
      <c r="C360" s="160"/>
      <c r="D360" s="10" t="s">
        <v>81</v>
      </c>
      <c r="E360" s="48"/>
      <c r="F360" s="52"/>
      <c r="G360" s="52"/>
      <c r="H360" s="52"/>
      <c r="I360" s="52"/>
      <c r="J360" s="53"/>
      <c r="K360" s="49">
        <f>SUM(F360:J360)</f>
        <v>0</v>
      </c>
    </row>
    <row r="361" spans="3:11" ht="13.8" thickBot="1" x14ac:dyDescent="0.25">
      <c r="C361" s="160"/>
      <c r="D361" s="169" t="s">
        <v>82</v>
      </c>
      <c r="E361" s="50"/>
      <c r="F361" s="58">
        <f>F360</f>
        <v>0</v>
      </c>
      <c r="G361" s="56">
        <f>F361+G360</f>
        <v>0</v>
      </c>
      <c r="H361" s="56">
        <f>G361+H360</f>
        <v>0</v>
      </c>
      <c r="I361" s="56">
        <f>H361+I360</f>
        <v>0</v>
      </c>
      <c r="J361" s="57">
        <f>I361+J360</f>
        <v>0</v>
      </c>
      <c r="K361" s="51"/>
    </row>
    <row r="362" spans="3:11" ht="14.4" thickTop="1" thickBot="1" x14ac:dyDescent="0.25">
      <c r="C362" s="160"/>
      <c r="D362" s="164"/>
      <c r="E362" s="164"/>
      <c r="F362" s="164"/>
      <c r="G362" s="164"/>
      <c r="H362" s="164"/>
      <c r="I362" s="164"/>
      <c r="J362" s="164"/>
      <c r="K362" s="164"/>
    </row>
    <row r="363" spans="3:11" ht="15" thickTop="1" x14ac:dyDescent="0.2">
      <c r="C363" s="160"/>
      <c r="D363" s="167" t="s">
        <v>78</v>
      </c>
      <c r="E363" s="211" t="str">
        <f>IF(参画事業者に関する情報!D52="","",参画事業者に関する情報!D52)</f>
        <v/>
      </c>
      <c r="F363" s="212"/>
      <c r="G363" s="212"/>
      <c r="H363" s="212"/>
      <c r="I363" s="212"/>
      <c r="J363" s="213"/>
      <c r="K363" s="164"/>
    </row>
    <row r="364" spans="3:11" x14ac:dyDescent="0.2">
      <c r="C364" s="160"/>
      <c r="D364" s="10" t="s">
        <v>50</v>
      </c>
      <c r="E364" s="45" t="str">
        <f>$E$5</f>
        <v/>
      </c>
      <c r="F364" s="79" t="str">
        <f>IFERROR(E364+2,"")</f>
        <v/>
      </c>
      <c r="G364" s="79" t="str">
        <f>IFERROR(F364+1,"")</f>
        <v/>
      </c>
      <c r="H364" s="79" t="str">
        <f>IFERROR(G364+1,"")</f>
        <v/>
      </c>
      <c r="I364" s="79" t="str">
        <f>IFERROR(H364+1,"")</f>
        <v/>
      </c>
      <c r="J364" s="47" t="str">
        <f>IFERROR(I364+1,"")</f>
        <v/>
      </c>
      <c r="K364" s="46" t="s">
        <v>79</v>
      </c>
    </row>
    <row r="365" spans="3:11" x14ac:dyDescent="0.2">
      <c r="C365" s="160"/>
      <c r="D365" s="168" t="s">
        <v>80</v>
      </c>
      <c r="E365" s="48"/>
      <c r="F365" s="52"/>
      <c r="G365" s="52"/>
      <c r="H365" s="52"/>
      <c r="I365" s="52"/>
      <c r="J365" s="53"/>
      <c r="K365" s="49">
        <f>SUM(F365:J365)</f>
        <v>0</v>
      </c>
    </row>
    <row r="366" spans="3:11" x14ac:dyDescent="0.2">
      <c r="C366" s="160"/>
      <c r="D366" s="10" t="s">
        <v>59</v>
      </c>
      <c r="E366" s="48"/>
      <c r="F366" s="52"/>
      <c r="G366" s="52"/>
      <c r="H366" s="52"/>
      <c r="I366" s="52"/>
      <c r="J366" s="53"/>
      <c r="K366" s="49">
        <f>SUM(F366:J366)</f>
        <v>0</v>
      </c>
    </row>
    <row r="367" spans="3:11" x14ac:dyDescent="0.2">
      <c r="C367" s="160"/>
      <c r="D367" s="10" t="s">
        <v>81</v>
      </c>
      <c r="E367" s="48"/>
      <c r="F367" s="52"/>
      <c r="G367" s="52"/>
      <c r="H367" s="52"/>
      <c r="I367" s="52"/>
      <c r="J367" s="53"/>
      <c r="K367" s="49">
        <f>SUM(F367:J367)</f>
        <v>0</v>
      </c>
    </row>
    <row r="368" spans="3:11" ht="13.8" thickBot="1" x14ac:dyDescent="0.25">
      <c r="C368" s="160"/>
      <c r="D368" s="169" t="s">
        <v>82</v>
      </c>
      <c r="E368" s="50"/>
      <c r="F368" s="58">
        <f>F367</f>
        <v>0</v>
      </c>
      <c r="G368" s="56">
        <f>F368+G367</f>
        <v>0</v>
      </c>
      <c r="H368" s="56">
        <f>G368+H367</f>
        <v>0</v>
      </c>
      <c r="I368" s="56">
        <f>H368+I367</f>
        <v>0</v>
      </c>
      <c r="J368" s="57">
        <f>I368+J367</f>
        <v>0</v>
      </c>
      <c r="K368" s="51"/>
    </row>
    <row r="369" spans="3:11" ht="14.4" thickTop="1" thickBot="1" x14ac:dyDescent="0.25">
      <c r="C369" s="160"/>
      <c r="D369" s="170"/>
      <c r="E369" s="170"/>
      <c r="F369" s="170"/>
      <c r="G369" s="170"/>
      <c r="H369" s="170"/>
      <c r="I369" s="170"/>
      <c r="J369" s="170"/>
      <c r="K369" s="164"/>
    </row>
    <row r="370" spans="3:11" ht="15" thickTop="1" x14ac:dyDescent="0.2">
      <c r="C370" s="160"/>
      <c r="D370" s="167" t="s">
        <v>78</v>
      </c>
      <c r="E370" s="211" t="str">
        <f>IF(参画事業者に関する情報!D53="","",参画事業者に関する情報!D53)</f>
        <v/>
      </c>
      <c r="F370" s="212"/>
      <c r="G370" s="212"/>
      <c r="H370" s="212"/>
      <c r="I370" s="212"/>
      <c r="J370" s="213"/>
      <c r="K370" s="164"/>
    </row>
    <row r="371" spans="3:11" x14ac:dyDescent="0.2">
      <c r="C371" s="160"/>
      <c r="D371" s="10" t="s">
        <v>50</v>
      </c>
      <c r="E371" s="45" t="str">
        <f>$E$5</f>
        <v/>
      </c>
      <c r="F371" s="79" t="str">
        <f>IFERROR(E371+2,"")</f>
        <v/>
      </c>
      <c r="G371" s="79" t="str">
        <f>IFERROR(F371+1,"")</f>
        <v/>
      </c>
      <c r="H371" s="79" t="str">
        <f>IFERROR(G371+1,"")</f>
        <v/>
      </c>
      <c r="I371" s="79" t="str">
        <f>IFERROR(H371+1,"")</f>
        <v/>
      </c>
      <c r="J371" s="47" t="str">
        <f>IFERROR(I371+1,"")</f>
        <v/>
      </c>
      <c r="K371" s="46" t="s">
        <v>79</v>
      </c>
    </row>
    <row r="372" spans="3:11" x14ac:dyDescent="0.2">
      <c r="C372" s="160"/>
      <c r="D372" s="168" t="s">
        <v>80</v>
      </c>
      <c r="E372" s="48"/>
      <c r="F372" s="52"/>
      <c r="G372" s="52"/>
      <c r="H372" s="52"/>
      <c r="I372" s="52"/>
      <c r="J372" s="53"/>
      <c r="K372" s="49">
        <f>SUM(F372:J372)</f>
        <v>0</v>
      </c>
    </row>
    <row r="373" spans="3:11" x14ac:dyDescent="0.2">
      <c r="C373" s="160"/>
      <c r="D373" s="10" t="s">
        <v>59</v>
      </c>
      <c r="E373" s="48"/>
      <c r="F373" s="52"/>
      <c r="G373" s="52"/>
      <c r="H373" s="52"/>
      <c r="I373" s="52"/>
      <c r="J373" s="53"/>
      <c r="K373" s="49">
        <f>SUM(F373:J373)</f>
        <v>0</v>
      </c>
    </row>
    <row r="374" spans="3:11" x14ac:dyDescent="0.2">
      <c r="C374" s="160"/>
      <c r="D374" s="10" t="s">
        <v>81</v>
      </c>
      <c r="E374" s="48"/>
      <c r="F374" s="52"/>
      <c r="G374" s="52"/>
      <c r="H374" s="52"/>
      <c r="I374" s="52"/>
      <c r="J374" s="53"/>
      <c r="K374" s="49">
        <f>SUM(F374:J374)</f>
        <v>0</v>
      </c>
    </row>
    <row r="375" spans="3:11" ht="13.8" thickBot="1" x14ac:dyDescent="0.25">
      <c r="C375" s="160"/>
      <c r="D375" s="169" t="s">
        <v>82</v>
      </c>
      <c r="E375" s="50"/>
      <c r="F375" s="58">
        <f>F374</f>
        <v>0</v>
      </c>
      <c r="G375" s="56">
        <f>F375+G374</f>
        <v>0</v>
      </c>
      <c r="H375" s="56">
        <f>G375+H374</f>
        <v>0</v>
      </c>
      <c r="I375" s="56">
        <f>H375+I374</f>
        <v>0</v>
      </c>
      <c r="J375" s="57">
        <f>I375+J374</f>
        <v>0</v>
      </c>
      <c r="K375" s="51"/>
    </row>
    <row r="376" spans="3:11" ht="14.4" thickTop="1" thickBot="1" x14ac:dyDescent="0.25">
      <c r="C376" s="160"/>
      <c r="D376" s="170"/>
      <c r="E376" s="170"/>
      <c r="F376" s="170"/>
      <c r="G376" s="170"/>
      <c r="H376" s="170"/>
      <c r="I376" s="170"/>
      <c r="J376" s="170"/>
      <c r="K376" s="164"/>
    </row>
    <row r="377" spans="3:11" ht="15" thickTop="1" x14ac:dyDescent="0.2">
      <c r="C377" s="160"/>
      <c r="D377" s="167" t="s">
        <v>78</v>
      </c>
      <c r="E377" s="211" t="str">
        <f>IF(参画事業者に関する情報!D54="","",参画事業者に関する情報!D54)</f>
        <v/>
      </c>
      <c r="F377" s="212"/>
      <c r="G377" s="212"/>
      <c r="H377" s="212"/>
      <c r="I377" s="212"/>
      <c r="J377" s="213"/>
      <c r="K377" s="164"/>
    </row>
    <row r="378" spans="3:11" x14ac:dyDescent="0.2">
      <c r="C378" s="160"/>
      <c r="D378" s="10" t="s">
        <v>50</v>
      </c>
      <c r="E378" s="45" t="str">
        <f>$E$5</f>
        <v/>
      </c>
      <c r="F378" s="79" t="str">
        <f>IFERROR(E378+2,"")</f>
        <v/>
      </c>
      <c r="G378" s="79" t="str">
        <f>IFERROR(F378+1,"")</f>
        <v/>
      </c>
      <c r="H378" s="79" t="str">
        <f>IFERROR(G378+1,"")</f>
        <v/>
      </c>
      <c r="I378" s="79" t="str">
        <f>IFERROR(H378+1,"")</f>
        <v/>
      </c>
      <c r="J378" s="47" t="str">
        <f>IFERROR(I378+1,"")</f>
        <v/>
      </c>
      <c r="K378" s="46" t="s">
        <v>79</v>
      </c>
    </row>
    <row r="379" spans="3:11" x14ac:dyDescent="0.2">
      <c r="C379" s="160"/>
      <c r="D379" s="168" t="s">
        <v>80</v>
      </c>
      <c r="E379" s="48"/>
      <c r="F379" s="52"/>
      <c r="G379" s="52"/>
      <c r="H379" s="52"/>
      <c r="I379" s="52"/>
      <c r="J379" s="53"/>
      <c r="K379" s="49">
        <f>SUM(F379:J379)</f>
        <v>0</v>
      </c>
    </row>
    <row r="380" spans="3:11" x14ac:dyDescent="0.2">
      <c r="C380" s="160"/>
      <c r="D380" s="10" t="s">
        <v>59</v>
      </c>
      <c r="E380" s="48"/>
      <c r="F380" s="52"/>
      <c r="G380" s="52"/>
      <c r="H380" s="52"/>
      <c r="I380" s="52"/>
      <c r="J380" s="53"/>
      <c r="K380" s="49">
        <f>SUM(F380:J380)</f>
        <v>0</v>
      </c>
    </row>
    <row r="381" spans="3:11" x14ac:dyDescent="0.2">
      <c r="C381" s="160"/>
      <c r="D381" s="10" t="s">
        <v>81</v>
      </c>
      <c r="E381" s="48"/>
      <c r="F381" s="52"/>
      <c r="G381" s="52"/>
      <c r="H381" s="52"/>
      <c r="I381" s="52"/>
      <c r="J381" s="53"/>
      <c r="K381" s="49">
        <f>SUM(F381:J381)</f>
        <v>0</v>
      </c>
    </row>
    <row r="382" spans="3:11" ht="13.8" thickBot="1" x14ac:dyDescent="0.25">
      <c r="C382" s="160"/>
      <c r="D382" s="169" t="s">
        <v>82</v>
      </c>
      <c r="E382" s="50"/>
      <c r="F382" s="58">
        <f>F381</f>
        <v>0</v>
      </c>
      <c r="G382" s="56">
        <f>F382+G381</f>
        <v>0</v>
      </c>
      <c r="H382" s="56">
        <f>G382+H381</f>
        <v>0</v>
      </c>
      <c r="I382" s="56">
        <f>H382+I381</f>
        <v>0</v>
      </c>
      <c r="J382" s="57">
        <f>I382+J381</f>
        <v>0</v>
      </c>
      <c r="K382" s="51"/>
    </row>
    <row r="383" spans="3:11" ht="14.4" thickTop="1" thickBot="1" x14ac:dyDescent="0.25">
      <c r="C383" s="160"/>
      <c r="D383" s="170"/>
      <c r="E383" s="170"/>
      <c r="F383" s="170"/>
      <c r="G383" s="170"/>
      <c r="H383" s="170"/>
      <c r="I383" s="170"/>
      <c r="J383" s="170"/>
      <c r="K383" s="164"/>
    </row>
    <row r="384" spans="3:11" ht="15" thickTop="1" x14ac:dyDescent="0.2">
      <c r="C384" s="160"/>
      <c r="D384" s="167" t="s">
        <v>78</v>
      </c>
      <c r="E384" s="211" t="str">
        <f>IF(参画事業者に関する情報!D55="","",参画事業者に関する情報!D55)</f>
        <v/>
      </c>
      <c r="F384" s="212"/>
      <c r="G384" s="212"/>
      <c r="H384" s="212"/>
      <c r="I384" s="212"/>
      <c r="J384" s="213"/>
      <c r="K384" s="164"/>
    </row>
    <row r="385" spans="3:11" x14ac:dyDescent="0.2">
      <c r="C385" s="160"/>
      <c r="D385" s="10" t="s">
        <v>50</v>
      </c>
      <c r="E385" s="45" t="str">
        <f>$E$5</f>
        <v/>
      </c>
      <c r="F385" s="79" t="str">
        <f>IFERROR(E385+2,"")</f>
        <v/>
      </c>
      <c r="G385" s="79" t="str">
        <f>IFERROR(F385+1,"")</f>
        <v/>
      </c>
      <c r="H385" s="79" t="str">
        <f>IFERROR(G385+1,"")</f>
        <v/>
      </c>
      <c r="I385" s="79" t="str">
        <f>IFERROR(H385+1,"")</f>
        <v/>
      </c>
      <c r="J385" s="47" t="str">
        <f>IFERROR(I385+1,"")</f>
        <v/>
      </c>
      <c r="K385" s="46" t="s">
        <v>79</v>
      </c>
    </row>
    <row r="386" spans="3:11" x14ac:dyDescent="0.2">
      <c r="C386" s="160"/>
      <c r="D386" s="168" t="s">
        <v>80</v>
      </c>
      <c r="E386" s="48"/>
      <c r="F386" s="52"/>
      <c r="G386" s="52"/>
      <c r="H386" s="52"/>
      <c r="I386" s="52"/>
      <c r="J386" s="53"/>
      <c r="K386" s="49">
        <f>SUM(F386:J386)</f>
        <v>0</v>
      </c>
    </row>
    <row r="387" spans="3:11" x14ac:dyDescent="0.2">
      <c r="C387" s="160"/>
      <c r="D387" s="10" t="s">
        <v>59</v>
      </c>
      <c r="E387" s="48"/>
      <c r="F387" s="52"/>
      <c r="G387" s="52"/>
      <c r="H387" s="52"/>
      <c r="I387" s="52"/>
      <c r="J387" s="53"/>
      <c r="K387" s="49">
        <f>SUM(F387:J387)</f>
        <v>0</v>
      </c>
    </row>
    <row r="388" spans="3:11" x14ac:dyDescent="0.2">
      <c r="C388" s="160"/>
      <c r="D388" s="10" t="s">
        <v>81</v>
      </c>
      <c r="E388" s="48"/>
      <c r="F388" s="52"/>
      <c r="G388" s="52"/>
      <c r="H388" s="52"/>
      <c r="I388" s="52"/>
      <c r="J388" s="53"/>
      <c r="K388" s="49">
        <f>SUM(F388:J388)</f>
        <v>0</v>
      </c>
    </row>
    <row r="389" spans="3:11" ht="13.8" thickBot="1" x14ac:dyDescent="0.25">
      <c r="C389" s="160"/>
      <c r="D389" s="169" t="s">
        <v>82</v>
      </c>
      <c r="E389" s="50"/>
      <c r="F389" s="58">
        <f>F388</f>
        <v>0</v>
      </c>
      <c r="G389" s="56">
        <f>F389+G388</f>
        <v>0</v>
      </c>
      <c r="H389" s="56">
        <f>G389+H388</f>
        <v>0</v>
      </c>
      <c r="I389" s="56">
        <f>H389+I388</f>
        <v>0</v>
      </c>
      <c r="J389" s="57">
        <f>I389+J388</f>
        <v>0</v>
      </c>
      <c r="K389" s="51"/>
    </row>
    <row r="390" spans="3:11" ht="13.8" thickTop="1" x14ac:dyDescent="0.2"/>
  </sheetData>
  <sheetProtection algorithmName="SHA-512" hashValue="Cp316eWMHZl9Hb/aqB0e09VIr7KhrwptI2DtB4EeboDhXDgcX/GqHhlJsFW53tR6b046Aq6g5RM0EuD9cnBSyw==" saltValue="X5EtwxGk2C1fQEEc73Wo4w==" spinCount="100000" sheet="1" objects="1" scenarios="1"/>
  <mergeCells count="56">
    <mergeCell ref="C1:J1"/>
    <mergeCell ref="E4:J4"/>
    <mergeCell ref="F5:F7"/>
    <mergeCell ref="G5:J7"/>
    <mergeCell ref="E34:J34"/>
    <mergeCell ref="L30:N30"/>
    <mergeCell ref="E90:J90"/>
    <mergeCell ref="E97:J97"/>
    <mergeCell ref="E48:J48"/>
    <mergeCell ref="E55:J55"/>
    <mergeCell ref="E62:J62"/>
    <mergeCell ref="E69:J69"/>
    <mergeCell ref="E76:J76"/>
    <mergeCell ref="E83:J83"/>
    <mergeCell ref="E41:J41"/>
    <mergeCell ref="E139:J139"/>
    <mergeCell ref="E146:J146"/>
    <mergeCell ref="E153:J153"/>
    <mergeCell ref="E160:J160"/>
    <mergeCell ref="E104:J104"/>
    <mergeCell ref="E111:J111"/>
    <mergeCell ref="E118:J118"/>
    <mergeCell ref="E125:J125"/>
    <mergeCell ref="E132:J132"/>
    <mergeCell ref="E216:J216"/>
    <mergeCell ref="E223:J223"/>
    <mergeCell ref="E230:J230"/>
    <mergeCell ref="E237:J237"/>
    <mergeCell ref="E167:J167"/>
    <mergeCell ref="E174:J174"/>
    <mergeCell ref="E181:J181"/>
    <mergeCell ref="E188:J188"/>
    <mergeCell ref="E195:J195"/>
    <mergeCell ref="E202:J202"/>
    <mergeCell ref="E209:J209"/>
    <mergeCell ref="E244:J244"/>
    <mergeCell ref="E251:J251"/>
    <mergeCell ref="E258:J258"/>
    <mergeCell ref="E265:J265"/>
    <mergeCell ref="E272:J272"/>
    <mergeCell ref="E279:J279"/>
    <mergeCell ref="E286:J286"/>
    <mergeCell ref="E293:J293"/>
    <mergeCell ref="E300:J300"/>
    <mergeCell ref="E307:J307"/>
    <mergeCell ref="E314:J314"/>
    <mergeCell ref="E321:J321"/>
    <mergeCell ref="E328:J328"/>
    <mergeCell ref="E335:J335"/>
    <mergeCell ref="E342:J342"/>
    <mergeCell ref="E384:J384"/>
    <mergeCell ref="E349:J349"/>
    <mergeCell ref="E356:J356"/>
    <mergeCell ref="E363:J363"/>
    <mergeCell ref="E370:J370"/>
    <mergeCell ref="E377:J377"/>
  </mergeCells>
  <phoneticPr fontId="19"/>
  <conditionalFormatting sqref="F27:J27">
    <cfRule type="cellIs" dxfId="257" priority="295" operator="equal">
      <formula>"なし"</formula>
    </cfRule>
    <cfRule type="cellIs" dxfId="256" priority="296" operator="equal">
      <formula>"納付"</formula>
    </cfRule>
    <cfRule type="cellIs" dxfId="255" priority="297"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30"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4" manualBreakCount="4">
    <brk id="39" min="4" max="10" man="1"/>
    <brk id="137" min="4" max="10" man="1"/>
    <brk id="235" min="4" max="10" man="1"/>
    <brk id="334" min="4"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884" id="{BC4A2887-24F6-4F87-B990-88CF4C58E780}">
            <xm:f>$F$35=基本項目等入力シート!$E$7</xm:f>
            <x14:dxf>
              <fill>
                <patternFill>
                  <bgColor theme="4" tint="0.59996337778862885"/>
                </patternFill>
              </fill>
            </x14:dxf>
          </x14:cfRule>
          <xm:sqref>F36:F38</xm:sqref>
        </x14:conditionalFormatting>
        <x14:conditionalFormatting xmlns:xm="http://schemas.microsoft.com/office/excel/2006/main">
          <x14:cfRule type="expression" priority="885" id="{36C30FF3-55CD-4A82-94F6-D7F5C53467EC}">
            <xm:f>$G$35=基本項目等入力シート!$E$7</xm:f>
            <x14:dxf>
              <fill>
                <patternFill>
                  <bgColor theme="4" tint="0.59996337778862885"/>
                </patternFill>
              </fill>
            </x14:dxf>
          </x14:cfRule>
          <xm:sqref>G36:G38</xm:sqref>
        </x14:conditionalFormatting>
        <x14:conditionalFormatting xmlns:xm="http://schemas.microsoft.com/office/excel/2006/main">
          <x14:cfRule type="expression" priority="886" id="{7B69AEE4-7E2B-4E4A-8164-3C41AAE1ECF4}">
            <xm:f>$H$35=基本項目等入力シート!$E$7</xm:f>
            <x14:dxf>
              <fill>
                <patternFill>
                  <bgColor theme="4" tint="0.59996337778862885"/>
                </patternFill>
              </fill>
            </x14:dxf>
          </x14:cfRule>
          <xm:sqref>H36:H38</xm:sqref>
        </x14:conditionalFormatting>
        <x14:conditionalFormatting xmlns:xm="http://schemas.microsoft.com/office/excel/2006/main">
          <x14:cfRule type="expression" priority="887" id="{3F125595-AD34-44DE-8C0E-F75DBB08AB24}">
            <xm:f>$I$35=基本項目等入力シート!$E$7</xm:f>
            <x14:dxf>
              <fill>
                <patternFill>
                  <bgColor theme="4" tint="0.59996337778862885"/>
                </patternFill>
              </fill>
            </x14:dxf>
          </x14:cfRule>
          <xm:sqref>I36:I38</xm:sqref>
        </x14:conditionalFormatting>
        <x14:conditionalFormatting xmlns:xm="http://schemas.microsoft.com/office/excel/2006/main">
          <x14:cfRule type="expression" priority="888" id="{90DA5A7F-B849-4237-BA60-1D53634DB542}">
            <xm:f>$J$35=基本項目等入力シート!$E$7</xm:f>
            <x14:dxf>
              <fill>
                <patternFill>
                  <bgColor theme="4" tint="0.59996337778862885"/>
                </patternFill>
              </fill>
            </x14:dxf>
          </x14:cfRule>
          <xm:sqref>J36:J38</xm:sqref>
        </x14:conditionalFormatting>
        <x14:conditionalFormatting xmlns:xm="http://schemas.microsoft.com/office/excel/2006/main">
          <x14:cfRule type="expression" priority="889" id="{23F7E05C-24A8-4CD8-8662-CF2FA170C5E3}">
            <xm:f>AND($E$41&lt;&gt;"",$F$42=基本項目等入力シート!$E$7)</xm:f>
            <x14:dxf>
              <fill>
                <patternFill>
                  <bgColor theme="4" tint="0.59996337778862885"/>
                </patternFill>
              </fill>
            </x14:dxf>
          </x14:cfRule>
          <xm:sqref>F43:F45</xm:sqref>
        </x14:conditionalFormatting>
        <x14:conditionalFormatting xmlns:xm="http://schemas.microsoft.com/office/excel/2006/main">
          <x14:cfRule type="expression" priority="890" id="{2BBCEB69-9F3E-4EC3-A2D9-DE6C2FF96F81}">
            <xm:f>AND($E$41&lt;&gt;"",$G$42=基本項目等入力シート!$E$7)</xm:f>
            <x14:dxf>
              <fill>
                <patternFill>
                  <bgColor theme="4" tint="0.59996337778862885"/>
                </patternFill>
              </fill>
            </x14:dxf>
          </x14:cfRule>
          <xm:sqref>G43:G45</xm:sqref>
        </x14:conditionalFormatting>
        <x14:conditionalFormatting xmlns:xm="http://schemas.microsoft.com/office/excel/2006/main">
          <x14:cfRule type="expression" priority="891" id="{238373BE-10A8-40B9-8BFF-DF03A8B6BFBA}">
            <xm:f>AND($E$41&lt;&gt;"",$H$42=基本項目等入力シート!$E$7)</xm:f>
            <x14:dxf>
              <fill>
                <patternFill>
                  <bgColor theme="4" tint="0.59996337778862885"/>
                </patternFill>
              </fill>
            </x14:dxf>
          </x14:cfRule>
          <xm:sqref>H43:H45</xm:sqref>
        </x14:conditionalFormatting>
        <x14:conditionalFormatting xmlns:xm="http://schemas.microsoft.com/office/excel/2006/main">
          <x14:cfRule type="expression" priority="892" id="{91928908-B368-4E1F-B4A7-AEA78ED40D55}">
            <xm:f>AND($E$41&lt;&gt;"",$I$42=基本項目等入力シート!$E$7)</xm:f>
            <x14:dxf>
              <fill>
                <patternFill>
                  <bgColor theme="4" tint="0.59996337778862885"/>
                </patternFill>
              </fill>
            </x14:dxf>
          </x14:cfRule>
          <xm:sqref>I43:I45</xm:sqref>
        </x14:conditionalFormatting>
        <x14:conditionalFormatting xmlns:xm="http://schemas.microsoft.com/office/excel/2006/main">
          <x14:cfRule type="expression" priority="893" id="{88B71219-ECBA-4671-A69D-114415CA892D}">
            <xm:f>AND($E$41&lt;&gt;"",$J$42=基本項目等入力シート!$E$7)</xm:f>
            <x14:dxf>
              <fill>
                <patternFill>
                  <bgColor theme="4" tint="0.59996337778862885"/>
                </patternFill>
              </fill>
            </x14:dxf>
          </x14:cfRule>
          <xm:sqref>J43:J45</xm:sqref>
        </x14:conditionalFormatting>
        <x14:conditionalFormatting xmlns:xm="http://schemas.microsoft.com/office/excel/2006/main">
          <x14:cfRule type="expression" priority="894" id="{5451502D-82C7-47DC-8F9B-95BBA8F4F4F4}">
            <xm:f>AND($E$48&lt;&gt;"",$F$49=基本項目等入力シート!$E$7)</xm:f>
            <x14:dxf>
              <fill>
                <patternFill>
                  <bgColor theme="4" tint="0.59996337778862885"/>
                </patternFill>
              </fill>
            </x14:dxf>
          </x14:cfRule>
          <xm:sqref>F50:F52</xm:sqref>
        </x14:conditionalFormatting>
        <x14:conditionalFormatting xmlns:xm="http://schemas.microsoft.com/office/excel/2006/main">
          <x14:cfRule type="expression" priority="895" id="{2765BA33-6258-47D7-B033-8C5F1FC49CF2}">
            <xm:f>AND($E$48&lt;&gt;"",$G$49=基本項目等入力シート!$E$7)</xm:f>
            <x14:dxf>
              <fill>
                <patternFill>
                  <bgColor theme="4" tint="0.59996337778862885"/>
                </patternFill>
              </fill>
            </x14:dxf>
          </x14:cfRule>
          <xm:sqref>G50:G52</xm:sqref>
        </x14:conditionalFormatting>
        <x14:conditionalFormatting xmlns:xm="http://schemas.microsoft.com/office/excel/2006/main">
          <x14:cfRule type="expression" priority="896" id="{0107F42D-E003-42A5-82C4-ADA09DA52F50}">
            <xm:f>AND($E$48&lt;&gt;"",$H$49=基本項目等入力シート!$E$7)</xm:f>
            <x14:dxf>
              <fill>
                <patternFill>
                  <bgColor theme="4" tint="0.59996337778862885"/>
                </patternFill>
              </fill>
            </x14:dxf>
          </x14:cfRule>
          <xm:sqref>H50:H52</xm:sqref>
        </x14:conditionalFormatting>
        <x14:conditionalFormatting xmlns:xm="http://schemas.microsoft.com/office/excel/2006/main">
          <x14:cfRule type="expression" priority="897" id="{457677EB-F8FD-4739-9027-BB4FED742260}">
            <xm:f>AND($E$48&lt;&gt;"",$I$49=基本項目等入力シート!$E$7)</xm:f>
            <x14:dxf>
              <fill>
                <patternFill>
                  <bgColor theme="4" tint="0.59996337778862885"/>
                </patternFill>
              </fill>
            </x14:dxf>
          </x14:cfRule>
          <xm:sqref>I50:I52</xm:sqref>
        </x14:conditionalFormatting>
        <x14:conditionalFormatting xmlns:xm="http://schemas.microsoft.com/office/excel/2006/main">
          <x14:cfRule type="expression" priority="898" id="{50512020-DDC1-4673-9FEF-2127AB2675C1}">
            <xm:f>AND($E$48&lt;&gt;"",$J$49=基本項目等入力シート!$E$7)</xm:f>
            <x14:dxf>
              <fill>
                <patternFill>
                  <bgColor theme="4" tint="0.59996337778862885"/>
                </patternFill>
              </fill>
            </x14:dxf>
          </x14:cfRule>
          <xm:sqref>J50:J52</xm:sqref>
        </x14:conditionalFormatting>
        <x14:conditionalFormatting xmlns:xm="http://schemas.microsoft.com/office/excel/2006/main">
          <x14:cfRule type="expression" priority="899" id="{59093732-E5E8-4877-9665-1D07DBC3B9CA}">
            <xm:f>AND($E$55&lt;&gt;"",$F$56=基本項目等入力シート!$E$7)</xm:f>
            <x14:dxf>
              <fill>
                <patternFill>
                  <bgColor theme="4" tint="0.59996337778862885"/>
                </patternFill>
              </fill>
            </x14:dxf>
          </x14:cfRule>
          <xm:sqref>F57:F59</xm:sqref>
        </x14:conditionalFormatting>
        <x14:conditionalFormatting xmlns:xm="http://schemas.microsoft.com/office/excel/2006/main">
          <x14:cfRule type="expression" priority="900" id="{AB78F1C2-FD39-4413-941A-B6AC0058476D}">
            <xm:f>AND($E$55&lt;&gt;"",$G$56=基本項目等入力シート!$E$7)</xm:f>
            <x14:dxf>
              <fill>
                <patternFill>
                  <bgColor theme="4" tint="0.59996337778862885"/>
                </patternFill>
              </fill>
            </x14:dxf>
          </x14:cfRule>
          <xm:sqref>G57:G59</xm:sqref>
        </x14:conditionalFormatting>
        <x14:conditionalFormatting xmlns:xm="http://schemas.microsoft.com/office/excel/2006/main">
          <x14:cfRule type="expression" priority="901" id="{CEC06152-3EF5-4F1A-95B2-333A6BB8BBF1}">
            <xm:f>AND($E$55&lt;&gt;"",$H$56=基本項目等入力シート!$E$7)</xm:f>
            <x14:dxf>
              <fill>
                <patternFill>
                  <bgColor theme="4" tint="0.59996337778862885"/>
                </patternFill>
              </fill>
            </x14:dxf>
          </x14:cfRule>
          <xm:sqref>H57:H59</xm:sqref>
        </x14:conditionalFormatting>
        <x14:conditionalFormatting xmlns:xm="http://schemas.microsoft.com/office/excel/2006/main">
          <x14:cfRule type="expression" priority="902" id="{6EBD5EB0-8C8E-41FB-9CB9-FD5E57FFE598}">
            <xm:f>AND($E$55&lt;&gt;"",$I$56=基本項目等入力シート!$E$7)</xm:f>
            <x14:dxf>
              <fill>
                <patternFill>
                  <bgColor theme="4" tint="0.59996337778862885"/>
                </patternFill>
              </fill>
            </x14:dxf>
          </x14:cfRule>
          <xm:sqref>I57:I59</xm:sqref>
        </x14:conditionalFormatting>
        <x14:conditionalFormatting xmlns:xm="http://schemas.microsoft.com/office/excel/2006/main">
          <x14:cfRule type="expression" priority="903" id="{985DAF38-AFCE-4136-AB31-D2FB094BB8E6}">
            <xm:f>AND($E$55&lt;&gt;"",$J$56=基本項目等入力シート!$E$7)</xm:f>
            <x14:dxf>
              <fill>
                <patternFill>
                  <bgColor theme="4" tint="0.59996337778862885"/>
                </patternFill>
              </fill>
            </x14:dxf>
          </x14:cfRule>
          <xm:sqref>J57:J59</xm:sqref>
        </x14:conditionalFormatting>
        <x14:conditionalFormatting xmlns:xm="http://schemas.microsoft.com/office/excel/2006/main">
          <x14:cfRule type="expression" priority="231" id="{0019E40E-5B24-4452-B31E-A86401EA4729}">
            <xm:f>AND($E$55&lt;&gt;"",$F$56=基本項目等入力シート!$E$7)</xm:f>
            <x14:dxf>
              <fill>
                <patternFill>
                  <bgColor theme="4" tint="0.59996337778862885"/>
                </patternFill>
              </fill>
            </x14:dxf>
          </x14:cfRule>
          <xm:sqref>F64:F66</xm:sqref>
        </x14:conditionalFormatting>
        <x14:conditionalFormatting xmlns:xm="http://schemas.microsoft.com/office/excel/2006/main">
          <x14:cfRule type="expression" priority="232" id="{B2BF3DD6-F75E-414E-B6B1-C82A6BA5EF4A}">
            <xm:f>AND($E$55&lt;&gt;"",$G$56=基本項目等入力シート!$E$7)</xm:f>
            <x14:dxf>
              <fill>
                <patternFill>
                  <bgColor theme="4" tint="0.59996337778862885"/>
                </patternFill>
              </fill>
            </x14:dxf>
          </x14:cfRule>
          <xm:sqref>G64:G66</xm:sqref>
        </x14:conditionalFormatting>
        <x14:conditionalFormatting xmlns:xm="http://schemas.microsoft.com/office/excel/2006/main">
          <x14:cfRule type="expression" priority="233" id="{D0F67439-A6E8-483D-982B-B7A6107FE48F}">
            <xm:f>AND($E$55&lt;&gt;"",$H$56=基本項目等入力シート!$E$7)</xm:f>
            <x14:dxf>
              <fill>
                <patternFill>
                  <bgColor theme="4" tint="0.59996337778862885"/>
                </patternFill>
              </fill>
            </x14:dxf>
          </x14:cfRule>
          <xm:sqref>H64:H66</xm:sqref>
        </x14:conditionalFormatting>
        <x14:conditionalFormatting xmlns:xm="http://schemas.microsoft.com/office/excel/2006/main">
          <x14:cfRule type="expression" priority="234" id="{320490BF-2ACB-4590-8655-525064F3CBF7}">
            <xm:f>AND($E$55&lt;&gt;"",$I$56=基本項目等入力シート!$E$7)</xm:f>
            <x14:dxf>
              <fill>
                <patternFill>
                  <bgColor theme="4" tint="0.59996337778862885"/>
                </patternFill>
              </fill>
            </x14:dxf>
          </x14:cfRule>
          <xm:sqref>I64:I66</xm:sqref>
        </x14:conditionalFormatting>
        <x14:conditionalFormatting xmlns:xm="http://schemas.microsoft.com/office/excel/2006/main">
          <x14:cfRule type="expression" priority="235" id="{34B14437-4A4E-4E77-AF7F-24E841F719CD}">
            <xm:f>AND($E$55&lt;&gt;"",$J$56=基本項目等入力シート!$E$7)</xm:f>
            <x14:dxf>
              <fill>
                <patternFill>
                  <bgColor theme="4" tint="0.59996337778862885"/>
                </patternFill>
              </fill>
            </x14:dxf>
          </x14:cfRule>
          <xm:sqref>J64:J66</xm:sqref>
        </x14:conditionalFormatting>
        <x14:conditionalFormatting xmlns:xm="http://schemas.microsoft.com/office/excel/2006/main">
          <x14:cfRule type="expression" priority="221" id="{63140671-48E7-4478-9063-2F1A4FC71486}">
            <xm:f>AND($E$48&lt;&gt;"",$F$49=基本項目等入力シート!$E$7)</xm:f>
            <x14:dxf>
              <fill>
                <patternFill>
                  <bgColor theme="4" tint="0.59996337778862885"/>
                </patternFill>
              </fill>
            </x14:dxf>
          </x14:cfRule>
          <xm:sqref>F71:F73</xm:sqref>
        </x14:conditionalFormatting>
        <x14:conditionalFormatting xmlns:xm="http://schemas.microsoft.com/office/excel/2006/main">
          <x14:cfRule type="expression" priority="222" id="{29F77206-0A93-4A57-89E0-8AA4F56D19CF}">
            <xm:f>AND($E$48&lt;&gt;"",$G$49=基本項目等入力シート!$E$7)</xm:f>
            <x14:dxf>
              <fill>
                <patternFill>
                  <bgColor theme="4" tint="0.59996337778862885"/>
                </patternFill>
              </fill>
            </x14:dxf>
          </x14:cfRule>
          <xm:sqref>G71:G73</xm:sqref>
        </x14:conditionalFormatting>
        <x14:conditionalFormatting xmlns:xm="http://schemas.microsoft.com/office/excel/2006/main">
          <x14:cfRule type="expression" priority="223" id="{C155EC3A-894E-40FC-9764-D82222320E4A}">
            <xm:f>AND($E$48&lt;&gt;"",$H$49=基本項目等入力シート!$E$7)</xm:f>
            <x14:dxf>
              <fill>
                <patternFill>
                  <bgColor theme="4" tint="0.59996337778862885"/>
                </patternFill>
              </fill>
            </x14:dxf>
          </x14:cfRule>
          <xm:sqref>H71:H73</xm:sqref>
        </x14:conditionalFormatting>
        <x14:conditionalFormatting xmlns:xm="http://schemas.microsoft.com/office/excel/2006/main">
          <x14:cfRule type="expression" priority="224" id="{8107B27C-A5A0-4039-BC10-21095D4EC5E0}">
            <xm:f>AND($E$48&lt;&gt;"",$I$49=基本項目等入力シート!$E$7)</xm:f>
            <x14:dxf>
              <fill>
                <patternFill>
                  <bgColor theme="4" tint="0.59996337778862885"/>
                </patternFill>
              </fill>
            </x14:dxf>
          </x14:cfRule>
          <xm:sqref>I71:I73</xm:sqref>
        </x14:conditionalFormatting>
        <x14:conditionalFormatting xmlns:xm="http://schemas.microsoft.com/office/excel/2006/main">
          <x14:cfRule type="expression" priority="225" id="{48FC5343-C207-4510-9A79-F9D0538C679C}">
            <xm:f>AND($E$48&lt;&gt;"",$J$49=基本項目等入力シート!$E$7)</xm:f>
            <x14:dxf>
              <fill>
                <patternFill>
                  <bgColor theme="4" tint="0.59996337778862885"/>
                </patternFill>
              </fill>
            </x14:dxf>
          </x14:cfRule>
          <xm:sqref>J71:J73</xm:sqref>
        </x14:conditionalFormatting>
        <x14:conditionalFormatting xmlns:xm="http://schemas.microsoft.com/office/excel/2006/main">
          <x14:cfRule type="expression" priority="226" id="{153040FD-94DE-466F-AF18-F1247BBFF0B0}">
            <xm:f>AND($E$55&lt;&gt;"",$F$56=基本項目等入力シート!$E$7)</xm:f>
            <x14:dxf>
              <fill>
                <patternFill>
                  <bgColor theme="4" tint="0.59996337778862885"/>
                </patternFill>
              </fill>
            </x14:dxf>
          </x14:cfRule>
          <xm:sqref>F78:F80</xm:sqref>
        </x14:conditionalFormatting>
        <x14:conditionalFormatting xmlns:xm="http://schemas.microsoft.com/office/excel/2006/main">
          <x14:cfRule type="expression" priority="227" id="{72A6D089-8DEC-4F82-83F7-6638B378B0AF}">
            <xm:f>AND($E$55&lt;&gt;"",$G$56=基本項目等入力シート!$E$7)</xm:f>
            <x14:dxf>
              <fill>
                <patternFill>
                  <bgColor theme="4" tint="0.59996337778862885"/>
                </patternFill>
              </fill>
            </x14:dxf>
          </x14:cfRule>
          <xm:sqref>G78:G80</xm:sqref>
        </x14:conditionalFormatting>
        <x14:conditionalFormatting xmlns:xm="http://schemas.microsoft.com/office/excel/2006/main">
          <x14:cfRule type="expression" priority="228" id="{2FB00576-263D-43EA-ACD0-F113B769019E}">
            <xm:f>AND($E$55&lt;&gt;"",$H$56=基本項目等入力シート!$E$7)</xm:f>
            <x14:dxf>
              <fill>
                <patternFill>
                  <bgColor theme="4" tint="0.59996337778862885"/>
                </patternFill>
              </fill>
            </x14:dxf>
          </x14:cfRule>
          <xm:sqref>H78:H80</xm:sqref>
        </x14:conditionalFormatting>
        <x14:conditionalFormatting xmlns:xm="http://schemas.microsoft.com/office/excel/2006/main">
          <x14:cfRule type="expression" priority="229" id="{8DF2818E-411E-4EE0-BF0D-FDB0410AA7E6}">
            <xm:f>AND($E$55&lt;&gt;"",$I$56=基本項目等入力シート!$E$7)</xm:f>
            <x14:dxf>
              <fill>
                <patternFill>
                  <bgColor theme="4" tint="0.59996337778862885"/>
                </patternFill>
              </fill>
            </x14:dxf>
          </x14:cfRule>
          <xm:sqref>I78:I80</xm:sqref>
        </x14:conditionalFormatting>
        <x14:conditionalFormatting xmlns:xm="http://schemas.microsoft.com/office/excel/2006/main">
          <x14:cfRule type="expression" priority="230" id="{EF088842-D00D-4A42-B9CE-622F6E8E3D57}">
            <xm:f>AND($E$55&lt;&gt;"",$J$56=基本項目等入力シート!$E$7)</xm:f>
            <x14:dxf>
              <fill>
                <patternFill>
                  <bgColor theme="4" tint="0.59996337778862885"/>
                </patternFill>
              </fill>
            </x14:dxf>
          </x14:cfRule>
          <xm:sqref>J78:J80</xm:sqref>
        </x14:conditionalFormatting>
        <x14:conditionalFormatting xmlns:xm="http://schemas.microsoft.com/office/excel/2006/main">
          <x14:cfRule type="expression" priority="216" id="{0589C3FD-744F-4C14-A871-BD4A17DB3AE7}">
            <xm:f>AND($E$55&lt;&gt;"",$F$56=基本項目等入力シート!$E$7)</xm:f>
            <x14:dxf>
              <fill>
                <patternFill>
                  <bgColor theme="4" tint="0.59996337778862885"/>
                </patternFill>
              </fill>
            </x14:dxf>
          </x14:cfRule>
          <xm:sqref>F85:F87</xm:sqref>
        </x14:conditionalFormatting>
        <x14:conditionalFormatting xmlns:xm="http://schemas.microsoft.com/office/excel/2006/main">
          <x14:cfRule type="expression" priority="217" id="{DD8B8FE4-45CC-4262-A524-E4BD9F1F4511}">
            <xm:f>AND($E$55&lt;&gt;"",$G$56=基本項目等入力シート!$E$7)</xm:f>
            <x14:dxf>
              <fill>
                <patternFill>
                  <bgColor theme="4" tint="0.59996337778862885"/>
                </patternFill>
              </fill>
            </x14:dxf>
          </x14:cfRule>
          <xm:sqref>G85:G87</xm:sqref>
        </x14:conditionalFormatting>
        <x14:conditionalFormatting xmlns:xm="http://schemas.microsoft.com/office/excel/2006/main">
          <x14:cfRule type="expression" priority="218" id="{3CF71CAA-62D2-49AE-B1DA-BFBB24A0C404}">
            <xm:f>AND($E$55&lt;&gt;"",$H$56=基本項目等入力シート!$E$7)</xm:f>
            <x14:dxf>
              <fill>
                <patternFill>
                  <bgColor theme="4" tint="0.59996337778862885"/>
                </patternFill>
              </fill>
            </x14:dxf>
          </x14:cfRule>
          <xm:sqref>H85:H87</xm:sqref>
        </x14:conditionalFormatting>
        <x14:conditionalFormatting xmlns:xm="http://schemas.microsoft.com/office/excel/2006/main">
          <x14:cfRule type="expression" priority="219" id="{93377B74-B2D7-4549-84F4-D8217BAE1B13}">
            <xm:f>AND($E$55&lt;&gt;"",$I$56=基本項目等入力シート!$E$7)</xm:f>
            <x14:dxf>
              <fill>
                <patternFill>
                  <bgColor theme="4" tint="0.59996337778862885"/>
                </patternFill>
              </fill>
            </x14:dxf>
          </x14:cfRule>
          <xm:sqref>I85:I87</xm:sqref>
        </x14:conditionalFormatting>
        <x14:conditionalFormatting xmlns:xm="http://schemas.microsoft.com/office/excel/2006/main">
          <x14:cfRule type="expression" priority="220" id="{42BC3B1B-8FBE-4982-B898-888F92A2F8DD}">
            <xm:f>AND($E$55&lt;&gt;"",$J$56=基本項目等入力シート!$E$7)</xm:f>
            <x14:dxf>
              <fill>
                <patternFill>
                  <bgColor theme="4" tint="0.59996337778862885"/>
                </patternFill>
              </fill>
            </x14:dxf>
          </x14:cfRule>
          <xm:sqref>J85:J87</xm:sqref>
        </x14:conditionalFormatting>
        <x14:conditionalFormatting xmlns:xm="http://schemas.microsoft.com/office/excel/2006/main">
          <x14:cfRule type="expression" priority="211" id="{86F93CE2-54CC-4D17-A684-6E50601E5D2B}">
            <xm:f>AND($E$55&lt;&gt;"",$F$56=基本項目等入力シート!$E$7)</xm:f>
            <x14:dxf>
              <fill>
                <patternFill>
                  <bgColor theme="4" tint="0.59996337778862885"/>
                </patternFill>
              </fill>
            </x14:dxf>
          </x14:cfRule>
          <xm:sqref>F92:F94</xm:sqref>
        </x14:conditionalFormatting>
        <x14:conditionalFormatting xmlns:xm="http://schemas.microsoft.com/office/excel/2006/main">
          <x14:cfRule type="expression" priority="212" id="{1343D3B7-8147-4232-9B75-F29C40F9C38D}">
            <xm:f>AND($E$55&lt;&gt;"",$G$56=基本項目等入力シート!$E$7)</xm:f>
            <x14:dxf>
              <fill>
                <patternFill>
                  <bgColor theme="4" tint="0.59996337778862885"/>
                </patternFill>
              </fill>
            </x14:dxf>
          </x14:cfRule>
          <xm:sqref>G92:G94</xm:sqref>
        </x14:conditionalFormatting>
        <x14:conditionalFormatting xmlns:xm="http://schemas.microsoft.com/office/excel/2006/main">
          <x14:cfRule type="expression" priority="213" id="{B9350D14-AFD2-41CF-AB44-D068DA0FAC88}">
            <xm:f>AND($E$55&lt;&gt;"",$H$56=基本項目等入力シート!$E$7)</xm:f>
            <x14:dxf>
              <fill>
                <patternFill>
                  <bgColor theme="4" tint="0.59996337778862885"/>
                </patternFill>
              </fill>
            </x14:dxf>
          </x14:cfRule>
          <xm:sqref>H92:H94</xm:sqref>
        </x14:conditionalFormatting>
        <x14:conditionalFormatting xmlns:xm="http://schemas.microsoft.com/office/excel/2006/main">
          <x14:cfRule type="expression" priority="214" id="{F00C556E-9C70-486E-BA9C-58E94BF36063}">
            <xm:f>AND($E$55&lt;&gt;"",$I$56=基本項目等入力シート!$E$7)</xm:f>
            <x14:dxf>
              <fill>
                <patternFill>
                  <bgColor theme="4" tint="0.59996337778862885"/>
                </patternFill>
              </fill>
            </x14:dxf>
          </x14:cfRule>
          <xm:sqref>I92:I94</xm:sqref>
        </x14:conditionalFormatting>
        <x14:conditionalFormatting xmlns:xm="http://schemas.microsoft.com/office/excel/2006/main">
          <x14:cfRule type="expression" priority="215" id="{1355EE84-2511-4DC0-BA09-987B7B213835}">
            <xm:f>AND($E$55&lt;&gt;"",$J$56=基本項目等入力シート!$E$7)</xm:f>
            <x14:dxf>
              <fill>
                <patternFill>
                  <bgColor theme="4" tint="0.59996337778862885"/>
                </patternFill>
              </fill>
            </x14:dxf>
          </x14:cfRule>
          <xm:sqref>J92:J94</xm:sqref>
        </x14:conditionalFormatting>
        <x14:conditionalFormatting xmlns:xm="http://schemas.microsoft.com/office/excel/2006/main">
          <x14:cfRule type="expression" priority="206" id="{0AAD4758-1988-4D26-A28C-69ED0B8FFF0C}">
            <xm:f>AND($E$55&lt;&gt;"",$F$56=基本項目等入力シート!$E$7)</xm:f>
            <x14:dxf>
              <fill>
                <patternFill>
                  <bgColor theme="4" tint="0.59996337778862885"/>
                </patternFill>
              </fill>
            </x14:dxf>
          </x14:cfRule>
          <xm:sqref>F99:F101</xm:sqref>
        </x14:conditionalFormatting>
        <x14:conditionalFormatting xmlns:xm="http://schemas.microsoft.com/office/excel/2006/main">
          <x14:cfRule type="expression" priority="207" id="{F6DD711D-F338-4B92-A0D6-5076AC0F26D5}">
            <xm:f>AND($E$55&lt;&gt;"",$G$56=基本項目等入力シート!$E$7)</xm:f>
            <x14:dxf>
              <fill>
                <patternFill>
                  <bgColor theme="4" tint="0.59996337778862885"/>
                </patternFill>
              </fill>
            </x14:dxf>
          </x14:cfRule>
          <xm:sqref>G99:G101</xm:sqref>
        </x14:conditionalFormatting>
        <x14:conditionalFormatting xmlns:xm="http://schemas.microsoft.com/office/excel/2006/main">
          <x14:cfRule type="expression" priority="208" id="{65059E85-B779-4089-930D-88D74A6DAEA3}">
            <xm:f>AND($E$55&lt;&gt;"",$H$56=基本項目等入力シート!$E$7)</xm:f>
            <x14:dxf>
              <fill>
                <patternFill>
                  <bgColor theme="4" tint="0.59996337778862885"/>
                </patternFill>
              </fill>
            </x14:dxf>
          </x14:cfRule>
          <xm:sqref>H99:H101</xm:sqref>
        </x14:conditionalFormatting>
        <x14:conditionalFormatting xmlns:xm="http://schemas.microsoft.com/office/excel/2006/main">
          <x14:cfRule type="expression" priority="209" id="{B495605D-1E3B-4DBD-9DF2-B8AE5D0C6D42}">
            <xm:f>AND($E$55&lt;&gt;"",$I$56=基本項目等入力シート!$E$7)</xm:f>
            <x14:dxf>
              <fill>
                <patternFill>
                  <bgColor theme="4" tint="0.59996337778862885"/>
                </patternFill>
              </fill>
            </x14:dxf>
          </x14:cfRule>
          <xm:sqref>I99:I101</xm:sqref>
        </x14:conditionalFormatting>
        <x14:conditionalFormatting xmlns:xm="http://schemas.microsoft.com/office/excel/2006/main">
          <x14:cfRule type="expression" priority="210" id="{01E8DB21-E7C7-41EA-A1A2-42CA8D3850B8}">
            <xm:f>AND($E$55&lt;&gt;"",$J$56=基本項目等入力シート!$E$7)</xm:f>
            <x14:dxf>
              <fill>
                <patternFill>
                  <bgColor theme="4" tint="0.59996337778862885"/>
                </patternFill>
              </fill>
            </x14:dxf>
          </x14:cfRule>
          <xm:sqref>J99:J101</xm:sqref>
        </x14:conditionalFormatting>
        <x14:conditionalFormatting xmlns:xm="http://schemas.microsoft.com/office/excel/2006/main">
          <x14:cfRule type="expression" priority="191" id="{F409751E-B1C3-4381-9F09-76A2A0E41BB3}">
            <xm:f>AND($E$41&lt;&gt;"",$F$42=基本項目等入力シート!$E$7)</xm:f>
            <x14:dxf>
              <fill>
                <patternFill>
                  <bgColor theme="4" tint="0.59996337778862885"/>
                </patternFill>
              </fill>
            </x14:dxf>
          </x14:cfRule>
          <xm:sqref>F106:F108</xm:sqref>
        </x14:conditionalFormatting>
        <x14:conditionalFormatting xmlns:xm="http://schemas.microsoft.com/office/excel/2006/main">
          <x14:cfRule type="expression" priority="192" id="{F6802AFF-E9B5-4EF3-A6C9-65990110DB90}">
            <xm:f>AND($E$41&lt;&gt;"",$G$42=基本項目等入力シート!$E$7)</xm:f>
            <x14:dxf>
              <fill>
                <patternFill>
                  <bgColor theme="4" tint="0.59996337778862885"/>
                </patternFill>
              </fill>
            </x14:dxf>
          </x14:cfRule>
          <xm:sqref>G106:G108</xm:sqref>
        </x14:conditionalFormatting>
        <x14:conditionalFormatting xmlns:xm="http://schemas.microsoft.com/office/excel/2006/main">
          <x14:cfRule type="expression" priority="193" id="{140BEF9D-F8F0-4AB7-80DA-9107E94E0BBB}">
            <xm:f>AND($E$41&lt;&gt;"",$H$42=基本項目等入力シート!$E$7)</xm:f>
            <x14:dxf>
              <fill>
                <patternFill>
                  <bgColor theme="4" tint="0.59996337778862885"/>
                </patternFill>
              </fill>
            </x14:dxf>
          </x14:cfRule>
          <xm:sqref>H106:H108</xm:sqref>
        </x14:conditionalFormatting>
        <x14:conditionalFormatting xmlns:xm="http://schemas.microsoft.com/office/excel/2006/main">
          <x14:cfRule type="expression" priority="194" id="{F3316A63-7E78-4EF6-A2C4-E3E103928649}">
            <xm:f>AND($E$41&lt;&gt;"",$I$42=基本項目等入力シート!$E$7)</xm:f>
            <x14:dxf>
              <fill>
                <patternFill>
                  <bgColor theme="4" tint="0.59996337778862885"/>
                </patternFill>
              </fill>
            </x14:dxf>
          </x14:cfRule>
          <xm:sqref>I106:I108</xm:sqref>
        </x14:conditionalFormatting>
        <x14:conditionalFormatting xmlns:xm="http://schemas.microsoft.com/office/excel/2006/main">
          <x14:cfRule type="expression" priority="195" id="{53D8A72B-0278-40A8-8E31-13C29695BB18}">
            <xm:f>AND($E$41&lt;&gt;"",$J$42=基本項目等入力シート!$E$7)</xm:f>
            <x14:dxf>
              <fill>
                <patternFill>
                  <bgColor theme="4" tint="0.59996337778862885"/>
                </patternFill>
              </fill>
            </x14:dxf>
          </x14:cfRule>
          <xm:sqref>J106:J108</xm:sqref>
        </x14:conditionalFormatting>
        <x14:conditionalFormatting xmlns:xm="http://schemas.microsoft.com/office/excel/2006/main">
          <x14:cfRule type="expression" priority="196" id="{770DB49C-69A4-42FF-AD34-B037AB9555D6}">
            <xm:f>AND($E$48&lt;&gt;"",$F$49=基本項目等入力シート!$E$7)</xm:f>
            <x14:dxf>
              <fill>
                <patternFill>
                  <bgColor theme="4" tint="0.59996337778862885"/>
                </patternFill>
              </fill>
            </x14:dxf>
          </x14:cfRule>
          <xm:sqref>F113:F115</xm:sqref>
        </x14:conditionalFormatting>
        <x14:conditionalFormatting xmlns:xm="http://schemas.microsoft.com/office/excel/2006/main">
          <x14:cfRule type="expression" priority="197" id="{65B7BCB0-2A8B-4FE4-B702-C008E8F9CFE5}">
            <xm:f>AND($E$48&lt;&gt;"",$G$49=基本項目等入力シート!$E$7)</xm:f>
            <x14:dxf>
              <fill>
                <patternFill>
                  <bgColor theme="4" tint="0.59996337778862885"/>
                </patternFill>
              </fill>
            </x14:dxf>
          </x14:cfRule>
          <xm:sqref>G113:G115</xm:sqref>
        </x14:conditionalFormatting>
        <x14:conditionalFormatting xmlns:xm="http://schemas.microsoft.com/office/excel/2006/main">
          <x14:cfRule type="expression" priority="198" id="{BA9E786F-0D48-4093-AD1C-DC30EA29E74E}">
            <xm:f>AND($E$48&lt;&gt;"",$H$49=基本項目等入力シート!$E$7)</xm:f>
            <x14:dxf>
              <fill>
                <patternFill>
                  <bgColor theme="4" tint="0.59996337778862885"/>
                </patternFill>
              </fill>
            </x14:dxf>
          </x14:cfRule>
          <xm:sqref>H113:H115</xm:sqref>
        </x14:conditionalFormatting>
        <x14:conditionalFormatting xmlns:xm="http://schemas.microsoft.com/office/excel/2006/main">
          <x14:cfRule type="expression" priority="199" id="{5F545719-8629-4F23-813D-CF8319BD8936}">
            <xm:f>AND($E$48&lt;&gt;"",$I$49=基本項目等入力シート!$E$7)</xm:f>
            <x14:dxf>
              <fill>
                <patternFill>
                  <bgColor theme="4" tint="0.59996337778862885"/>
                </patternFill>
              </fill>
            </x14:dxf>
          </x14:cfRule>
          <xm:sqref>I113:I115</xm:sqref>
        </x14:conditionalFormatting>
        <x14:conditionalFormatting xmlns:xm="http://schemas.microsoft.com/office/excel/2006/main">
          <x14:cfRule type="expression" priority="200" id="{00349459-8BBE-4856-9C35-530393AE2E28}">
            <xm:f>AND($E$48&lt;&gt;"",$J$49=基本項目等入力シート!$E$7)</xm:f>
            <x14:dxf>
              <fill>
                <patternFill>
                  <bgColor theme="4" tint="0.59996337778862885"/>
                </patternFill>
              </fill>
            </x14:dxf>
          </x14:cfRule>
          <xm:sqref>J113:J115</xm:sqref>
        </x14:conditionalFormatting>
        <x14:conditionalFormatting xmlns:xm="http://schemas.microsoft.com/office/excel/2006/main">
          <x14:cfRule type="expression" priority="201" id="{B8D88962-75A0-4B6C-889F-584DFDC49BC6}">
            <xm:f>AND($E$55&lt;&gt;"",$F$56=基本項目等入力シート!$E$7)</xm:f>
            <x14:dxf>
              <fill>
                <patternFill>
                  <bgColor theme="4" tint="0.59996337778862885"/>
                </patternFill>
              </fill>
            </x14:dxf>
          </x14:cfRule>
          <xm:sqref>F120:F122</xm:sqref>
        </x14:conditionalFormatting>
        <x14:conditionalFormatting xmlns:xm="http://schemas.microsoft.com/office/excel/2006/main">
          <x14:cfRule type="expression" priority="202" id="{B60A37E4-834F-4A57-AFE4-54C8A8074463}">
            <xm:f>AND($E$55&lt;&gt;"",$G$56=基本項目等入力シート!$E$7)</xm:f>
            <x14:dxf>
              <fill>
                <patternFill>
                  <bgColor theme="4" tint="0.59996337778862885"/>
                </patternFill>
              </fill>
            </x14:dxf>
          </x14:cfRule>
          <xm:sqref>G120:G122</xm:sqref>
        </x14:conditionalFormatting>
        <x14:conditionalFormatting xmlns:xm="http://schemas.microsoft.com/office/excel/2006/main">
          <x14:cfRule type="expression" priority="203" id="{4FD4F506-F6E4-49EF-8715-74A5EB848EA1}">
            <xm:f>AND($E$55&lt;&gt;"",$H$56=基本項目等入力シート!$E$7)</xm:f>
            <x14:dxf>
              <fill>
                <patternFill>
                  <bgColor theme="4" tint="0.59996337778862885"/>
                </patternFill>
              </fill>
            </x14:dxf>
          </x14:cfRule>
          <xm:sqref>H120:H122</xm:sqref>
        </x14:conditionalFormatting>
        <x14:conditionalFormatting xmlns:xm="http://schemas.microsoft.com/office/excel/2006/main">
          <x14:cfRule type="expression" priority="204" id="{B792E616-60B4-40FD-B9D9-D5B519CE7F71}">
            <xm:f>AND($E$55&lt;&gt;"",$I$56=基本項目等入力シート!$E$7)</xm:f>
            <x14:dxf>
              <fill>
                <patternFill>
                  <bgColor theme="4" tint="0.59996337778862885"/>
                </patternFill>
              </fill>
            </x14:dxf>
          </x14:cfRule>
          <xm:sqref>I120:I122</xm:sqref>
        </x14:conditionalFormatting>
        <x14:conditionalFormatting xmlns:xm="http://schemas.microsoft.com/office/excel/2006/main">
          <x14:cfRule type="expression" priority="205" id="{AE35C0B4-4EAB-4181-8187-C3E7D0A6CEF4}">
            <xm:f>AND($E$55&lt;&gt;"",$J$56=基本項目等入力シート!$E$7)</xm:f>
            <x14:dxf>
              <fill>
                <patternFill>
                  <bgColor theme="4" tint="0.59996337778862885"/>
                </patternFill>
              </fill>
            </x14:dxf>
          </x14:cfRule>
          <xm:sqref>J120:J122</xm:sqref>
        </x14:conditionalFormatting>
        <x14:conditionalFormatting xmlns:xm="http://schemas.microsoft.com/office/excel/2006/main">
          <x14:cfRule type="expression" priority="186" id="{5FD8D06D-7F95-42F2-B2ED-F2D008DD431D}">
            <xm:f>AND($E$55&lt;&gt;"",$F$56=基本項目等入力シート!$E$7)</xm:f>
            <x14:dxf>
              <fill>
                <patternFill>
                  <bgColor theme="4" tint="0.59996337778862885"/>
                </patternFill>
              </fill>
            </x14:dxf>
          </x14:cfRule>
          <xm:sqref>F127:F129</xm:sqref>
        </x14:conditionalFormatting>
        <x14:conditionalFormatting xmlns:xm="http://schemas.microsoft.com/office/excel/2006/main">
          <x14:cfRule type="expression" priority="187" id="{E531560E-88EC-4504-B909-6362E3BE648A}">
            <xm:f>AND($E$55&lt;&gt;"",$G$56=基本項目等入力シート!$E$7)</xm:f>
            <x14:dxf>
              <fill>
                <patternFill>
                  <bgColor theme="4" tint="0.59996337778862885"/>
                </patternFill>
              </fill>
            </x14:dxf>
          </x14:cfRule>
          <xm:sqref>G127:G129</xm:sqref>
        </x14:conditionalFormatting>
        <x14:conditionalFormatting xmlns:xm="http://schemas.microsoft.com/office/excel/2006/main">
          <x14:cfRule type="expression" priority="188" id="{C61A54E5-7050-457F-9580-BAC7A83C7CCD}">
            <xm:f>AND($E$55&lt;&gt;"",$H$56=基本項目等入力シート!$E$7)</xm:f>
            <x14:dxf>
              <fill>
                <patternFill>
                  <bgColor theme="4" tint="0.59996337778862885"/>
                </patternFill>
              </fill>
            </x14:dxf>
          </x14:cfRule>
          <xm:sqref>H127:H129</xm:sqref>
        </x14:conditionalFormatting>
        <x14:conditionalFormatting xmlns:xm="http://schemas.microsoft.com/office/excel/2006/main">
          <x14:cfRule type="expression" priority="189" id="{9D9BB585-2D82-4E34-9D32-3B989289F72E}">
            <xm:f>AND($E$55&lt;&gt;"",$I$56=基本項目等入力シート!$E$7)</xm:f>
            <x14:dxf>
              <fill>
                <patternFill>
                  <bgColor theme="4" tint="0.59996337778862885"/>
                </patternFill>
              </fill>
            </x14:dxf>
          </x14:cfRule>
          <xm:sqref>I127:I129</xm:sqref>
        </x14:conditionalFormatting>
        <x14:conditionalFormatting xmlns:xm="http://schemas.microsoft.com/office/excel/2006/main">
          <x14:cfRule type="expression" priority="190" id="{AFDBAE3B-43E4-41EE-A97C-BA5EA4823E01}">
            <xm:f>AND($E$55&lt;&gt;"",$J$56=基本項目等入力シート!$E$7)</xm:f>
            <x14:dxf>
              <fill>
                <patternFill>
                  <bgColor theme="4" tint="0.59996337778862885"/>
                </patternFill>
              </fill>
            </x14:dxf>
          </x14:cfRule>
          <xm:sqref>J127:J129</xm:sqref>
        </x14:conditionalFormatting>
        <x14:conditionalFormatting xmlns:xm="http://schemas.microsoft.com/office/excel/2006/main">
          <x14:cfRule type="expression" priority="176" id="{8FCDFA65-A1BB-490F-AF7E-5187BF557E96}">
            <xm:f>AND($E$48&lt;&gt;"",$F$49=基本項目等入力シート!$E$7)</xm:f>
            <x14:dxf>
              <fill>
                <patternFill>
                  <bgColor theme="4" tint="0.59996337778862885"/>
                </patternFill>
              </fill>
            </x14:dxf>
          </x14:cfRule>
          <xm:sqref>F134:F136</xm:sqref>
        </x14:conditionalFormatting>
        <x14:conditionalFormatting xmlns:xm="http://schemas.microsoft.com/office/excel/2006/main">
          <x14:cfRule type="expression" priority="177" id="{34EECA59-0CEB-451A-B460-6FAB9FDDCCAB}">
            <xm:f>AND($E$48&lt;&gt;"",$G$49=基本項目等入力シート!$E$7)</xm:f>
            <x14:dxf>
              <fill>
                <patternFill>
                  <bgColor theme="4" tint="0.59996337778862885"/>
                </patternFill>
              </fill>
            </x14:dxf>
          </x14:cfRule>
          <xm:sqref>G134:G136</xm:sqref>
        </x14:conditionalFormatting>
        <x14:conditionalFormatting xmlns:xm="http://schemas.microsoft.com/office/excel/2006/main">
          <x14:cfRule type="expression" priority="178" id="{0D1F2619-5A15-4FA2-A507-026022FF963B}">
            <xm:f>AND($E$48&lt;&gt;"",$H$49=基本項目等入力シート!$E$7)</xm:f>
            <x14:dxf>
              <fill>
                <patternFill>
                  <bgColor theme="4" tint="0.59996337778862885"/>
                </patternFill>
              </fill>
            </x14:dxf>
          </x14:cfRule>
          <xm:sqref>H134:H136</xm:sqref>
        </x14:conditionalFormatting>
        <x14:conditionalFormatting xmlns:xm="http://schemas.microsoft.com/office/excel/2006/main">
          <x14:cfRule type="expression" priority="179" id="{CFB2E481-3FC5-4C06-B317-FDDF5B3C501D}">
            <xm:f>AND($E$48&lt;&gt;"",$I$49=基本項目等入力シート!$E$7)</xm:f>
            <x14:dxf>
              <fill>
                <patternFill>
                  <bgColor theme="4" tint="0.59996337778862885"/>
                </patternFill>
              </fill>
            </x14:dxf>
          </x14:cfRule>
          <xm:sqref>I134:I136</xm:sqref>
        </x14:conditionalFormatting>
        <x14:conditionalFormatting xmlns:xm="http://schemas.microsoft.com/office/excel/2006/main">
          <x14:cfRule type="expression" priority="180" id="{D10B0880-6A67-4775-8C1A-57160AA934D2}">
            <xm:f>AND($E$48&lt;&gt;"",$J$49=基本項目等入力シート!$E$7)</xm:f>
            <x14:dxf>
              <fill>
                <patternFill>
                  <bgColor theme="4" tint="0.59996337778862885"/>
                </patternFill>
              </fill>
            </x14:dxf>
          </x14:cfRule>
          <xm:sqref>J134:J136</xm:sqref>
        </x14:conditionalFormatting>
        <x14:conditionalFormatting xmlns:xm="http://schemas.microsoft.com/office/excel/2006/main">
          <x14:cfRule type="expression" priority="181" id="{A27FCA11-6998-4143-9004-36A5AA6E01A2}">
            <xm:f>AND($E$55&lt;&gt;"",$F$56=基本項目等入力シート!$E$7)</xm:f>
            <x14:dxf>
              <fill>
                <patternFill>
                  <bgColor theme="4" tint="0.59996337778862885"/>
                </patternFill>
              </fill>
            </x14:dxf>
          </x14:cfRule>
          <xm:sqref>F141:F143</xm:sqref>
        </x14:conditionalFormatting>
        <x14:conditionalFormatting xmlns:xm="http://schemas.microsoft.com/office/excel/2006/main">
          <x14:cfRule type="expression" priority="182" id="{54DFC258-014C-4293-9A17-FB98BCBED086}">
            <xm:f>AND($E$55&lt;&gt;"",$G$56=基本項目等入力シート!$E$7)</xm:f>
            <x14:dxf>
              <fill>
                <patternFill>
                  <bgColor theme="4" tint="0.59996337778862885"/>
                </patternFill>
              </fill>
            </x14:dxf>
          </x14:cfRule>
          <xm:sqref>G141:G143</xm:sqref>
        </x14:conditionalFormatting>
        <x14:conditionalFormatting xmlns:xm="http://schemas.microsoft.com/office/excel/2006/main">
          <x14:cfRule type="expression" priority="183" id="{8E785C1B-E2CE-4778-BB26-A08127033448}">
            <xm:f>AND($E$55&lt;&gt;"",$H$56=基本項目等入力シート!$E$7)</xm:f>
            <x14:dxf>
              <fill>
                <patternFill>
                  <bgColor theme="4" tint="0.59996337778862885"/>
                </patternFill>
              </fill>
            </x14:dxf>
          </x14:cfRule>
          <xm:sqref>H141:H143</xm:sqref>
        </x14:conditionalFormatting>
        <x14:conditionalFormatting xmlns:xm="http://schemas.microsoft.com/office/excel/2006/main">
          <x14:cfRule type="expression" priority="184" id="{4E36B357-A180-4169-8F8D-DA4E328675CF}">
            <xm:f>AND($E$55&lt;&gt;"",$I$56=基本項目等入力シート!$E$7)</xm:f>
            <x14:dxf>
              <fill>
                <patternFill>
                  <bgColor theme="4" tint="0.59996337778862885"/>
                </patternFill>
              </fill>
            </x14:dxf>
          </x14:cfRule>
          <xm:sqref>I141:I143</xm:sqref>
        </x14:conditionalFormatting>
        <x14:conditionalFormatting xmlns:xm="http://schemas.microsoft.com/office/excel/2006/main">
          <x14:cfRule type="expression" priority="185" id="{313D9845-FC08-4F39-B644-8C5F3CFCF7E3}">
            <xm:f>AND($E$55&lt;&gt;"",$J$56=基本項目等入力シート!$E$7)</xm:f>
            <x14:dxf>
              <fill>
                <patternFill>
                  <bgColor theme="4" tint="0.59996337778862885"/>
                </patternFill>
              </fill>
            </x14:dxf>
          </x14:cfRule>
          <xm:sqref>J141:J143</xm:sqref>
        </x14:conditionalFormatting>
        <x14:conditionalFormatting xmlns:xm="http://schemas.microsoft.com/office/excel/2006/main">
          <x14:cfRule type="expression" priority="171" id="{FFE56BAA-FEDF-4FC0-947E-6DF45C5987B8}">
            <xm:f>AND($E$55&lt;&gt;"",$F$56=基本項目等入力シート!$E$7)</xm:f>
            <x14:dxf>
              <fill>
                <patternFill>
                  <bgColor theme="4" tint="0.59996337778862885"/>
                </patternFill>
              </fill>
            </x14:dxf>
          </x14:cfRule>
          <xm:sqref>F148:F150</xm:sqref>
        </x14:conditionalFormatting>
        <x14:conditionalFormatting xmlns:xm="http://schemas.microsoft.com/office/excel/2006/main">
          <x14:cfRule type="expression" priority="172" id="{267D2F10-C7BA-4A26-820F-7E745C9A7E82}">
            <xm:f>AND($E$55&lt;&gt;"",$G$56=基本項目等入力シート!$E$7)</xm:f>
            <x14:dxf>
              <fill>
                <patternFill>
                  <bgColor theme="4" tint="0.59996337778862885"/>
                </patternFill>
              </fill>
            </x14:dxf>
          </x14:cfRule>
          <xm:sqref>G148:G150</xm:sqref>
        </x14:conditionalFormatting>
        <x14:conditionalFormatting xmlns:xm="http://schemas.microsoft.com/office/excel/2006/main">
          <x14:cfRule type="expression" priority="173" id="{19CE34A4-7DCE-47E3-A680-3E9A58446E24}">
            <xm:f>AND($E$55&lt;&gt;"",$H$56=基本項目等入力シート!$E$7)</xm:f>
            <x14:dxf>
              <fill>
                <patternFill>
                  <bgColor theme="4" tint="0.59996337778862885"/>
                </patternFill>
              </fill>
            </x14:dxf>
          </x14:cfRule>
          <xm:sqref>H148:H150</xm:sqref>
        </x14:conditionalFormatting>
        <x14:conditionalFormatting xmlns:xm="http://schemas.microsoft.com/office/excel/2006/main">
          <x14:cfRule type="expression" priority="174" id="{EF7BF6B8-D849-4489-8CCC-020EF3660ACF}">
            <xm:f>AND($E$55&lt;&gt;"",$I$56=基本項目等入力シート!$E$7)</xm:f>
            <x14:dxf>
              <fill>
                <patternFill>
                  <bgColor theme="4" tint="0.59996337778862885"/>
                </patternFill>
              </fill>
            </x14:dxf>
          </x14:cfRule>
          <xm:sqref>I148:I150</xm:sqref>
        </x14:conditionalFormatting>
        <x14:conditionalFormatting xmlns:xm="http://schemas.microsoft.com/office/excel/2006/main">
          <x14:cfRule type="expression" priority="175" id="{576476CB-2CC2-4805-A9A9-0C96DAE6609B}">
            <xm:f>AND($E$55&lt;&gt;"",$J$56=基本項目等入力シート!$E$7)</xm:f>
            <x14:dxf>
              <fill>
                <patternFill>
                  <bgColor theme="4" tint="0.59996337778862885"/>
                </patternFill>
              </fill>
            </x14:dxf>
          </x14:cfRule>
          <xm:sqref>J148:J150</xm:sqref>
        </x14:conditionalFormatting>
        <x14:conditionalFormatting xmlns:xm="http://schemas.microsoft.com/office/excel/2006/main">
          <x14:cfRule type="expression" priority="166" id="{17EA59CB-C391-4C8D-88E2-81A70E2E2A30}">
            <xm:f>AND($E$55&lt;&gt;"",$F$56=基本項目等入力シート!$E$7)</xm:f>
            <x14:dxf>
              <fill>
                <patternFill>
                  <bgColor theme="4" tint="0.59996337778862885"/>
                </patternFill>
              </fill>
            </x14:dxf>
          </x14:cfRule>
          <xm:sqref>F155:F157</xm:sqref>
        </x14:conditionalFormatting>
        <x14:conditionalFormatting xmlns:xm="http://schemas.microsoft.com/office/excel/2006/main">
          <x14:cfRule type="expression" priority="167" id="{B0088B89-2358-47EA-B20B-C7FB31792D41}">
            <xm:f>AND($E$55&lt;&gt;"",$G$56=基本項目等入力シート!$E$7)</xm:f>
            <x14:dxf>
              <fill>
                <patternFill>
                  <bgColor theme="4" tint="0.59996337778862885"/>
                </patternFill>
              </fill>
            </x14:dxf>
          </x14:cfRule>
          <xm:sqref>G155:G157</xm:sqref>
        </x14:conditionalFormatting>
        <x14:conditionalFormatting xmlns:xm="http://schemas.microsoft.com/office/excel/2006/main">
          <x14:cfRule type="expression" priority="168" id="{6D968E8A-7114-449A-8DE3-50C8DD4C590D}">
            <xm:f>AND($E$55&lt;&gt;"",$H$56=基本項目等入力シート!$E$7)</xm:f>
            <x14:dxf>
              <fill>
                <patternFill>
                  <bgColor theme="4" tint="0.59996337778862885"/>
                </patternFill>
              </fill>
            </x14:dxf>
          </x14:cfRule>
          <xm:sqref>H155:H157</xm:sqref>
        </x14:conditionalFormatting>
        <x14:conditionalFormatting xmlns:xm="http://schemas.microsoft.com/office/excel/2006/main">
          <x14:cfRule type="expression" priority="169" id="{7C4B0578-751C-4304-811D-6A216D83547F}">
            <xm:f>AND($E$55&lt;&gt;"",$I$56=基本項目等入力シート!$E$7)</xm:f>
            <x14:dxf>
              <fill>
                <patternFill>
                  <bgColor theme="4" tint="0.59996337778862885"/>
                </patternFill>
              </fill>
            </x14:dxf>
          </x14:cfRule>
          <xm:sqref>I155:I157</xm:sqref>
        </x14:conditionalFormatting>
        <x14:conditionalFormatting xmlns:xm="http://schemas.microsoft.com/office/excel/2006/main">
          <x14:cfRule type="expression" priority="170" id="{48234CF7-A1D5-4722-94A6-4068F09FAE6E}">
            <xm:f>AND($E$55&lt;&gt;"",$J$56=基本項目等入力シート!$E$7)</xm:f>
            <x14:dxf>
              <fill>
                <patternFill>
                  <bgColor theme="4" tint="0.59996337778862885"/>
                </patternFill>
              </fill>
            </x14:dxf>
          </x14:cfRule>
          <xm:sqref>J155:J157</xm:sqref>
        </x14:conditionalFormatting>
        <x14:conditionalFormatting xmlns:xm="http://schemas.microsoft.com/office/excel/2006/main">
          <x14:cfRule type="expression" priority="161" id="{ECD13CA1-59CD-428C-8050-2763A499E16A}">
            <xm:f>AND($E$55&lt;&gt;"",$F$56=基本項目等入力シート!$E$7)</xm:f>
            <x14:dxf>
              <fill>
                <patternFill>
                  <bgColor theme="4" tint="0.59996337778862885"/>
                </patternFill>
              </fill>
            </x14:dxf>
          </x14:cfRule>
          <xm:sqref>F162:F164</xm:sqref>
        </x14:conditionalFormatting>
        <x14:conditionalFormatting xmlns:xm="http://schemas.microsoft.com/office/excel/2006/main">
          <x14:cfRule type="expression" priority="162" id="{4C467F32-D1F8-4DD8-B0EF-56684FED351D}">
            <xm:f>AND($E$55&lt;&gt;"",$G$56=基本項目等入力シート!$E$7)</xm:f>
            <x14:dxf>
              <fill>
                <patternFill>
                  <bgColor theme="4" tint="0.59996337778862885"/>
                </patternFill>
              </fill>
            </x14:dxf>
          </x14:cfRule>
          <xm:sqref>G162:G164</xm:sqref>
        </x14:conditionalFormatting>
        <x14:conditionalFormatting xmlns:xm="http://schemas.microsoft.com/office/excel/2006/main">
          <x14:cfRule type="expression" priority="163" id="{33A7C3A1-0A10-4329-A6A8-A07D2290E4D1}">
            <xm:f>AND($E$55&lt;&gt;"",$H$56=基本項目等入力シート!$E$7)</xm:f>
            <x14:dxf>
              <fill>
                <patternFill>
                  <bgColor theme="4" tint="0.59996337778862885"/>
                </patternFill>
              </fill>
            </x14:dxf>
          </x14:cfRule>
          <xm:sqref>H162:H164</xm:sqref>
        </x14:conditionalFormatting>
        <x14:conditionalFormatting xmlns:xm="http://schemas.microsoft.com/office/excel/2006/main">
          <x14:cfRule type="expression" priority="164" id="{32800FBC-BFEC-4D6A-AEDE-0827CB3E9FB0}">
            <xm:f>AND($E$55&lt;&gt;"",$I$56=基本項目等入力シート!$E$7)</xm:f>
            <x14:dxf>
              <fill>
                <patternFill>
                  <bgColor theme="4" tint="0.59996337778862885"/>
                </patternFill>
              </fill>
            </x14:dxf>
          </x14:cfRule>
          <xm:sqref>I162:I164</xm:sqref>
        </x14:conditionalFormatting>
        <x14:conditionalFormatting xmlns:xm="http://schemas.microsoft.com/office/excel/2006/main">
          <x14:cfRule type="expression" priority="165" id="{31431961-A7B8-4452-BC1A-C6D1494C1AC2}">
            <xm:f>AND($E$55&lt;&gt;"",$J$56=基本項目等入力シート!$E$7)</xm:f>
            <x14:dxf>
              <fill>
                <patternFill>
                  <bgColor theme="4" tint="0.59996337778862885"/>
                </patternFill>
              </fill>
            </x14:dxf>
          </x14:cfRule>
          <xm:sqref>J162:J164</xm:sqref>
        </x14:conditionalFormatting>
        <x14:conditionalFormatting xmlns:xm="http://schemas.microsoft.com/office/excel/2006/main">
          <x14:cfRule type="expression" priority="156" id="{FC63BD79-5539-48C2-BD3A-7D221ACD4353}">
            <xm:f>AND($E$55&lt;&gt;"",$F$56=基本項目等入力シート!$E$7)</xm:f>
            <x14:dxf>
              <fill>
                <patternFill>
                  <bgColor theme="4" tint="0.59996337778862885"/>
                </patternFill>
              </fill>
            </x14:dxf>
          </x14:cfRule>
          <xm:sqref>F169:F171</xm:sqref>
        </x14:conditionalFormatting>
        <x14:conditionalFormatting xmlns:xm="http://schemas.microsoft.com/office/excel/2006/main">
          <x14:cfRule type="expression" priority="157" id="{0B74A30D-7BB3-49F9-AF60-EDAA67898177}">
            <xm:f>AND($E$55&lt;&gt;"",$G$56=基本項目等入力シート!$E$7)</xm:f>
            <x14:dxf>
              <fill>
                <patternFill>
                  <bgColor theme="4" tint="0.59996337778862885"/>
                </patternFill>
              </fill>
            </x14:dxf>
          </x14:cfRule>
          <xm:sqref>G169:G171</xm:sqref>
        </x14:conditionalFormatting>
        <x14:conditionalFormatting xmlns:xm="http://schemas.microsoft.com/office/excel/2006/main">
          <x14:cfRule type="expression" priority="158" id="{D6189ED5-F626-4CF6-B538-0820B5AAF42C}">
            <xm:f>AND($E$55&lt;&gt;"",$H$56=基本項目等入力シート!$E$7)</xm:f>
            <x14:dxf>
              <fill>
                <patternFill>
                  <bgColor theme="4" tint="0.59996337778862885"/>
                </patternFill>
              </fill>
            </x14:dxf>
          </x14:cfRule>
          <xm:sqref>H169:H171</xm:sqref>
        </x14:conditionalFormatting>
        <x14:conditionalFormatting xmlns:xm="http://schemas.microsoft.com/office/excel/2006/main">
          <x14:cfRule type="expression" priority="159" id="{F7D02D9D-2B05-4357-8419-72191C248AC9}">
            <xm:f>AND($E$55&lt;&gt;"",$I$56=基本項目等入力シート!$E$7)</xm:f>
            <x14:dxf>
              <fill>
                <patternFill>
                  <bgColor theme="4" tint="0.59996337778862885"/>
                </patternFill>
              </fill>
            </x14:dxf>
          </x14:cfRule>
          <xm:sqref>I169:I171</xm:sqref>
        </x14:conditionalFormatting>
        <x14:conditionalFormatting xmlns:xm="http://schemas.microsoft.com/office/excel/2006/main">
          <x14:cfRule type="expression" priority="160" id="{3E1275DE-75C3-4F5E-8BF2-375DAEEBB8AB}">
            <xm:f>AND($E$55&lt;&gt;"",$J$56=基本項目等入力シート!$E$7)</xm:f>
            <x14:dxf>
              <fill>
                <patternFill>
                  <bgColor theme="4" tint="0.59996337778862885"/>
                </patternFill>
              </fill>
            </x14:dxf>
          </x14:cfRule>
          <xm:sqref>J169:J171</xm:sqref>
        </x14:conditionalFormatting>
        <x14:conditionalFormatting xmlns:xm="http://schemas.microsoft.com/office/excel/2006/main">
          <x14:cfRule type="expression" priority="151" id="{AC2C2289-3C59-4BFC-B0CB-5E7D75F51E01}">
            <xm:f>AND($E$55&lt;&gt;"",$F$56=基本項目等入力シート!$E$7)</xm:f>
            <x14:dxf>
              <fill>
                <patternFill>
                  <bgColor theme="4" tint="0.59996337778862885"/>
                </patternFill>
              </fill>
            </x14:dxf>
          </x14:cfRule>
          <xm:sqref>F176:F178</xm:sqref>
        </x14:conditionalFormatting>
        <x14:conditionalFormatting xmlns:xm="http://schemas.microsoft.com/office/excel/2006/main">
          <x14:cfRule type="expression" priority="152" id="{2D013188-509F-4F09-A344-D012925490AD}">
            <xm:f>AND($E$55&lt;&gt;"",$G$56=基本項目等入力シート!$E$7)</xm:f>
            <x14:dxf>
              <fill>
                <patternFill>
                  <bgColor theme="4" tint="0.59996337778862885"/>
                </patternFill>
              </fill>
            </x14:dxf>
          </x14:cfRule>
          <xm:sqref>G176:G178</xm:sqref>
        </x14:conditionalFormatting>
        <x14:conditionalFormatting xmlns:xm="http://schemas.microsoft.com/office/excel/2006/main">
          <x14:cfRule type="expression" priority="153" id="{5AFF80D3-4C7D-46B5-9D0F-DD1BD6E3911B}">
            <xm:f>AND($E$55&lt;&gt;"",$H$56=基本項目等入力シート!$E$7)</xm:f>
            <x14:dxf>
              <fill>
                <patternFill>
                  <bgColor theme="4" tint="0.59996337778862885"/>
                </patternFill>
              </fill>
            </x14:dxf>
          </x14:cfRule>
          <xm:sqref>H176:H178</xm:sqref>
        </x14:conditionalFormatting>
        <x14:conditionalFormatting xmlns:xm="http://schemas.microsoft.com/office/excel/2006/main">
          <x14:cfRule type="expression" priority="154" id="{BEE0E8EA-755A-4C52-998B-C4D1C2836467}">
            <xm:f>AND($E$55&lt;&gt;"",$I$56=基本項目等入力シート!$E$7)</xm:f>
            <x14:dxf>
              <fill>
                <patternFill>
                  <bgColor theme="4" tint="0.59996337778862885"/>
                </patternFill>
              </fill>
            </x14:dxf>
          </x14:cfRule>
          <xm:sqref>I176:I178</xm:sqref>
        </x14:conditionalFormatting>
        <x14:conditionalFormatting xmlns:xm="http://schemas.microsoft.com/office/excel/2006/main">
          <x14:cfRule type="expression" priority="155" id="{6A643D36-D706-4474-9E97-40387402E264}">
            <xm:f>AND($E$55&lt;&gt;"",$J$56=基本項目等入力シート!$E$7)</xm:f>
            <x14:dxf>
              <fill>
                <patternFill>
                  <bgColor theme="4" tint="0.59996337778862885"/>
                </patternFill>
              </fill>
            </x14:dxf>
          </x14:cfRule>
          <xm:sqref>J176:J178</xm:sqref>
        </x14:conditionalFormatting>
        <x14:conditionalFormatting xmlns:xm="http://schemas.microsoft.com/office/excel/2006/main">
          <x14:cfRule type="expression" priority="141" id="{1E9C00D4-6B54-451D-9BAC-BDB6A421E1D1}">
            <xm:f>AND($E$48&lt;&gt;"",$F$49=基本項目等入力シート!$E$7)</xm:f>
            <x14:dxf>
              <fill>
                <patternFill>
                  <bgColor theme="4" tint="0.59996337778862885"/>
                </patternFill>
              </fill>
            </x14:dxf>
          </x14:cfRule>
          <xm:sqref>F183:F185</xm:sqref>
        </x14:conditionalFormatting>
        <x14:conditionalFormatting xmlns:xm="http://schemas.microsoft.com/office/excel/2006/main">
          <x14:cfRule type="expression" priority="142" id="{436448B0-A70A-4A5A-93D1-D29D2F89C4A9}">
            <xm:f>AND($E$48&lt;&gt;"",$G$49=基本項目等入力シート!$E$7)</xm:f>
            <x14:dxf>
              <fill>
                <patternFill>
                  <bgColor theme="4" tint="0.59996337778862885"/>
                </patternFill>
              </fill>
            </x14:dxf>
          </x14:cfRule>
          <xm:sqref>G183:G185</xm:sqref>
        </x14:conditionalFormatting>
        <x14:conditionalFormatting xmlns:xm="http://schemas.microsoft.com/office/excel/2006/main">
          <x14:cfRule type="expression" priority="143" id="{64D1A836-3598-4812-B0E8-F634ABC0608E}">
            <xm:f>AND($E$48&lt;&gt;"",$H$49=基本項目等入力シート!$E$7)</xm:f>
            <x14:dxf>
              <fill>
                <patternFill>
                  <bgColor theme="4" tint="0.59996337778862885"/>
                </patternFill>
              </fill>
            </x14:dxf>
          </x14:cfRule>
          <xm:sqref>H183:H185</xm:sqref>
        </x14:conditionalFormatting>
        <x14:conditionalFormatting xmlns:xm="http://schemas.microsoft.com/office/excel/2006/main">
          <x14:cfRule type="expression" priority="144" id="{2D781B6E-1CB4-4ECA-96EA-19616CAB8F08}">
            <xm:f>AND($E$48&lt;&gt;"",$I$49=基本項目等入力シート!$E$7)</xm:f>
            <x14:dxf>
              <fill>
                <patternFill>
                  <bgColor theme="4" tint="0.59996337778862885"/>
                </patternFill>
              </fill>
            </x14:dxf>
          </x14:cfRule>
          <xm:sqref>I183:I185</xm:sqref>
        </x14:conditionalFormatting>
        <x14:conditionalFormatting xmlns:xm="http://schemas.microsoft.com/office/excel/2006/main">
          <x14:cfRule type="expression" priority="145" id="{49371AAF-91A7-4E76-A591-FB239B0E1879}">
            <xm:f>AND($E$48&lt;&gt;"",$J$49=基本項目等入力シート!$E$7)</xm:f>
            <x14:dxf>
              <fill>
                <patternFill>
                  <bgColor theme="4" tint="0.59996337778862885"/>
                </patternFill>
              </fill>
            </x14:dxf>
          </x14:cfRule>
          <xm:sqref>J183:J185</xm:sqref>
        </x14:conditionalFormatting>
        <x14:conditionalFormatting xmlns:xm="http://schemas.microsoft.com/office/excel/2006/main">
          <x14:cfRule type="expression" priority="146" id="{5339154D-3497-4728-B4CB-CFE603C923B1}">
            <xm:f>AND($E$55&lt;&gt;"",$F$56=基本項目等入力シート!$E$7)</xm:f>
            <x14:dxf>
              <fill>
                <patternFill>
                  <bgColor theme="4" tint="0.59996337778862885"/>
                </patternFill>
              </fill>
            </x14:dxf>
          </x14:cfRule>
          <xm:sqref>F190:F192</xm:sqref>
        </x14:conditionalFormatting>
        <x14:conditionalFormatting xmlns:xm="http://schemas.microsoft.com/office/excel/2006/main">
          <x14:cfRule type="expression" priority="147" id="{316422B8-8CE0-4129-AE4D-B1658B851E8C}">
            <xm:f>AND($E$55&lt;&gt;"",$G$56=基本項目等入力シート!$E$7)</xm:f>
            <x14:dxf>
              <fill>
                <patternFill>
                  <bgColor theme="4" tint="0.59996337778862885"/>
                </patternFill>
              </fill>
            </x14:dxf>
          </x14:cfRule>
          <xm:sqref>G190:G192</xm:sqref>
        </x14:conditionalFormatting>
        <x14:conditionalFormatting xmlns:xm="http://schemas.microsoft.com/office/excel/2006/main">
          <x14:cfRule type="expression" priority="148" id="{29B2C290-5C5E-4584-85C8-62E2A85853A9}">
            <xm:f>AND($E$55&lt;&gt;"",$H$56=基本項目等入力シート!$E$7)</xm:f>
            <x14:dxf>
              <fill>
                <patternFill>
                  <bgColor theme="4" tint="0.59996337778862885"/>
                </patternFill>
              </fill>
            </x14:dxf>
          </x14:cfRule>
          <xm:sqref>H190:H192</xm:sqref>
        </x14:conditionalFormatting>
        <x14:conditionalFormatting xmlns:xm="http://schemas.microsoft.com/office/excel/2006/main">
          <x14:cfRule type="expression" priority="149" id="{85AD4E00-C8F1-4AF4-82BA-795F6396BD24}">
            <xm:f>AND($E$55&lt;&gt;"",$I$56=基本項目等入力シート!$E$7)</xm:f>
            <x14:dxf>
              <fill>
                <patternFill>
                  <bgColor theme="4" tint="0.59996337778862885"/>
                </patternFill>
              </fill>
            </x14:dxf>
          </x14:cfRule>
          <xm:sqref>I190:I192</xm:sqref>
        </x14:conditionalFormatting>
        <x14:conditionalFormatting xmlns:xm="http://schemas.microsoft.com/office/excel/2006/main">
          <x14:cfRule type="expression" priority="150" id="{48913C1A-67F3-43BA-B6E8-E3D4A63CFE00}">
            <xm:f>AND($E$55&lt;&gt;"",$J$56=基本項目等入力シート!$E$7)</xm:f>
            <x14:dxf>
              <fill>
                <patternFill>
                  <bgColor theme="4" tint="0.59996337778862885"/>
                </patternFill>
              </fill>
            </x14:dxf>
          </x14:cfRule>
          <xm:sqref>J190:J192</xm:sqref>
        </x14:conditionalFormatting>
        <x14:conditionalFormatting xmlns:xm="http://schemas.microsoft.com/office/excel/2006/main">
          <x14:cfRule type="expression" priority="136" id="{5B8937D1-FE35-45C9-92A8-CE783577E743}">
            <xm:f>AND($E$55&lt;&gt;"",$F$56=基本項目等入力シート!$E$7)</xm:f>
            <x14:dxf>
              <fill>
                <patternFill>
                  <bgColor theme="4" tint="0.59996337778862885"/>
                </patternFill>
              </fill>
            </x14:dxf>
          </x14:cfRule>
          <xm:sqref>F197:F199</xm:sqref>
        </x14:conditionalFormatting>
        <x14:conditionalFormatting xmlns:xm="http://schemas.microsoft.com/office/excel/2006/main">
          <x14:cfRule type="expression" priority="137" id="{AEDA46A4-4D40-4B9E-B9BE-30D4BE7C74E4}">
            <xm:f>AND($E$55&lt;&gt;"",$G$56=基本項目等入力シート!$E$7)</xm:f>
            <x14:dxf>
              <fill>
                <patternFill>
                  <bgColor theme="4" tint="0.59996337778862885"/>
                </patternFill>
              </fill>
            </x14:dxf>
          </x14:cfRule>
          <xm:sqref>G197:G199</xm:sqref>
        </x14:conditionalFormatting>
        <x14:conditionalFormatting xmlns:xm="http://schemas.microsoft.com/office/excel/2006/main">
          <x14:cfRule type="expression" priority="138" id="{803644AA-0A8A-46EE-9D8E-CDA3873F2B0C}">
            <xm:f>AND($E$55&lt;&gt;"",$H$56=基本項目等入力シート!$E$7)</xm:f>
            <x14:dxf>
              <fill>
                <patternFill>
                  <bgColor theme="4" tint="0.59996337778862885"/>
                </patternFill>
              </fill>
            </x14:dxf>
          </x14:cfRule>
          <xm:sqref>H197:H199</xm:sqref>
        </x14:conditionalFormatting>
        <x14:conditionalFormatting xmlns:xm="http://schemas.microsoft.com/office/excel/2006/main">
          <x14:cfRule type="expression" priority="139" id="{E336E26E-828C-49BB-B60F-B6DAC95BC2CD}">
            <xm:f>AND($E$55&lt;&gt;"",$I$56=基本項目等入力シート!$E$7)</xm:f>
            <x14:dxf>
              <fill>
                <patternFill>
                  <bgColor theme="4" tint="0.59996337778862885"/>
                </patternFill>
              </fill>
            </x14:dxf>
          </x14:cfRule>
          <xm:sqref>I197:I199</xm:sqref>
        </x14:conditionalFormatting>
        <x14:conditionalFormatting xmlns:xm="http://schemas.microsoft.com/office/excel/2006/main">
          <x14:cfRule type="expression" priority="140" id="{68485A99-8698-4AF5-94B4-907397935017}">
            <xm:f>AND($E$55&lt;&gt;"",$J$56=基本項目等入力シート!$E$7)</xm:f>
            <x14:dxf>
              <fill>
                <patternFill>
                  <bgColor theme="4" tint="0.59996337778862885"/>
                </patternFill>
              </fill>
            </x14:dxf>
          </x14:cfRule>
          <xm:sqref>J197:J199</xm:sqref>
        </x14:conditionalFormatting>
        <x14:conditionalFormatting xmlns:xm="http://schemas.microsoft.com/office/excel/2006/main">
          <x14:cfRule type="expression" priority="126" id="{051F5217-A095-49F5-B8ED-4C95881C3BAA}">
            <xm:f>AND($E$48&lt;&gt;"",$F$49=基本項目等入力シート!$E$7)</xm:f>
            <x14:dxf>
              <fill>
                <patternFill>
                  <bgColor theme="4" tint="0.59996337778862885"/>
                </patternFill>
              </fill>
            </x14:dxf>
          </x14:cfRule>
          <xm:sqref>F204:F206</xm:sqref>
        </x14:conditionalFormatting>
        <x14:conditionalFormatting xmlns:xm="http://schemas.microsoft.com/office/excel/2006/main">
          <x14:cfRule type="expression" priority="127" id="{9D92ACF9-AF8D-4330-B906-3B27AB4E0EEA}">
            <xm:f>AND($E$48&lt;&gt;"",$G$49=基本項目等入力シート!$E$7)</xm:f>
            <x14:dxf>
              <fill>
                <patternFill>
                  <bgColor theme="4" tint="0.59996337778862885"/>
                </patternFill>
              </fill>
            </x14:dxf>
          </x14:cfRule>
          <xm:sqref>G204:G206</xm:sqref>
        </x14:conditionalFormatting>
        <x14:conditionalFormatting xmlns:xm="http://schemas.microsoft.com/office/excel/2006/main">
          <x14:cfRule type="expression" priority="128" id="{E17A96D2-5288-4B31-8793-D498BD7B30B4}">
            <xm:f>AND($E$48&lt;&gt;"",$H$49=基本項目等入力シート!$E$7)</xm:f>
            <x14:dxf>
              <fill>
                <patternFill>
                  <bgColor theme="4" tint="0.59996337778862885"/>
                </patternFill>
              </fill>
            </x14:dxf>
          </x14:cfRule>
          <xm:sqref>H204:H206</xm:sqref>
        </x14:conditionalFormatting>
        <x14:conditionalFormatting xmlns:xm="http://schemas.microsoft.com/office/excel/2006/main">
          <x14:cfRule type="expression" priority="129" id="{6B8C0CF8-7E2D-45D9-A876-0A1003AFFE3E}">
            <xm:f>AND($E$48&lt;&gt;"",$I$49=基本項目等入力シート!$E$7)</xm:f>
            <x14:dxf>
              <fill>
                <patternFill>
                  <bgColor theme="4" tint="0.59996337778862885"/>
                </patternFill>
              </fill>
            </x14:dxf>
          </x14:cfRule>
          <xm:sqref>I204:I206</xm:sqref>
        </x14:conditionalFormatting>
        <x14:conditionalFormatting xmlns:xm="http://schemas.microsoft.com/office/excel/2006/main">
          <x14:cfRule type="expression" priority="130" id="{C0F747CF-F93C-4074-A939-0F77D6BF8486}">
            <xm:f>AND($E$48&lt;&gt;"",$J$49=基本項目等入力シート!$E$7)</xm:f>
            <x14:dxf>
              <fill>
                <patternFill>
                  <bgColor theme="4" tint="0.59996337778862885"/>
                </patternFill>
              </fill>
            </x14:dxf>
          </x14:cfRule>
          <xm:sqref>J204:J206</xm:sqref>
        </x14:conditionalFormatting>
        <x14:conditionalFormatting xmlns:xm="http://schemas.microsoft.com/office/excel/2006/main">
          <x14:cfRule type="expression" priority="131" id="{EE019E32-AA20-4170-B22F-15ABDB7C3504}">
            <xm:f>AND($E$55&lt;&gt;"",$F$56=基本項目等入力シート!$E$7)</xm:f>
            <x14:dxf>
              <fill>
                <patternFill>
                  <bgColor theme="4" tint="0.59996337778862885"/>
                </patternFill>
              </fill>
            </x14:dxf>
          </x14:cfRule>
          <xm:sqref>F211:F213</xm:sqref>
        </x14:conditionalFormatting>
        <x14:conditionalFormatting xmlns:xm="http://schemas.microsoft.com/office/excel/2006/main">
          <x14:cfRule type="expression" priority="132" id="{AA87BC79-C572-4DF0-B7AD-06EBD4C2CCB7}">
            <xm:f>AND($E$55&lt;&gt;"",$G$56=基本項目等入力シート!$E$7)</xm:f>
            <x14:dxf>
              <fill>
                <patternFill>
                  <bgColor theme="4" tint="0.59996337778862885"/>
                </patternFill>
              </fill>
            </x14:dxf>
          </x14:cfRule>
          <xm:sqref>G211:G213</xm:sqref>
        </x14:conditionalFormatting>
        <x14:conditionalFormatting xmlns:xm="http://schemas.microsoft.com/office/excel/2006/main">
          <x14:cfRule type="expression" priority="133" id="{7919848E-8D1E-472C-9B8C-E43ECDD2EE2C}">
            <xm:f>AND($E$55&lt;&gt;"",$H$56=基本項目等入力シート!$E$7)</xm:f>
            <x14:dxf>
              <fill>
                <patternFill>
                  <bgColor theme="4" tint="0.59996337778862885"/>
                </patternFill>
              </fill>
            </x14:dxf>
          </x14:cfRule>
          <xm:sqref>H211:H213</xm:sqref>
        </x14:conditionalFormatting>
        <x14:conditionalFormatting xmlns:xm="http://schemas.microsoft.com/office/excel/2006/main">
          <x14:cfRule type="expression" priority="134" id="{4EAA7076-656B-4800-B9A3-F8A2F5E56F20}">
            <xm:f>AND($E$55&lt;&gt;"",$I$56=基本項目等入力シート!$E$7)</xm:f>
            <x14:dxf>
              <fill>
                <patternFill>
                  <bgColor theme="4" tint="0.59996337778862885"/>
                </patternFill>
              </fill>
            </x14:dxf>
          </x14:cfRule>
          <xm:sqref>I211:I213</xm:sqref>
        </x14:conditionalFormatting>
        <x14:conditionalFormatting xmlns:xm="http://schemas.microsoft.com/office/excel/2006/main">
          <x14:cfRule type="expression" priority="135" id="{09EEACAF-038E-48AB-9EE7-8F0DFA6F6140}">
            <xm:f>AND($E$55&lt;&gt;"",$J$56=基本項目等入力シート!$E$7)</xm:f>
            <x14:dxf>
              <fill>
                <patternFill>
                  <bgColor theme="4" tint="0.59996337778862885"/>
                </patternFill>
              </fill>
            </x14:dxf>
          </x14:cfRule>
          <xm:sqref>J211:J213</xm:sqref>
        </x14:conditionalFormatting>
        <x14:conditionalFormatting xmlns:xm="http://schemas.microsoft.com/office/excel/2006/main">
          <x14:cfRule type="expression" priority="121" id="{ADC43F4A-3555-4B25-AA0F-225015197F25}">
            <xm:f>AND($E$55&lt;&gt;"",$F$56=基本項目等入力シート!$E$7)</xm:f>
            <x14:dxf>
              <fill>
                <patternFill>
                  <bgColor theme="4" tint="0.59996337778862885"/>
                </patternFill>
              </fill>
            </x14:dxf>
          </x14:cfRule>
          <xm:sqref>F218:F220</xm:sqref>
        </x14:conditionalFormatting>
        <x14:conditionalFormatting xmlns:xm="http://schemas.microsoft.com/office/excel/2006/main">
          <x14:cfRule type="expression" priority="122" id="{D3AA4953-21FC-4B5D-98BB-495D115AE9BB}">
            <xm:f>AND($E$55&lt;&gt;"",$G$56=基本項目等入力シート!$E$7)</xm:f>
            <x14:dxf>
              <fill>
                <patternFill>
                  <bgColor theme="4" tint="0.59996337778862885"/>
                </patternFill>
              </fill>
            </x14:dxf>
          </x14:cfRule>
          <xm:sqref>G218:G220</xm:sqref>
        </x14:conditionalFormatting>
        <x14:conditionalFormatting xmlns:xm="http://schemas.microsoft.com/office/excel/2006/main">
          <x14:cfRule type="expression" priority="123" id="{F7F3915C-7F00-40AE-8C2C-149CDF95139A}">
            <xm:f>AND($E$55&lt;&gt;"",$H$56=基本項目等入力シート!$E$7)</xm:f>
            <x14:dxf>
              <fill>
                <patternFill>
                  <bgColor theme="4" tint="0.59996337778862885"/>
                </patternFill>
              </fill>
            </x14:dxf>
          </x14:cfRule>
          <xm:sqref>H218:H220</xm:sqref>
        </x14:conditionalFormatting>
        <x14:conditionalFormatting xmlns:xm="http://schemas.microsoft.com/office/excel/2006/main">
          <x14:cfRule type="expression" priority="124" id="{2FC61254-0AF3-4296-BF25-6A8DDB4B963A}">
            <xm:f>AND($E$55&lt;&gt;"",$I$56=基本項目等入力シート!$E$7)</xm:f>
            <x14:dxf>
              <fill>
                <patternFill>
                  <bgColor theme="4" tint="0.59996337778862885"/>
                </patternFill>
              </fill>
            </x14:dxf>
          </x14:cfRule>
          <xm:sqref>I218:I220</xm:sqref>
        </x14:conditionalFormatting>
        <x14:conditionalFormatting xmlns:xm="http://schemas.microsoft.com/office/excel/2006/main">
          <x14:cfRule type="expression" priority="125" id="{DABDC7DA-1480-4614-BD10-A4F47F22A643}">
            <xm:f>AND($E$55&lt;&gt;"",$J$56=基本項目等入力シート!$E$7)</xm:f>
            <x14:dxf>
              <fill>
                <patternFill>
                  <bgColor theme="4" tint="0.59996337778862885"/>
                </patternFill>
              </fill>
            </x14:dxf>
          </x14:cfRule>
          <xm:sqref>J218:J220</xm:sqref>
        </x14:conditionalFormatting>
        <x14:conditionalFormatting xmlns:xm="http://schemas.microsoft.com/office/excel/2006/main">
          <x14:cfRule type="expression" priority="116" id="{1B985404-1EDC-4BA2-B1CC-4C4FE6CF90D9}">
            <xm:f>AND($E$55&lt;&gt;"",$F$56=基本項目等入力シート!$E$7)</xm:f>
            <x14:dxf>
              <fill>
                <patternFill>
                  <bgColor theme="4" tint="0.59996337778862885"/>
                </patternFill>
              </fill>
            </x14:dxf>
          </x14:cfRule>
          <xm:sqref>F225:F227</xm:sqref>
        </x14:conditionalFormatting>
        <x14:conditionalFormatting xmlns:xm="http://schemas.microsoft.com/office/excel/2006/main">
          <x14:cfRule type="expression" priority="117" id="{01219CE4-5F09-4148-ACAA-395FF17B1FE4}">
            <xm:f>AND($E$55&lt;&gt;"",$G$56=基本項目等入力シート!$E$7)</xm:f>
            <x14:dxf>
              <fill>
                <patternFill>
                  <bgColor theme="4" tint="0.59996337778862885"/>
                </patternFill>
              </fill>
            </x14:dxf>
          </x14:cfRule>
          <xm:sqref>G225:G227</xm:sqref>
        </x14:conditionalFormatting>
        <x14:conditionalFormatting xmlns:xm="http://schemas.microsoft.com/office/excel/2006/main">
          <x14:cfRule type="expression" priority="118" id="{60E7B469-A3AF-49CA-8DD7-39AA96957BF2}">
            <xm:f>AND($E$55&lt;&gt;"",$H$56=基本項目等入力シート!$E$7)</xm:f>
            <x14:dxf>
              <fill>
                <patternFill>
                  <bgColor theme="4" tint="0.59996337778862885"/>
                </patternFill>
              </fill>
            </x14:dxf>
          </x14:cfRule>
          <xm:sqref>H225:H227</xm:sqref>
        </x14:conditionalFormatting>
        <x14:conditionalFormatting xmlns:xm="http://schemas.microsoft.com/office/excel/2006/main">
          <x14:cfRule type="expression" priority="119" id="{A974F829-8048-443C-B476-897C439D7440}">
            <xm:f>AND($E$55&lt;&gt;"",$I$56=基本項目等入力シート!$E$7)</xm:f>
            <x14:dxf>
              <fill>
                <patternFill>
                  <bgColor theme="4" tint="0.59996337778862885"/>
                </patternFill>
              </fill>
            </x14:dxf>
          </x14:cfRule>
          <xm:sqref>I225:I227</xm:sqref>
        </x14:conditionalFormatting>
        <x14:conditionalFormatting xmlns:xm="http://schemas.microsoft.com/office/excel/2006/main">
          <x14:cfRule type="expression" priority="120" id="{CAC90FAB-04D8-4DB7-BE46-60BBFE558AD2}">
            <xm:f>AND($E$55&lt;&gt;"",$J$56=基本項目等入力シート!$E$7)</xm:f>
            <x14:dxf>
              <fill>
                <patternFill>
                  <bgColor theme="4" tint="0.59996337778862885"/>
                </patternFill>
              </fill>
            </x14:dxf>
          </x14:cfRule>
          <xm:sqref>J225:J227</xm:sqref>
        </x14:conditionalFormatting>
        <x14:conditionalFormatting xmlns:xm="http://schemas.microsoft.com/office/excel/2006/main">
          <x14:cfRule type="expression" priority="111" id="{8DA83342-4E2A-4625-9035-5B592C31268D}">
            <xm:f>AND($E$55&lt;&gt;"",$F$56=基本項目等入力シート!$E$7)</xm:f>
            <x14:dxf>
              <fill>
                <patternFill>
                  <bgColor theme="4" tint="0.59996337778862885"/>
                </patternFill>
              </fill>
            </x14:dxf>
          </x14:cfRule>
          <xm:sqref>F232:F234</xm:sqref>
        </x14:conditionalFormatting>
        <x14:conditionalFormatting xmlns:xm="http://schemas.microsoft.com/office/excel/2006/main">
          <x14:cfRule type="expression" priority="112" id="{998C34CB-8DC9-471C-963C-94E43544FF96}">
            <xm:f>AND($E$55&lt;&gt;"",$G$56=基本項目等入力シート!$E$7)</xm:f>
            <x14:dxf>
              <fill>
                <patternFill>
                  <bgColor theme="4" tint="0.59996337778862885"/>
                </patternFill>
              </fill>
            </x14:dxf>
          </x14:cfRule>
          <xm:sqref>G232:G234</xm:sqref>
        </x14:conditionalFormatting>
        <x14:conditionalFormatting xmlns:xm="http://schemas.microsoft.com/office/excel/2006/main">
          <x14:cfRule type="expression" priority="113" id="{550801CA-EB9A-4FEC-96E5-A4AE347C4546}">
            <xm:f>AND($E$55&lt;&gt;"",$H$56=基本項目等入力シート!$E$7)</xm:f>
            <x14:dxf>
              <fill>
                <patternFill>
                  <bgColor theme="4" tint="0.59996337778862885"/>
                </patternFill>
              </fill>
            </x14:dxf>
          </x14:cfRule>
          <xm:sqref>H232:H234</xm:sqref>
        </x14:conditionalFormatting>
        <x14:conditionalFormatting xmlns:xm="http://schemas.microsoft.com/office/excel/2006/main">
          <x14:cfRule type="expression" priority="114" id="{F8C58705-BA53-4972-98BF-D5469F7C21B4}">
            <xm:f>AND($E$55&lt;&gt;"",$I$56=基本項目等入力シート!$E$7)</xm:f>
            <x14:dxf>
              <fill>
                <patternFill>
                  <bgColor theme="4" tint="0.59996337778862885"/>
                </patternFill>
              </fill>
            </x14:dxf>
          </x14:cfRule>
          <xm:sqref>I232:I234</xm:sqref>
        </x14:conditionalFormatting>
        <x14:conditionalFormatting xmlns:xm="http://schemas.microsoft.com/office/excel/2006/main">
          <x14:cfRule type="expression" priority="115" id="{73C1C99B-6AA9-4DEC-B37C-9B127DB7F81F}">
            <xm:f>AND($E$55&lt;&gt;"",$J$56=基本項目等入力シート!$E$7)</xm:f>
            <x14:dxf>
              <fill>
                <patternFill>
                  <bgColor theme="4" tint="0.59996337778862885"/>
                </patternFill>
              </fill>
            </x14:dxf>
          </x14:cfRule>
          <xm:sqref>J232:J234</xm:sqref>
        </x14:conditionalFormatting>
        <x14:conditionalFormatting xmlns:xm="http://schemas.microsoft.com/office/excel/2006/main">
          <x14:cfRule type="expression" priority="106" id="{FCB94E1B-BAF7-40AF-8D43-CD0C0D37E6A8}">
            <xm:f>AND($E$55&lt;&gt;"",$F$56=基本項目等入力シート!$E$7)</xm:f>
            <x14:dxf>
              <fill>
                <patternFill>
                  <bgColor theme="4" tint="0.59996337778862885"/>
                </patternFill>
              </fill>
            </x14:dxf>
          </x14:cfRule>
          <xm:sqref>F239:F241</xm:sqref>
        </x14:conditionalFormatting>
        <x14:conditionalFormatting xmlns:xm="http://schemas.microsoft.com/office/excel/2006/main">
          <x14:cfRule type="expression" priority="107" id="{19E9F7F0-76E9-407D-86E2-E577D7CD34E0}">
            <xm:f>AND($E$55&lt;&gt;"",$G$56=基本項目等入力シート!$E$7)</xm:f>
            <x14:dxf>
              <fill>
                <patternFill>
                  <bgColor theme="4" tint="0.59996337778862885"/>
                </patternFill>
              </fill>
            </x14:dxf>
          </x14:cfRule>
          <xm:sqref>G239:G241</xm:sqref>
        </x14:conditionalFormatting>
        <x14:conditionalFormatting xmlns:xm="http://schemas.microsoft.com/office/excel/2006/main">
          <x14:cfRule type="expression" priority="108" id="{05640B4C-5674-49C1-9C54-C2DF59D70BE2}">
            <xm:f>AND($E$55&lt;&gt;"",$H$56=基本項目等入力シート!$E$7)</xm:f>
            <x14:dxf>
              <fill>
                <patternFill>
                  <bgColor theme="4" tint="0.59996337778862885"/>
                </patternFill>
              </fill>
            </x14:dxf>
          </x14:cfRule>
          <xm:sqref>H239:H241</xm:sqref>
        </x14:conditionalFormatting>
        <x14:conditionalFormatting xmlns:xm="http://schemas.microsoft.com/office/excel/2006/main">
          <x14:cfRule type="expression" priority="109" id="{2C601DAE-5708-4579-8D3C-2E8197D688C0}">
            <xm:f>AND($E$55&lt;&gt;"",$I$56=基本項目等入力シート!$E$7)</xm:f>
            <x14:dxf>
              <fill>
                <patternFill>
                  <bgColor theme="4" tint="0.59996337778862885"/>
                </patternFill>
              </fill>
            </x14:dxf>
          </x14:cfRule>
          <xm:sqref>I239:I241</xm:sqref>
        </x14:conditionalFormatting>
        <x14:conditionalFormatting xmlns:xm="http://schemas.microsoft.com/office/excel/2006/main">
          <x14:cfRule type="expression" priority="110" id="{57C625AA-1AEF-4FBE-88B9-E8A60DBEBCC4}">
            <xm:f>AND($E$55&lt;&gt;"",$J$56=基本項目等入力シート!$E$7)</xm:f>
            <x14:dxf>
              <fill>
                <patternFill>
                  <bgColor theme="4" tint="0.59996337778862885"/>
                </patternFill>
              </fill>
            </x14:dxf>
          </x14:cfRule>
          <xm:sqref>J239:J241</xm:sqref>
        </x14:conditionalFormatting>
        <x14:conditionalFormatting xmlns:xm="http://schemas.microsoft.com/office/excel/2006/main">
          <x14:cfRule type="expression" priority="101" id="{821F3910-8151-433B-926A-F73AE82680F9}">
            <xm:f>AND($E$55&lt;&gt;"",$F$56=基本項目等入力シート!$E$7)</xm:f>
            <x14:dxf>
              <fill>
                <patternFill>
                  <bgColor theme="4" tint="0.59996337778862885"/>
                </patternFill>
              </fill>
            </x14:dxf>
          </x14:cfRule>
          <xm:sqref>F246:F248</xm:sqref>
        </x14:conditionalFormatting>
        <x14:conditionalFormatting xmlns:xm="http://schemas.microsoft.com/office/excel/2006/main">
          <x14:cfRule type="expression" priority="102" id="{7460DC39-46F1-4AAE-A3BC-FE1E120B8C91}">
            <xm:f>AND($E$55&lt;&gt;"",$G$56=基本項目等入力シート!$E$7)</xm:f>
            <x14:dxf>
              <fill>
                <patternFill>
                  <bgColor theme="4" tint="0.59996337778862885"/>
                </patternFill>
              </fill>
            </x14:dxf>
          </x14:cfRule>
          <xm:sqref>G246:G248</xm:sqref>
        </x14:conditionalFormatting>
        <x14:conditionalFormatting xmlns:xm="http://schemas.microsoft.com/office/excel/2006/main">
          <x14:cfRule type="expression" priority="103" id="{0DD77B53-D7C5-4619-B8D3-85A9F4DEBE6E}">
            <xm:f>AND($E$55&lt;&gt;"",$H$56=基本項目等入力シート!$E$7)</xm:f>
            <x14:dxf>
              <fill>
                <patternFill>
                  <bgColor theme="4" tint="0.59996337778862885"/>
                </patternFill>
              </fill>
            </x14:dxf>
          </x14:cfRule>
          <xm:sqref>H246:H248</xm:sqref>
        </x14:conditionalFormatting>
        <x14:conditionalFormatting xmlns:xm="http://schemas.microsoft.com/office/excel/2006/main">
          <x14:cfRule type="expression" priority="104" id="{0DB51106-9722-4820-9836-13975293C264}">
            <xm:f>AND($E$55&lt;&gt;"",$I$56=基本項目等入力シート!$E$7)</xm:f>
            <x14:dxf>
              <fill>
                <patternFill>
                  <bgColor theme="4" tint="0.59996337778862885"/>
                </patternFill>
              </fill>
            </x14:dxf>
          </x14:cfRule>
          <xm:sqref>I246:I248</xm:sqref>
        </x14:conditionalFormatting>
        <x14:conditionalFormatting xmlns:xm="http://schemas.microsoft.com/office/excel/2006/main">
          <x14:cfRule type="expression" priority="105" id="{580A29D0-BA88-4811-8C40-6B38413D498B}">
            <xm:f>AND($E$55&lt;&gt;"",$J$56=基本項目等入力シート!$E$7)</xm:f>
            <x14:dxf>
              <fill>
                <patternFill>
                  <bgColor theme="4" tint="0.59996337778862885"/>
                </patternFill>
              </fill>
            </x14:dxf>
          </x14:cfRule>
          <xm:sqref>J246:J248</xm:sqref>
        </x14:conditionalFormatting>
        <x14:conditionalFormatting xmlns:xm="http://schemas.microsoft.com/office/excel/2006/main">
          <x14:cfRule type="expression" priority="91" id="{12DE5DE8-E34E-4BA5-9116-F8D2192ABB2D}">
            <xm:f>AND($E$48&lt;&gt;"",$F$49=基本項目等入力シート!$E$7)</xm:f>
            <x14:dxf>
              <fill>
                <patternFill>
                  <bgColor theme="4" tint="0.59996337778862885"/>
                </patternFill>
              </fill>
            </x14:dxf>
          </x14:cfRule>
          <xm:sqref>F253:F255</xm:sqref>
        </x14:conditionalFormatting>
        <x14:conditionalFormatting xmlns:xm="http://schemas.microsoft.com/office/excel/2006/main">
          <x14:cfRule type="expression" priority="92" id="{8E6F7052-237D-4015-8EDB-0C9F85B161ED}">
            <xm:f>AND($E$48&lt;&gt;"",$G$49=基本項目等入力シート!$E$7)</xm:f>
            <x14:dxf>
              <fill>
                <patternFill>
                  <bgColor theme="4" tint="0.59996337778862885"/>
                </patternFill>
              </fill>
            </x14:dxf>
          </x14:cfRule>
          <xm:sqref>G253:G255</xm:sqref>
        </x14:conditionalFormatting>
        <x14:conditionalFormatting xmlns:xm="http://schemas.microsoft.com/office/excel/2006/main">
          <x14:cfRule type="expression" priority="93" id="{B34B6B38-D697-40DF-8484-01E00A0F06E5}">
            <xm:f>AND($E$48&lt;&gt;"",$H$49=基本項目等入力シート!$E$7)</xm:f>
            <x14:dxf>
              <fill>
                <patternFill>
                  <bgColor theme="4" tint="0.59996337778862885"/>
                </patternFill>
              </fill>
            </x14:dxf>
          </x14:cfRule>
          <xm:sqref>H253:H255</xm:sqref>
        </x14:conditionalFormatting>
        <x14:conditionalFormatting xmlns:xm="http://schemas.microsoft.com/office/excel/2006/main">
          <x14:cfRule type="expression" priority="94" id="{67F6C74D-66CE-49FF-99D2-16BCD09DA5C5}">
            <xm:f>AND($E$48&lt;&gt;"",$I$49=基本項目等入力シート!$E$7)</xm:f>
            <x14:dxf>
              <fill>
                <patternFill>
                  <bgColor theme="4" tint="0.59996337778862885"/>
                </patternFill>
              </fill>
            </x14:dxf>
          </x14:cfRule>
          <xm:sqref>I253:I255</xm:sqref>
        </x14:conditionalFormatting>
        <x14:conditionalFormatting xmlns:xm="http://schemas.microsoft.com/office/excel/2006/main">
          <x14:cfRule type="expression" priority="95" id="{ED4C9E42-3B18-4368-8609-2EB49540EE44}">
            <xm:f>AND($E$48&lt;&gt;"",$J$49=基本項目等入力シート!$E$7)</xm:f>
            <x14:dxf>
              <fill>
                <patternFill>
                  <bgColor theme="4" tint="0.59996337778862885"/>
                </patternFill>
              </fill>
            </x14:dxf>
          </x14:cfRule>
          <xm:sqref>J253:J255</xm:sqref>
        </x14:conditionalFormatting>
        <x14:conditionalFormatting xmlns:xm="http://schemas.microsoft.com/office/excel/2006/main">
          <x14:cfRule type="expression" priority="96" id="{59FE4618-4B91-4507-A080-15CB8F11E648}">
            <xm:f>AND($E$55&lt;&gt;"",$F$56=基本項目等入力シート!$E$7)</xm:f>
            <x14:dxf>
              <fill>
                <patternFill>
                  <bgColor theme="4" tint="0.59996337778862885"/>
                </patternFill>
              </fill>
            </x14:dxf>
          </x14:cfRule>
          <xm:sqref>F260:F262</xm:sqref>
        </x14:conditionalFormatting>
        <x14:conditionalFormatting xmlns:xm="http://schemas.microsoft.com/office/excel/2006/main">
          <x14:cfRule type="expression" priority="97" id="{86072B30-5659-4D40-97B1-F46B9EA037C8}">
            <xm:f>AND($E$55&lt;&gt;"",$G$56=基本項目等入力シート!$E$7)</xm:f>
            <x14:dxf>
              <fill>
                <patternFill>
                  <bgColor theme="4" tint="0.59996337778862885"/>
                </patternFill>
              </fill>
            </x14:dxf>
          </x14:cfRule>
          <xm:sqref>G260:G262</xm:sqref>
        </x14:conditionalFormatting>
        <x14:conditionalFormatting xmlns:xm="http://schemas.microsoft.com/office/excel/2006/main">
          <x14:cfRule type="expression" priority="98" id="{F93A6D5A-B8CE-4B04-831E-30CC6F4D1397}">
            <xm:f>AND($E$55&lt;&gt;"",$H$56=基本項目等入力シート!$E$7)</xm:f>
            <x14:dxf>
              <fill>
                <patternFill>
                  <bgColor theme="4" tint="0.59996337778862885"/>
                </patternFill>
              </fill>
            </x14:dxf>
          </x14:cfRule>
          <xm:sqref>H260:H262</xm:sqref>
        </x14:conditionalFormatting>
        <x14:conditionalFormatting xmlns:xm="http://schemas.microsoft.com/office/excel/2006/main">
          <x14:cfRule type="expression" priority="99" id="{1A232CC6-9BE5-4B80-BD68-03320CD92E88}">
            <xm:f>AND($E$55&lt;&gt;"",$I$56=基本項目等入力シート!$E$7)</xm:f>
            <x14:dxf>
              <fill>
                <patternFill>
                  <bgColor theme="4" tint="0.59996337778862885"/>
                </patternFill>
              </fill>
            </x14:dxf>
          </x14:cfRule>
          <xm:sqref>I260:I262</xm:sqref>
        </x14:conditionalFormatting>
        <x14:conditionalFormatting xmlns:xm="http://schemas.microsoft.com/office/excel/2006/main">
          <x14:cfRule type="expression" priority="100" id="{0BD4EC7E-9A7F-479D-A625-8E2AD6D2B77D}">
            <xm:f>AND($E$55&lt;&gt;"",$J$56=基本項目等入力シート!$E$7)</xm:f>
            <x14:dxf>
              <fill>
                <patternFill>
                  <bgColor theme="4" tint="0.59996337778862885"/>
                </patternFill>
              </fill>
            </x14:dxf>
          </x14:cfRule>
          <xm:sqref>J260:J262</xm:sqref>
        </x14:conditionalFormatting>
        <x14:conditionalFormatting xmlns:xm="http://schemas.microsoft.com/office/excel/2006/main">
          <x14:cfRule type="expression" priority="86" id="{8D939088-C098-4856-AEC4-A72E35ECCF28}">
            <xm:f>AND($E$55&lt;&gt;"",$F$56=基本項目等入力シート!$E$7)</xm:f>
            <x14:dxf>
              <fill>
                <patternFill>
                  <bgColor theme="4" tint="0.59996337778862885"/>
                </patternFill>
              </fill>
            </x14:dxf>
          </x14:cfRule>
          <xm:sqref>F267:F269</xm:sqref>
        </x14:conditionalFormatting>
        <x14:conditionalFormatting xmlns:xm="http://schemas.microsoft.com/office/excel/2006/main">
          <x14:cfRule type="expression" priority="87" id="{83CE2148-2E45-4C10-B7B0-AE72BD00C232}">
            <xm:f>AND($E$55&lt;&gt;"",$G$56=基本項目等入力シート!$E$7)</xm:f>
            <x14:dxf>
              <fill>
                <patternFill>
                  <bgColor theme="4" tint="0.59996337778862885"/>
                </patternFill>
              </fill>
            </x14:dxf>
          </x14:cfRule>
          <xm:sqref>G267:G269</xm:sqref>
        </x14:conditionalFormatting>
        <x14:conditionalFormatting xmlns:xm="http://schemas.microsoft.com/office/excel/2006/main">
          <x14:cfRule type="expression" priority="88" id="{96776605-4AB2-4DEE-B84C-C3CF7A7F1786}">
            <xm:f>AND($E$55&lt;&gt;"",$H$56=基本項目等入力シート!$E$7)</xm:f>
            <x14:dxf>
              <fill>
                <patternFill>
                  <bgColor theme="4" tint="0.59996337778862885"/>
                </patternFill>
              </fill>
            </x14:dxf>
          </x14:cfRule>
          <xm:sqref>H267:H269</xm:sqref>
        </x14:conditionalFormatting>
        <x14:conditionalFormatting xmlns:xm="http://schemas.microsoft.com/office/excel/2006/main">
          <x14:cfRule type="expression" priority="89" id="{38B755FA-463F-495C-BCDF-D15AA1EACEA9}">
            <xm:f>AND($E$55&lt;&gt;"",$I$56=基本項目等入力シート!$E$7)</xm:f>
            <x14:dxf>
              <fill>
                <patternFill>
                  <bgColor theme="4" tint="0.59996337778862885"/>
                </patternFill>
              </fill>
            </x14:dxf>
          </x14:cfRule>
          <xm:sqref>I267:I269</xm:sqref>
        </x14:conditionalFormatting>
        <x14:conditionalFormatting xmlns:xm="http://schemas.microsoft.com/office/excel/2006/main">
          <x14:cfRule type="expression" priority="90" id="{09237A08-CB97-4FDC-B17B-48EAA86A2573}">
            <xm:f>AND($E$55&lt;&gt;"",$J$56=基本項目等入力シート!$E$7)</xm:f>
            <x14:dxf>
              <fill>
                <patternFill>
                  <bgColor theme="4" tint="0.59996337778862885"/>
                </patternFill>
              </fill>
            </x14:dxf>
          </x14:cfRule>
          <xm:sqref>J267:J269</xm:sqref>
        </x14:conditionalFormatting>
        <x14:conditionalFormatting xmlns:xm="http://schemas.microsoft.com/office/excel/2006/main">
          <x14:cfRule type="expression" priority="76" id="{4001ED34-4705-45F3-A782-799D9C8888AC}">
            <xm:f>AND($E$48&lt;&gt;"",$F$49=基本項目等入力シート!$E$7)</xm:f>
            <x14:dxf>
              <fill>
                <patternFill>
                  <bgColor theme="4" tint="0.59996337778862885"/>
                </patternFill>
              </fill>
            </x14:dxf>
          </x14:cfRule>
          <xm:sqref>F274:F276</xm:sqref>
        </x14:conditionalFormatting>
        <x14:conditionalFormatting xmlns:xm="http://schemas.microsoft.com/office/excel/2006/main">
          <x14:cfRule type="expression" priority="77" id="{86455C8F-CE17-4E2A-B44E-A1FB6353FD4A}">
            <xm:f>AND($E$48&lt;&gt;"",$G$49=基本項目等入力シート!$E$7)</xm:f>
            <x14:dxf>
              <fill>
                <patternFill>
                  <bgColor theme="4" tint="0.59996337778862885"/>
                </patternFill>
              </fill>
            </x14:dxf>
          </x14:cfRule>
          <xm:sqref>G274:G276</xm:sqref>
        </x14:conditionalFormatting>
        <x14:conditionalFormatting xmlns:xm="http://schemas.microsoft.com/office/excel/2006/main">
          <x14:cfRule type="expression" priority="78" id="{9F33A11D-685B-4788-A5FA-F7F811C41D79}">
            <xm:f>AND($E$48&lt;&gt;"",$H$49=基本項目等入力シート!$E$7)</xm:f>
            <x14:dxf>
              <fill>
                <patternFill>
                  <bgColor theme="4" tint="0.59996337778862885"/>
                </patternFill>
              </fill>
            </x14:dxf>
          </x14:cfRule>
          <xm:sqref>H274:H276</xm:sqref>
        </x14:conditionalFormatting>
        <x14:conditionalFormatting xmlns:xm="http://schemas.microsoft.com/office/excel/2006/main">
          <x14:cfRule type="expression" priority="79" id="{1BB69C23-9201-4221-9B05-77CA7AB7F01E}">
            <xm:f>AND($E$48&lt;&gt;"",$I$49=基本項目等入力シート!$E$7)</xm:f>
            <x14:dxf>
              <fill>
                <patternFill>
                  <bgColor theme="4" tint="0.59996337778862885"/>
                </patternFill>
              </fill>
            </x14:dxf>
          </x14:cfRule>
          <xm:sqref>I274:I276</xm:sqref>
        </x14:conditionalFormatting>
        <x14:conditionalFormatting xmlns:xm="http://schemas.microsoft.com/office/excel/2006/main">
          <x14:cfRule type="expression" priority="80" id="{30CC11B2-EA08-46B2-BF8B-98A83BC08E99}">
            <xm:f>AND($E$48&lt;&gt;"",$J$49=基本項目等入力シート!$E$7)</xm:f>
            <x14:dxf>
              <fill>
                <patternFill>
                  <bgColor theme="4" tint="0.59996337778862885"/>
                </patternFill>
              </fill>
            </x14:dxf>
          </x14:cfRule>
          <xm:sqref>J274:J276</xm:sqref>
        </x14:conditionalFormatting>
        <x14:conditionalFormatting xmlns:xm="http://schemas.microsoft.com/office/excel/2006/main">
          <x14:cfRule type="expression" priority="81" id="{AFBC0F19-EE17-4980-994A-D17717E8FFAE}">
            <xm:f>AND($E$55&lt;&gt;"",$F$56=基本項目等入力シート!$E$7)</xm:f>
            <x14:dxf>
              <fill>
                <patternFill>
                  <bgColor theme="4" tint="0.59996337778862885"/>
                </patternFill>
              </fill>
            </x14:dxf>
          </x14:cfRule>
          <xm:sqref>F281:F283</xm:sqref>
        </x14:conditionalFormatting>
        <x14:conditionalFormatting xmlns:xm="http://schemas.microsoft.com/office/excel/2006/main">
          <x14:cfRule type="expression" priority="82" id="{6D4AA819-C658-43B5-9833-3C5397EDC654}">
            <xm:f>AND($E$55&lt;&gt;"",$G$56=基本項目等入力シート!$E$7)</xm:f>
            <x14:dxf>
              <fill>
                <patternFill>
                  <bgColor theme="4" tint="0.59996337778862885"/>
                </patternFill>
              </fill>
            </x14:dxf>
          </x14:cfRule>
          <xm:sqref>G281:G283</xm:sqref>
        </x14:conditionalFormatting>
        <x14:conditionalFormatting xmlns:xm="http://schemas.microsoft.com/office/excel/2006/main">
          <x14:cfRule type="expression" priority="83" id="{98748E33-A42E-4ACF-98CC-1CB1F2F274D0}">
            <xm:f>AND($E$55&lt;&gt;"",$H$56=基本項目等入力シート!$E$7)</xm:f>
            <x14:dxf>
              <fill>
                <patternFill>
                  <bgColor theme="4" tint="0.59996337778862885"/>
                </patternFill>
              </fill>
            </x14:dxf>
          </x14:cfRule>
          <xm:sqref>H281:H283</xm:sqref>
        </x14:conditionalFormatting>
        <x14:conditionalFormatting xmlns:xm="http://schemas.microsoft.com/office/excel/2006/main">
          <x14:cfRule type="expression" priority="84" id="{1ECC43E0-C6A5-43A3-8CE3-5EF211571FDE}">
            <xm:f>AND($E$55&lt;&gt;"",$I$56=基本項目等入力シート!$E$7)</xm:f>
            <x14:dxf>
              <fill>
                <patternFill>
                  <bgColor theme="4" tint="0.59996337778862885"/>
                </patternFill>
              </fill>
            </x14:dxf>
          </x14:cfRule>
          <xm:sqref>I281:I283</xm:sqref>
        </x14:conditionalFormatting>
        <x14:conditionalFormatting xmlns:xm="http://schemas.microsoft.com/office/excel/2006/main">
          <x14:cfRule type="expression" priority="85" id="{14E1EA85-D7D8-4E2E-BECB-5B3D7BB263FB}">
            <xm:f>AND($E$55&lt;&gt;"",$J$56=基本項目等入力シート!$E$7)</xm:f>
            <x14:dxf>
              <fill>
                <patternFill>
                  <bgColor theme="4" tint="0.59996337778862885"/>
                </patternFill>
              </fill>
            </x14:dxf>
          </x14:cfRule>
          <xm:sqref>J281:J283</xm:sqref>
        </x14:conditionalFormatting>
        <x14:conditionalFormatting xmlns:xm="http://schemas.microsoft.com/office/excel/2006/main">
          <x14:cfRule type="expression" priority="71" id="{65D7A745-D492-4FA4-B494-23307F4641BB}">
            <xm:f>AND($E$55&lt;&gt;"",$F$56=基本項目等入力シート!$E$7)</xm:f>
            <x14:dxf>
              <fill>
                <patternFill>
                  <bgColor theme="4" tint="0.59996337778862885"/>
                </patternFill>
              </fill>
            </x14:dxf>
          </x14:cfRule>
          <xm:sqref>F288:F290</xm:sqref>
        </x14:conditionalFormatting>
        <x14:conditionalFormatting xmlns:xm="http://schemas.microsoft.com/office/excel/2006/main">
          <x14:cfRule type="expression" priority="72" id="{7E413F55-3BD3-4704-B749-42F94A86FD72}">
            <xm:f>AND($E$55&lt;&gt;"",$G$56=基本項目等入力シート!$E$7)</xm:f>
            <x14:dxf>
              <fill>
                <patternFill>
                  <bgColor theme="4" tint="0.59996337778862885"/>
                </patternFill>
              </fill>
            </x14:dxf>
          </x14:cfRule>
          <xm:sqref>G288:G290</xm:sqref>
        </x14:conditionalFormatting>
        <x14:conditionalFormatting xmlns:xm="http://schemas.microsoft.com/office/excel/2006/main">
          <x14:cfRule type="expression" priority="73" id="{C92C95C6-F520-4CF9-8C12-231001818049}">
            <xm:f>AND($E$55&lt;&gt;"",$H$56=基本項目等入力シート!$E$7)</xm:f>
            <x14:dxf>
              <fill>
                <patternFill>
                  <bgColor theme="4" tint="0.59996337778862885"/>
                </patternFill>
              </fill>
            </x14:dxf>
          </x14:cfRule>
          <xm:sqref>H288:H290</xm:sqref>
        </x14:conditionalFormatting>
        <x14:conditionalFormatting xmlns:xm="http://schemas.microsoft.com/office/excel/2006/main">
          <x14:cfRule type="expression" priority="74" id="{3762CCD8-5BD4-4945-9742-1B352ED56387}">
            <xm:f>AND($E$55&lt;&gt;"",$I$56=基本項目等入力シート!$E$7)</xm:f>
            <x14:dxf>
              <fill>
                <patternFill>
                  <bgColor theme="4" tint="0.59996337778862885"/>
                </patternFill>
              </fill>
            </x14:dxf>
          </x14:cfRule>
          <xm:sqref>I288:I290</xm:sqref>
        </x14:conditionalFormatting>
        <x14:conditionalFormatting xmlns:xm="http://schemas.microsoft.com/office/excel/2006/main">
          <x14:cfRule type="expression" priority="75" id="{5DFD74FE-C700-4401-8F91-F85CF194C828}">
            <xm:f>AND($E$55&lt;&gt;"",$J$56=基本項目等入力シート!$E$7)</xm:f>
            <x14:dxf>
              <fill>
                <patternFill>
                  <bgColor theme="4" tint="0.59996337778862885"/>
                </patternFill>
              </fill>
            </x14:dxf>
          </x14:cfRule>
          <xm:sqref>J288:J290</xm:sqref>
        </x14:conditionalFormatting>
        <x14:conditionalFormatting xmlns:xm="http://schemas.microsoft.com/office/excel/2006/main">
          <x14:cfRule type="expression" priority="66" id="{A53B7FC5-FEBD-4670-AED1-A1A74AE673BE}">
            <xm:f>AND($E$55&lt;&gt;"",$F$56=基本項目等入力シート!$E$7)</xm:f>
            <x14:dxf>
              <fill>
                <patternFill>
                  <bgColor theme="4" tint="0.59996337778862885"/>
                </patternFill>
              </fill>
            </x14:dxf>
          </x14:cfRule>
          <xm:sqref>F295:F297</xm:sqref>
        </x14:conditionalFormatting>
        <x14:conditionalFormatting xmlns:xm="http://schemas.microsoft.com/office/excel/2006/main">
          <x14:cfRule type="expression" priority="67" id="{042F6718-A404-4C7B-A1C4-2240294FCA46}">
            <xm:f>AND($E$55&lt;&gt;"",$G$56=基本項目等入力シート!$E$7)</xm:f>
            <x14:dxf>
              <fill>
                <patternFill>
                  <bgColor theme="4" tint="0.59996337778862885"/>
                </patternFill>
              </fill>
            </x14:dxf>
          </x14:cfRule>
          <xm:sqref>G295:G297</xm:sqref>
        </x14:conditionalFormatting>
        <x14:conditionalFormatting xmlns:xm="http://schemas.microsoft.com/office/excel/2006/main">
          <x14:cfRule type="expression" priority="68" id="{74F4FBF8-C5DC-423A-A936-C3364B17AC3B}">
            <xm:f>AND($E$55&lt;&gt;"",$H$56=基本項目等入力シート!$E$7)</xm:f>
            <x14:dxf>
              <fill>
                <patternFill>
                  <bgColor theme="4" tint="0.59996337778862885"/>
                </patternFill>
              </fill>
            </x14:dxf>
          </x14:cfRule>
          <xm:sqref>H295:H297</xm:sqref>
        </x14:conditionalFormatting>
        <x14:conditionalFormatting xmlns:xm="http://schemas.microsoft.com/office/excel/2006/main">
          <x14:cfRule type="expression" priority="69" id="{7F91E072-9D6C-420E-B0C8-9B0D0FC7E1C5}">
            <xm:f>AND($E$55&lt;&gt;"",$I$56=基本項目等入力シート!$E$7)</xm:f>
            <x14:dxf>
              <fill>
                <patternFill>
                  <bgColor theme="4" tint="0.59996337778862885"/>
                </patternFill>
              </fill>
            </x14:dxf>
          </x14:cfRule>
          <xm:sqref>I295:I297</xm:sqref>
        </x14:conditionalFormatting>
        <x14:conditionalFormatting xmlns:xm="http://schemas.microsoft.com/office/excel/2006/main">
          <x14:cfRule type="expression" priority="70" id="{DC0AE6AE-9E01-4B5F-8192-1922A4BD7AA2}">
            <xm:f>AND($E$55&lt;&gt;"",$J$56=基本項目等入力シート!$E$7)</xm:f>
            <x14:dxf>
              <fill>
                <patternFill>
                  <bgColor theme="4" tint="0.59996337778862885"/>
                </patternFill>
              </fill>
            </x14:dxf>
          </x14:cfRule>
          <xm:sqref>J295:J297</xm:sqref>
        </x14:conditionalFormatting>
        <x14:conditionalFormatting xmlns:xm="http://schemas.microsoft.com/office/excel/2006/main">
          <x14:cfRule type="expression" priority="61" id="{4D9A148A-59C3-4D4C-89F3-773F026B4993}">
            <xm:f>AND($E$55&lt;&gt;"",$F$56=基本項目等入力シート!$E$7)</xm:f>
            <x14:dxf>
              <fill>
                <patternFill>
                  <bgColor theme="4" tint="0.59996337778862885"/>
                </patternFill>
              </fill>
            </x14:dxf>
          </x14:cfRule>
          <xm:sqref>F302:F304</xm:sqref>
        </x14:conditionalFormatting>
        <x14:conditionalFormatting xmlns:xm="http://schemas.microsoft.com/office/excel/2006/main">
          <x14:cfRule type="expression" priority="62" id="{56CC485B-C5CA-4973-9CAC-E29141537244}">
            <xm:f>AND($E$55&lt;&gt;"",$G$56=基本項目等入力シート!$E$7)</xm:f>
            <x14:dxf>
              <fill>
                <patternFill>
                  <bgColor theme="4" tint="0.59996337778862885"/>
                </patternFill>
              </fill>
            </x14:dxf>
          </x14:cfRule>
          <xm:sqref>G302:G304</xm:sqref>
        </x14:conditionalFormatting>
        <x14:conditionalFormatting xmlns:xm="http://schemas.microsoft.com/office/excel/2006/main">
          <x14:cfRule type="expression" priority="63" id="{795EEE27-0399-45C3-B3DF-7699D682B860}">
            <xm:f>AND($E$55&lt;&gt;"",$H$56=基本項目等入力シート!$E$7)</xm:f>
            <x14:dxf>
              <fill>
                <patternFill>
                  <bgColor theme="4" tint="0.59996337778862885"/>
                </patternFill>
              </fill>
            </x14:dxf>
          </x14:cfRule>
          <xm:sqref>H302:H304</xm:sqref>
        </x14:conditionalFormatting>
        <x14:conditionalFormatting xmlns:xm="http://schemas.microsoft.com/office/excel/2006/main">
          <x14:cfRule type="expression" priority="64" id="{D6DF3774-4370-45A1-B1E5-9C8CF4710B66}">
            <xm:f>AND($E$55&lt;&gt;"",$I$56=基本項目等入力シート!$E$7)</xm:f>
            <x14:dxf>
              <fill>
                <patternFill>
                  <bgColor theme="4" tint="0.59996337778862885"/>
                </patternFill>
              </fill>
            </x14:dxf>
          </x14:cfRule>
          <xm:sqref>I302:I304</xm:sqref>
        </x14:conditionalFormatting>
        <x14:conditionalFormatting xmlns:xm="http://schemas.microsoft.com/office/excel/2006/main">
          <x14:cfRule type="expression" priority="65" id="{2E6CD686-79B9-4B2F-88A4-4CBE5E0A2810}">
            <xm:f>AND($E$55&lt;&gt;"",$J$56=基本項目等入力シート!$E$7)</xm:f>
            <x14:dxf>
              <fill>
                <patternFill>
                  <bgColor theme="4" tint="0.59996337778862885"/>
                </patternFill>
              </fill>
            </x14:dxf>
          </x14:cfRule>
          <xm:sqref>J302:J304</xm:sqref>
        </x14:conditionalFormatting>
        <x14:conditionalFormatting xmlns:xm="http://schemas.microsoft.com/office/excel/2006/main">
          <x14:cfRule type="expression" priority="56" id="{ED6B8CEE-90D7-4D5D-87A4-8D1225B256C8}">
            <xm:f>AND($E$55&lt;&gt;"",$F$56=基本項目等入力シート!$E$7)</xm:f>
            <x14:dxf>
              <fill>
                <patternFill>
                  <bgColor theme="4" tint="0.59996337778862885"/>
                </patternFill>
              </fill>
            </x14:dxf>
          </x14:cfRule>
          <xm:sqref>F309:F311</xm:sqref>
        </x14:conditionalFormatting>
        <x14:conditionalFormatting xmlns:xm="http://schemas.microsoft.com/office/excel/2006/main">
          <x14:cfRule type="expression" priority="57" id="{93F51C66-ADA3-47AB-B771-4209B985FF87}">
            <xm:f>AND($E$55&lt;&gt;"",$G$56=基本項目等入力シート!$E$7)</xm:f>
            <x14:dxf>
              <fill>
                <patternFill>
                  <bgColor theme="4" tint="0.59996337778862885"/>
                </patternFill>
              </fill>
            </x14:dxf>
          </x14:cfRule>
          <xm:sqref>G309:G311</xm:sqref>
        </x14:conditionalFormatting>
        <x14:conditionalFormatting xmlns:xm="http://schemas.microsoft.com/office/excel/2006/main">
          <x14:cfRule type="expression" priority="58" id="{106E49D1-D213-4098-9346-07B560494892}">
            <xm:f>AND($E$55&lt;&gt;"",$H$56=基本項目等入力シート!$E$7)</xm:f>
            <x14:dxf>
              <fill>
                <patternFill>
                  <bgColor theme="4" tint="0.59996337778862885"/>
                </patternFill>
              </fill>
            </x14:dxf>
          </x14:cfRule>
          <xm:sqref>H309:H311</xm:sqref>
        </x14:conditionalFormatting>
        <x14:conditionalFormatting xmlns:xm="http://schemas.microsoft.com/office/excel/2006/main">
          <x14:cfRule type="expression" priority="59" id="{EAAE243B-9FC5-451F-8B93-CBE0C94E32F1}">
            <xm:f>AND($E$55&lt;&gt;"",$I$56=基本項目等入力シート!$E$7)</xm:f>
            <x14:dxf>
              <fill>
                <patternFill>
                  <bgColor theme="4" tint="0.59996337778862885"/>
                </patternFill>
              </fill>
            </x14:dxf>
          </x14:cfRule>
          <xm:sqref>I309:I311</xm:sqref>
        </x14:conditionalFormatting>
        <x14:conditionalFormatting xmlns:xm="http://schemas.microsoft.com/office/excel/2006/main">
          <x14:cfRule type="expression" priority="60" id="{1F544F68-CDD2-4751-BB4A-F7F39AEDA339}">
            <xm:f>AND($E$55&lt;&gt;"",$J$56=基本項目等入力シート!$E$7)</xm:f>
            <x14:dxf>
              <fill>
                <patternFill>
                  <bgColor theme="4" tint="0.59996337778862885"/>
                </patternFill>
              </fill>
            </x14:dxf>
          </x14:cfRule>
          <xm:sqref>J309:J311</xm:sqref>
        </x14:conditionalFormatting>
        <x14:conditionalFormatting xmlns:xm="http://schemas.microsoft.com/office/excel/2006/main">
          <x14:cfRule type="expression" priority="51" id="{6376DA16-45D3-4F18-B4DF-5F9A18FFEC11}">
            <xm:f>AND($E$55&lt;&gt;"",$F$56=基本項目等入力シート!$E$7)</xm:f>
            <x14:dxf>
              <fill>
                <patternFill>
                  <bgColor theme="4" tint="0.59996337778862885"/>
                </patternFill>
              </fill>
            </x14:dxf>
          </x14:cfRule>
          <xm:sqref>F316:F318</xm:sqref>
        </x14:conditionalFormatting>
        <x14:conditionalFormatting xmlns:xm="http://schemas.microsoft.com/office/excel/2006/main">
          <x14:cfRule type="expression" priority="52" id="{419E9F6C-C98F-4F8C-BACC-71BEB84878D1}">
            <xm:f>AND($E$55&lt;&gt;"",$G$56=基本項目等入力シート!$E$7)</xm:f>
            <x14:dxf>
              <fill>
                <patternFill>
                  <bgColor theme="4" tint="0.59996337778862885"/>
                </patternFill>
              </fill>
            </x14:dxf>
          </x14:cfRule>
          <xm:sqref>G316:G318</xm:sqref>
        </x14:conditionalFormatting>
        <x14:conditionalFormatting xmlns:xm="http://schemas.microsoft.com/office/excel/2006/main">
          <x14:cfRule type="expression" priority="53" id="{6361DC03-5A5F-4D88-A5CA-161FC632FD71}">
            <xm:f>AND($E$55&lt;&gt;"",$H$56=基本項目等入力シート!$E$7)</xm:f>
            <x14:dxf>
              <fill>
                <patternFill>
                  <bgColor theme="4" tint="0.59996337778862885"/>
                </patternFill>
              </fill>
            </x14:dxf>
          </x14:cfRule>
          <xm:sqref>H316:H318</xm:sqref>
        </x14:conditionalFormatting>
        <x14:conditionalFormatting xmlns:xm="http://schemas.microsoft.com/office/excel/2006/main">
          <x14:cfRule type="expression" priority="54" id="{DA116D3B-284F-4856-837C-1E5429D8028C}">
            <xm:f>AND($E$55&lt;&gt;"",$I$56=基本項目等入力シート!$E$7)</xm:f>
            <x14:dxf>
              <fill>
                <patternFill>
                  <bgColor theme="4" tint="0.59996337778862885"/>
                </patternFill>
              </fill>
            </x14:dxf>
          </x14:cfRule>
          <xm:sqref>I316:I318</xm:sqref>
        </x14:conditionalFormatting>
        <x14:conditionalFormatting xmlns:xm="http://schemas.microsoft.com/office/excel/2006/main">
          <x14:cfRule type="expression" priority="55" id="{C30DB392-2B7E-467F-A7B9-C0309BC46F0A}">
            <xm:f>AND($E$55&lt;&gt;"",$J$56=基本項目等入力シート!$E$7)</xm:f>
            <x14:dxf>
              <fill>
                <patternFill>
                  <bgColor theme="4" tint="0.59996337778862885"/>
                </patternFill>
              </fill>
            </x14:dxf>
          </x14:cfRule>
          <xm:sqref>J316:J318</xm:sqref>
        </x14:conditionalFormatting>
        <x14:conditionalFormatting xmlns:xm="http://schemas.microsoft.com/office/excel/2006/main">
          <x14:cfRule type="expression" priority="41" id="{B739ED61-1CFE-40EB-9D4D-E4A76D03AD4D}">
            <xm:f>AND($E$48&lt;&gt;"",$F$49=基本項目等入力シート!$E$7)</xm:f>
            <x14:dxf>
              <fill>
                <patternFill>
                  <bgColor theme="4" tint="0.59996337778862885"/>
                </patternFill>
              </fill>
            </x14:dxf>
          </x14:cfRule>
          <xm:sqref>F323:F325</xm:sqref>
        </x14:conditionalFormatting>
        <x14:conditionalFormatting xmlns:xm="http://schemas.microsoft.com/office/excel/2006/main">
          <x14:cfRule type="expression" priority="42" id="{AC6B7EEA-A51A-49F2-B281-D04510E9E1BC}">
            <xm:f>AND($E$48&lt;&gt;"",$G$49=基本項目等入力シート!$E$7)</xm:f>
            <x14:dxf>
              <fill>
                <patternFill>
                  <bgColor theme="4" tint="0.59996337778862885"/>
                </patternFill>
              </fill>
            </x14:dxf>
          </x14:cfRule>
          <xm:sqref>G323:G325</xm:sqref>
        </x14:conditionalFormatting>
        <x14:conditionalFormatting xmlns:xm="http://schemas.microsoft.com/office/excel/2006/main">
          <x14:cfRule type="expression" priority="43" id="{1A31ED79-953E-46FB-8FF9-F7E90B704E05}">
            <xm:f>AND($E$48&lt;&gt;"",$H$49=基本項目等入力シート!$E$7)</xm:f>
            <x14:dxf>
              <fill>
                <patternFill>
                  <bgColor theme="4" tint="0.59996337778862885"/>
                </patternFill>
              </fill>
            </x14:dxf>
          </x14:cfRule>
          <xm:sqref>H323:H325</xm:sqref>
        </x14:conditionalFormatting>
        <x14:conditionalFormatting xmlns:xm="http://schemas.microsoft.com/office/excel/2006/main">
          <x14:cfRule type="expression" priority="44" id="{5776F2A5-FAAD-46E1-A350-9F01258E3628}">
            <xm:f>AND($E$48&lt;&gt;"",$I$49=基本項目等入力シート!$E$7)</xm:f>
            <x14:dxf>
              <fill>
                <patternFill>
                  <bgColor theme="4" tint="0.59996337778862885"/>
                </patternFill>
              </fill>
            </x14:dxf>
          </x14:cfRule>
          <xm:sqref>I323:I325</xm:sqref>
        </x14:conditionalFormatting>
        <x14:conditionalFormatting xmlns:xm="http://schemas.microsoft.com/office/excel/2006/main">
          <x14:cfRule type="expression" priority="45" id="{9BD087E2-8AA0-49F4-A18E-EC932DD538CB}">
            <xm:f>AND($E$48&lt;&gt;"",$J$49=基本項目等入力シート!$E$7)</xm:f>
            <x14:dxf>
              <fill>
                <patternFill>
                  <bgColor theme="4" tint="0.59996337778862885"/>
                </patternFill>
              </fill>
            </x14:dxf>
          </x14:cfRule>
          <xm:sqref>J323:J325</xm:sqref>
        </x14:conditionalFormatting>
        <x14:conditionalFormatting xmlns:xm="http://schemas.microsoft.com/office/excel/2006/main">
          <x14:cfRule type="expression" priority="46" id="{EB111C4E-22E0-472F-A421-AB9C7289D937}">
            <xm:f>AND($E$55&lt;&gt;"",$F$56=基本項目等入力シート!$E$7)</xm:f>
            <x14:dxf>
              <fill>
                <patternFill>
                  <bgColor theme="4" tint="0.59996337778862885"/>
                </patternFill>
              </fill>
            </x14:dxf>
          </x14:cfRule>
          <xm:sqref>F330:F332</xm:sqref>
        </x14:conditionalFormatting>
        <x14:conditionalFormatting xmlns:xm="http://schemas.microsoft.com/office/excel/2006/main">
          <x14:cfRule type="expression" priority="47" id="{0EA53B55-0A87-4FF1-9E42-7275E23573F2}">
            <xm:f>AND($E$55&lt;&gt;"",$G$56=基本項目等入力シート!$E$7)</xm:f>
            <x14:dxf>
              <fill>
                <patternFill>
                  <bgColor theme="4" tint="0.59996337778862885"/>
                </patternFill>
              </fill>
            </x14:dxf>
          </x14:cfRule>
          <xm:sqref>G330:G332</xm:sqref>
        </x14:conditionalFormatting>
        <x14:conditionalFormatting xmlns:xm="http://schemas.microsoft.com/office/excel/2006/main">
          <x14:cfRule type="expression" priority="48" id="{8CE38E5B-F928-40CA-814A-CF4F4B37B2BB}">
            <xm:f>AND($E$55&lt;&gt;"",$H$56=基本項目等入力シート!$E$7)</xm:f>
            <x14:dxf>
              <fill>
                <patternFill>
                  <bgColor theme="4" tint="0.59996337778862885"/>
                </patternFill>
              </fill>
            </x14:dxf>
          </x14:cfRule>
          <xm:sqref>H330:H332</xm:sqref>
        </x14:conditionalFormatting>
        <x14:conditionalFormatting xmlns:xm="http://schemas.microsoft.com/office/excel/2006/main">
          <x14:cfRule type="expression" priority="49" id="{368AA7C0-ECEA-483D-B395-D59320931F32}">
            <xm:f>AND($E$55&lt;&gt;"",$I$56=基本項目等入力シート!$E$7)</xm:f>
            <x14:dxf>
              <fill>
                <patternFill>
                  <bgColor theme="4" tint="0.59996337778862885"/>
                </patternFill>
              </fill>
            </x14:dxf>
          </x14:cfRule>
          <xm:sqref>I330:I332</xm:sqref>
        </x14:conditionalFormatting>
        <x14:conditionalFormatting xmlns:xm="http://schemas.microsoft.com/office/excel/2006/main">
          <x14:cfRule type="expression" priority="50" id="{8A83010B-FFFC-4B8D-8948-8B50AACA2DAF}">
            <xm:f>AND($E$55&lt;&gt;"",$J$56=基本項目等入力シート!$E$7)</xm:f>
            <x14:dxf>
              <fill>
                <patternFill>
                  <bgColor theme="4" tint="0.59996337778862885"/>
                </patternFill>
              </fill>
            </x14:dxf>
          </x14:cfRule>
          <xm:sqref>J330:J332</xm:sqref>
        </x14:conditionalFormatting>
        <x14:conditionalFormatting xmlns:xm="http://schemas.microsoft.com/office/excel/2006/main">
          <x14:cfRule type="expression" priority="36" id="{807F0BFC-7221-4A56-8A3E-E262520C5904}">
            <xm:f>AND($E$55&lt;&gt;"",$F$56=基本項目等入力シート!$E$7)</xm:f>
            <x14:dxf>
              <fill>
                <patternFill>
                  <bgColor theme="4" tint="0.59996337778862885"/>
                </patternFill>
              </fill>
            </x14:dxf>
          </x14:cfRule>
          <xm:sqref>F337:F339</xm:sqref>
        </x14:conditionalFormatting>
        <x14:conditionalFormatting xmlns:xm="http://schemas.microsoft.com/office/excel/2006/main">
          <x14:cfRule type="expression" priority="37" id="{AA627575-FA6A-4A76-8D82-18C399E57368}">
            <xm:f>AND($E$55&lt;&gt;"",$G$56=基本項目等入力シート!$E$7)</xm:f>
            <x14:dxf>
              <fill>
                <patternFill>
                  <bgColor theme="4" tint="0.59996337778862885"/>
                </patternFill>
              </fill>
            </x14:dxf>
          </x14:cfRule>
          <xm:sqref>G337:G339</xm:sqref>
        </x14:conditionalFormatting>
        <x14:conditionalFormatting xmlns:xm="http://schemas.microsoft.com/office/excel/2006/main">
          <x14:cfRule type="expression" priority="38" id="{E0674B49-9E30-414A-BDA4-8FF83CF9D6E8}">
            <xm:f>AND($E$55&lt;&gt;"",$H$56=基本項目等入力シート!$E$7)</xm:f>
            <x14:dxf>
              <fill>
                <patternFill>
                  <bgColor theme="4" tint="0.59996337778862885"/>
                </patternFill>
              </fill>
            </x14:dxf>
          </x14:cfRule>
          <xm:sqref>H337:H339</xm:sqref>
        </x14:conditionalFormatting>
        <x14:conditionalFormatting xmlns:xm="http://schemas.microsoft.com/office/excel/2006/main">
          <x14:cfRule type="expression" priority="39" id="{D4BE4817-30F8-4AF6-9BA4-A90D689293B2}">
            <xm:f>AND($E$55&lt;&gt;"",$I$56=基本項目等入力シート!$E$7)</xm:f>
            <x14:dxf>
              <fill>
                <patternFill>
                  <bgColor theme="4" tint="0.59996337778862885"/>
                </patternFill>
              </fill>
            </x14:dxf>
          </x14:cfRule>
          <xm:sqref>I337:I339</xm:sqref>
        </x14:conditionalFormatting>
        <x14:conditionalFormatting xmlns:xm="http://schemas.microsoft.com/office/excel/2006/main">
          <x14:cfRule type="expression" priority="40" id="{BF9D4DD0-F62B-414F-BA43-0E623C7B96B9}">
            <xm:f>AND($E$55&lt;&gt;"",$J$56=基本項目等入力シート!$E$7)</xm:f>
            <x14:dxf>
              <fill>
                <patternFill>
                  <bgColor theme="4" tint="0.59996337778862885"/>
                </patternFill>
              </fill>
            </x14:dxf>
          </x14:cfRule>
          <xm:sqref>J337:J339</xm:sqref>
        </x14:conditionalFormatting>
        <x14:conditionalFormatting xmlns:xm="http://schemas.microsoft.com/office/excel/2006/main">
          <x14:cfRule type="expression" priority="26" id="{590A04E4-B433-4918-BC6B-F01080E963A2}">
            <xm:f>AND($E$48&lt;&gt;"",$F$49=基本項目等入力シート!$E$7)</xm:f>
            <x14:dxf>
              <fill>
                <patternFill>
                  <bgColor theme="4" tint="0.59996337778862885"/>
                </patternFill>
              </fill>
            </x14:dxf>
          </x14:cfRule>
          <xm:sqref>F344:F346</xm:sqref>
        </x14:conditionalFormatting>
        <x14:conditionalFormatting xmlns:xm="http://schemas.microsoft.com/office/excel/2006/main">
          <x14:cfRule type="expression" priority="27" id="{799124A4-CA47-4B2B-B742-5DF6184EDA7D}">
            <xm:f>AND($E$48&lt;&gt;"",$G$49=基本項目等入力シート!$E$7)</xm:f>
            <x14:dxf>
              <fill>
                <patternFill>
                  <bgColor theme="4" tint="0.59996337778862885"/>
                </patternFill>
              </fill>
            </x14:dxf>
          </x14:cfRule>
          <xm:sqref>G344:G346</xm:sqref>
        </x14:conditionalFormatting>
        <x14:conditionalFormatting xmlns:xm="http://schemas.microsoft.com/office/excel/2006/main">
          <x14:cfRule type="expression" priority="28" id="{D2207637-1CC0-4028-8C64-A5EDB2C0EF94}">
            <xm:f>AND($E$48&lt;&gt;"",$H$49=基本項目等入力シート!$E$7)</xm:f>
            <x14:dxf>
              <fill>
                <patternFill>
                  <bgColor theme="4" tint="0.59996337778862885"/>
                </patternFill>
              </fill>
            </x14:dxf>
          </x14:cfRule>
          <xm:sqref>H344:H346</xm:sqref>
        </x14:conditionalFormatting>
        <x14:conditionalFormatting xmlns:xm="http://schemas.microsoft.com/office/excel/2006/main">
          <x14:cfRule type="expression" priority="29" id="{1A53F920-D214-4FF0-96FA-4E7E25470CA1}">
            <xm:f>AND($E$48&lt;&gt;"",$I$49=基本項目等入力シート!$E$7)</xm:f>
            <x14:dxf>
              <fill>
                <patternFill>
                  <bgColor theme="4" tint="0.59996337778862885"/>
                </patternFill>
              </fill>
            </x14:dxf>
          </x14:cfRule>
          <xm:sqref>I344:I346</xm:sqref>
        </x14:conditionalFormatting>
        <x14:conditionalFormatting xmlns:xm="http://schemas.microsoft.com/office/excel/2006/main">
          <x14:cfRule type="expression" priority="30" id="{B311785D-FEAC-4D37-8770-96E989416493}">
            <xm:f>AND($E$48&lt;&gt;"",$J$49=基本項目等入力シート!$E$7)</xm:f>
            <x14:dxf>
              <fill>
                <patternFill>
                  <bgColor theme="4" tint="0.59996337778862885"/>
                </patternFill>
              </fill>
            </x14:dxf>
          </x14:cfRule>
          <xm:sqref>J344:J346</xm:sqref>
        </x14:conditionalFormatting>
        <x14:conditionalFormatting xmlns:xm="http://schemas.microsoft.com/office/excel/2006/main">
          <x14:cfRule type="expression" priority="31" id="{9063D850-08E8-4579-A816-0E2B58C364F1}">
            <xm:f>AND($E$55&lt;&gt;"",$F$56=基本項目等入力シート!$E$7)</xm:f>
            <x14:dxf>
              <fill>
                <patternFill>
                  <bgColor theme="4" tint="0.59996337778862885"/>
                </patternFill>
              </fill>
            </x14:dxf>
          </x14:cfRule>
          <xm:sqref>F351:F353</xm:sqref>
        </x14:conditionalFormatting>
        <x14:conditionalFormatting xmlns:xm="http://schemas.microsoft.com/office/excel/2006/main">
          <x14:cfRule type="expression" priority="32" id="{637F18D2-4911-4383-A48D-9FAE4184714C}">
            <xm:f>AND($E$55&lt;&gt;"",$G$56=基本項目等入力シート!$E$7)</xm:f>
            <x14:dxf>
              <fill>
                <patternFill>
                  <bgColor theme="4" tint="0.59996337778862885"/>
                </patternFill>
              </fill>
            </x14:dxf>
          </x14:cfRule>
          <xm:sqref>G351:G353</xm:sqref>
        </x14:conditionalFormatting>
        <x14:conditionalFormatting xmlns:xm="http://schemas.microsoft.com/office/excel/2006/main">
          <x14:cfRule type="expression" priority="33" id="{580587EA-8902-4FE7-AB0E-0246C3F95BE9}">
            <xm:f>AND($E$55&lt;&gt;"",$H$56=基本項目等入力シート!$E$7)</xm:f>
            <x14:dxf>
              <fill>
                <patternFill>
                  <bgColor theme="4" tint="0.59996337778862885"/>
                </patternFill>
              </fill>
            </x14:dxf>
          </x14:cfRule>
          <xm:sqref>H351:H353</xm:sqref>
        </x14:conditionalFormatting>
        <x14:conditionalFormatting xmlns:xm="http://schemas.microsoft.com/office/excel/2006/main">
          <x14:cfRule type="expression" priority="34" id="{6982D9F9-C99C-4028-9385-609ABC90CD8B}">
            <xm:f>AND($E$55&lt;&gt;"",$I$56=基本項目等入力シート!$E$7)</xm:f>
            <x14:dxf>
              <fill>
                <patternFill>
                  <bgColor theme="4" tint="0.59996337778862885"/>
                </patternFill>
              </fill>
            </x14:dxf>
          </x14:cfRule>
          <xm:sqref>I351:I353</xm:sqref>
        </x14:conditionalFormatting>
        <x14:conditionalFormatting xmlns:xm="http://schemas.microsoft.com/office/excel/2006/main">
          <x14:cfRule type="expression" priority="35" id="{12E4293F-4574-4A00-9EF3-E35F7D8AAF5A}">
            <xm:f>AND($E$55&lt;&gt;"",$J$56=基本項目等入力シート!$E$7)</xm:f>
            <x14:dxf>
              <fill>
                <patternFill>
                  <bgColor theme="4" tint="0.59996337778862885"/>
                </patternFill>
              </fill>
            </x14:dxf>
          </x14:cfRule>
          <xm:sqref>J351:J353</xm:sqref>
        </x14:conditionalFormatting>
        <x14:conditionalFormatting xmlns:xm="http://schemas.microsoft.com/office/excel/2006/main">
          <x14:cfRule type="expression" priority="21" id="{E9BB606E-137F-4D4E-A2FA-EBA59BBCE531}">
            <xm:f>AND($E$55&lt;&gt;"",$F$56=基本項目等入力シート!$E$7)</xm:f>
            <x14:dxf>
              <fill>
                <patternFill>
                  <bgColor theme="4" tint="0.59996337778862885"/>
                </patternFill>
              </fill>
            </x14:dxf>
          </x14:cfRule>
          <xm:sqref>F358:F360</xm:sqref>
        </x14:conditionalFormatting>
        <x14:conditionalFormatting xmlns:xm="http://schemas.microsoft.com/office/excel/2006/main">
          <x14:cfRule type="expression" priority="22" id="{E58764F0-D24D-48C6-AE6F-4FF1F4D08B18}">
            <xm:f>AND($E$55&lt;&gt;"",$G$56=基本項目等入力シート!$E$7)</xm:f>
            <x14:dxf>
              <fill>
                <patternFill>
                  <bgColor theme="4" tint="0.59996337778862885"/>
                </patternFill>
              </fill>
            </x14:dxf>
          </x14:cfRule>
          <xm:sqref>G358:G360</xm:sqref>
        </x14:conditionalFormatting>
        <x14:conditionalFormatting xmlns:xm="http://schemas.microsoft.com/office/excel/2006/main">
          <x14:cfRule type="expression" priority="23" id="{B2F001C1-5720-4C5D-92D4-E0C59CA107CB}">
            <xm:f>AND($E$55&lt;&gt;"",$H$56=基本項目等入力シート!$E$7)</xm:f>
            <x14:dxf>
              <fill>
                <patternFill>
                  <bgColor theme="4" tint="0.59996337778862885"/>
                </patternFill>
              </fill>
            </x14:dxf>
          </x14:cfRule>
          <xm:sqref>H358:H360</xm:sqref>
        </x14:conditionalFormatting>
        <x14:conditionalFormatting xmlns:xm="http://schemas.microsoft.com/office/excel/2006/main">
          <x14:cfRule type="expression" priority="24" id="{20B0AACE-F08D-4CFB-A44D-E51634D85120}">
            <xm:f>AND($E$55&lt;&gt;"",$I$56=基本項目等入力シート!$E$7)</xm:f>
            <x14:dxf>
              <fill>
                <patternFill>
                  <bgColor theme="4" tint="0.59996337778862885"/>
                </patternFill>
              </fill>
            </x14:dxf>
          </x14:cfRule>
          <xm:sqref>I358:I360</xm:sqref>
        </x14:conditionalFormatting>
        <x14:conditionalFormatting xmlns:xm="http://schemas.microsoft.com/office/excel/2006/main">
          <x14:cfRule type="expression" priority="25" id="{E97A649A-D2C8-4781-B35F-3E2D411EEFEC}">
            <xm:f>AND($E$55&lt;&gt;"",$J$56=基本項目等入力シート!$E$7)</xm:f>
            <x14:dxf>
              <fill>
                <patternFill>
                  <bgColor theme="4" tint="0.59996337778862885"/>
                </patternFill>
              </fill>
            </x14:dxf>
          </x14:cfRule>
          <xm:sqref>J358:J360</xm:sqref>
        </x14:conditionalFormatting>
        <x14:conditionalFormatting xmlns:xm="http://schemas.microsoft.com/office/excel/2006/main">
          <x14:cfRule type="expression" priority="16" id="{9713B31E-6CDF-4094-9DBB-57CD2724A4BD}">
            <xm:f>AND($E$55&lt;&gt;"",$F$56=基本項目等入力シート!$E$7)</xm:f>
            <x14:dxf>
              <fill>
                <patternFill>
                  <bgColor theme="4" tint="0.59996337778862885"/>
                </patternFill>
              </fill>
            </x14:dxf>
          </x14:cfRule>
          <xm:sqref>F365:F367</xm:sqref>
        </x14:conditionalFormatting>
        <x14:conditionalFormatting xmlns:xm="http://schemas.microsoft.com/office/excel/2006/main">
          <x14:cfRule type="expression" priority="17" id="{A85E1BE5-BB30-455C-9349-2989DB000A24}">
            <xm:f>AND($E$55&lt;&gt;"",$G$56=基本項目等入力シート!$E$7)</xm:f>
            <x14:dxf>
              <fill>
                <patternFill>
                  <bgColor theme="4" tint="0.59996337778862885"/>
                </patternFill>
              </fill>
            </x14:dxf>
          </x14:cfRule>
          <xm:sqref>G365:G367</xm:sqref>
        </x14:conditionalFormatting>
        <x14:conditionalFormatting xmlns:xm="http://schemas.microsoft.com/office/excel/2006/main">
          <x14:cfRule type="expression" priority="18" id="{81AE062F-17BD-4E79-9BDE-2DB71500BC94}">
            <xm:f>AND($E$55&lt;&gt;"",$H$56=基本項目等入力シート!$E$7)</xm:f>
            <x14:dxf>
              <fill>
                <patternFill>
                  <bgColor theme="4" tint="0.59996337778862885"/>
                </patternFill>
              </fill>
            </x14:dxf>
          </x14:cfRule>
          <xm:sqref>H365:H367</xm:sqref>
        </x14:conditionalFormatting>
        <x14:conditionalFormatting xmlns:xm="http://schemas.microsoft.com/office/excel/2006/main">
          <x14:cfRule type="expression" priority="19" id="{CBB5470E-B3FD-4F65-A224-3CA8C27A9D1F}">
            <xm:f>AND($E$55&lt;&gt;"",$I$56=基本項目等入力シート!$E$7)</xm:f>
            <x14:dxf>
              <fill>
                <patternFill>
                  <bgColor theme="4" tint="0.59996337778862885"/>
                </patternFill>
              </fill>
            </x14:dxf>
          </x14:cfRule>
          <xm:sqref>I365:I367</xm:sqref>
        </x14:conditionalFormatting>
        <x14:conditionalFormatting xmlns:xm="http://schemas.microsoft.com/office/excel/2006/main">
          <x14:cfRule type="expression" priority="20" id="{8FA2E4B6-A185-496D-8986-A070E4DDFF36}">
            <xm:f>AND($E$55&lt;&gt;"",$J$56=基本項目等入力シート!$E$7)</xm:f>
            <x14:dxf>
              <fill>
                <patternFill>
                  <bgColor theme="4" tint="0.59996337778862885"/>
                </patternFill>
              </fill>
            </x14:dxf>
          </x14:cfRule>
          <xm:sqref>J365:J367</xm:sqref>
        </x14:conditionalFormatting>
        <x14:conditionalFormatting xmlns:xm="http://schemas.microsoft.com/office/excel/2006/main">
          <x14:cfRule type="expression" priority="11" id="{508FE93E-A9AB-4B40-B5FC-BB494E8AFC52}">
            <xm:f>AND($E$55&lt;&gt;"",$F$56=基本項目等入力シート!$E$7)</xm:f>
            <x14:dxf>
              <fill>
                <patternFill>
                  <bgColor theme="4" tint="0.59996337778862885"/>
                </patternFill>
              </fill>
            </x14:dxf>
          </x14:cfRule>
          <xm:sqref>F372:F374</xm:sqref>
        </x14:conditionalFormatting>
        <x14:conditionalFormatting xmlns:xm="http://schemas.microsoft.com/office/excel/2006/main">
          <x14:cfRule type="expression" priority="12" id="{CDF47BAC-269E-476E-BC23-DCB15EB69A28}">
            <xm:f>AND($E$55&lt;&gt;"",$G$56=基本項目等入力シート!$E$7)</xm:f>
            <x14:dxf>
              <fill>
                <patternFill>
                  <bgColor theme="4" tint="0.59996337778862885"/>
                </patternFill>
              </fill>
            </x14:dxf>
          </x14:cfRule>
          <xm:sqref>G372:G374</xm:sqref>
        </x14:conditionalFormatting>
        <x14:conditionalFormatting xmlns:xm="http://schemas.microsoft.com/office/excel/2006/main">
          <x14:cfRule type="expression" priority="13" id="{3C2A53D9-E2EE-4A03-9E79-2E399C9FB06F}">
            <xm:f>AND($E$55&lt;&gt;"",$H$56=基本項目等入力シート!$E$7)</xm:f>
            <x14:dxf>
              <fill>
                <patternFill>
                  <bgColor theme="4" tint="0.59996337778862885"/>
                </patternFill>
              </fill>
            </x14:dxf>
          </x14:cfRule>
          <xm:sqref>H372:H374</xm:sqref>
        </x14:conditionalFormatting>
        <x14:conditionalFormatting xmlns:xm="http://schemas.microsoft.com/office/excel/2006/main">
          <x14:cfRule type="expression" priority="14" id="{0BD1FBCF-233D-40F9-8B1F-D51235A5EF39}">
            <xm:f>AND($E$55&lt;&gt;"",$I$56=基本項目等入力シート!$E$7)</xm:f>
            <x14:dxf>
              <fill>
                <patternFill>
                  <bgColor theme="4" tint="0.59996337778862885"/>
                </patternFill>
              </fill>
            </x14:dxf>
          </x14:cfRule>
          <xm:sqref>I372:I374</xm:sqref>
        </x14:conditionalFormatting>
        <x14:conditionalFormatting xmlns:xm="http://schemas.microsoft.com/office/excel/2006/main">
          <x14:cfRule type="expression" priority="15" id="{2068AE5C-EDF5-46D6-A9A2-BEE70FE16017}">
            <xm:f>AND($E$55&lt;&gt;"",$J$56=基本項目等入力シート!$E$7)</xm:f>
            <x14:dxf>
              <fill>
                <patternFill>
                  <bgColor theme="4" tint="0.59996337778862885"/>
                </patternFill>
              </fill>
            </x14:dxf>
          </x14:cfRule>
          <xm:sqref>J372:J374</xm:sqref>
        </x14:conditionalFormatting>
        <x14:conditionalFormatting xmlns:xm="http://schemas.microsoft.com/office/excel/2006/main">
          <x14:cfRule type="expression" priority="6" id="{1273684D-CA61-4209-87BF-F92EC1B1E01A}">
            <xm:f>AND($E$55&lt;&gt;"",$F$56=基本項目等入力シート!$E$7)</xm:f>
            <x14:dxf>
              <fill>
                <patternFill>
                  <bgColor theme="4" tint="0.59996337778862885"/>
                </patternFill>
              </fill>
            </x14:dxf>
          </x14:cfRule>
          <xm:sqref>F379:F381</xm:sqref>
        </x14:conditionalFormatting>
        <x14:conditionalFormatting xmlns:xm="http://schemas.microsoft.com/office/excel/2006/main">
          <x14:cfRule type="expression" priority="7" id="{BD4092C2-76E5-482D-ADB8-03D37305967B}">
            <xm:f>AND($E$55&lt;&gt;"",$G$56=基本項目等入力シート!$E$7)</xm:f>
            <x14:dxf>
              <fill>
                <patternFill>
                  <bgColor theme="4" tint="0.59996337778862885"/>
                </patternFill>
              </fill>
            </x14:dxf>
          </x14:cfRule>
          <xm:sqref>G379:G381</xm:sqref>
        </x14:conditionalFormatting>
        <x14:conditionalFormatting xmlns:xm="http://schemas.microsoft.com/office/excel/2006/main">
          <x14:cfRule type="expression" priority="8" id="{601DA437-B1CE-46D0-96A6-237C1DC26888}">
            <xm:f>AND($E$55&lt;&gt;"",$H$56=基本項目等入力シート!$E$7)</xm:f>
            <x14:dxf>
              <fill>
                <patternFill>
                  <bgColor theme="4" tint="0.59996337778862885"/>
                </patternFill>
              </fill>
            </x14:dxf>
          </x14:cfRule>
          <xm:sqref>H379:H381</xm:sqref>
        </x14:conditionalFormatting>
        <x14:conditionalFormatting xmlns:xm="http://schemas.microsoft.com/office/excel/2006/main">
          <x14:cfRule type="expression" priority="9" id="{E890F966-9A36-472A-9824-0EA345F8E372}">
            <xm:f>AND($E$55&lt;&gt;"",$I$56=基本項目等入力シート!$E$7)</xm:f>
            <x14:dxf>
              <fill>
                <patternFill>
                  <bgColor theme="4" tint="0.59996337778862885"/>
                </patternFill>
              </fill>
            </x14:dxf>
          </x14:cfRule>
          <xm:sqref>I379:I381</xm:sqref>
        </x14:conditionalFormatting>
        <x14:conditionalFormatting xmlns:xm="http://schemas.microsoft.com/office/excel/2006/main">
          <x14:cfRule type="expression" priority="10" id="{FC6F9510-5787-4A8C-972C-E9D1010DE3F0}">
            <xm:f>AND($E$55&lt;&gt;"",$J$56=基本項目等入力シート!$E$7)</xm:f>
            <x14:dxf>
              <fill>
                <patternFill>
                  <bgColor theme="4" tint="0.59996337778862885"/>
                </patternFill>
              </fill>
            </x14:dxf>
          </x14:cfRule>
          <xm:sqref>J379:J381</xm:sqref>
        </x14:conditionalFormatting>
        <x14:conditionalFormatting xmlns:xm="http://schemas.microsoft.com/office/excel/2006/main">
          <x14:cfRule type="expression" priority="1" id="{F6D82E7C-4C86-4322-B530-CDE2296594E3}">
            <xm:f>AND($E$55&lt;&gt;"",$F$56=基本項目等入力シート!$E$7)</xm:f>
            <x14:dxf>
              <fill>
                <patternFill>
                  <bgColor theme="4" tint="0.59996337778862885"/>
                </patternFill>
              </fill>
            </x14:dxf>
          </x14:cfRule>
          <xm:sqref>F386:F388</xm:sqref>
        </x14:conditionalFormatting>
        <x14:conditionalFormatting xmlns:xm="http://schemas.microsoft.com/office/excel/2006/main">
          <x14:cfRule type="expression" priority="2" id="{C80AA228-0DBD-4724-900D-1D703CE7F754}">
            <xm:f>AND($E$55&lt;&gt;"",$G$56=基本項目等入力シート!$E$7)</xm:f>
            <x14:dxf>
              <fill>
                <patternFill>
                  <bgColor theme="4" tint="0.59996337778862885"/>
                </patternFill>
              </fill>
            </x14:dxf>
          </x14:cfRule>
          <xm:sqref>G386:G388</xm:sqref>
        </x14:conditionalFormatting>
        <x14:conditionalFormatting xmlns:xm="http://schemas.microsoft.com/office/excel/2006/main">
          <x14:cfRule type="expression" priority="3" id="{FF071E56-1DF1-417D-904C-EF4BD451178D}">
            <xm:f>AND($E$55&lt;&gt;"",$H$56=基本項目等入力シート!$E$7)</xm:f>
            <x14:dxf>
              <fill>
                <patternFill>
                  <bgColor theme="4" tint="0.59996337778862885"/>
                </patternFill>
              </fill>
            </x14:dxf>
          </x14:cfRule>
          <xm:sqref>H386:H388</xm:sqref>
        </x14:conditionalFormatting>
        <x14:conditionalFormatting xmlns:xm="http://schemas.microsoft.com/office/excel/2006/main">
          <x14:cfRule type="expression" priority="4" id="{40B888ED-5417-435D-961E-2397ED714609}">
            <xm:f>AND($E$55&lt;&gt;"",$I$56=基本項目等入力シート!$E$7)</xm:f>
            <x14:dxf>
              <fill>
                <patternFill>
                  <bgColor theme="4" tint="0.59996337778862885"/>
                </patternFill>
              </fill>
            </x14:dxf>
          </x14:cfRule>
          <xm:sqref>I386:I388</xm:sqref>
        </x14:conditionalFormatting>
        <x14:conditionalFormatting xmlns:xm="http://schemas.microsoft.com/office/excel/2006/main">
          <x14:cfRule type="expression" priority="5" id="{C3B127C4-2926-44A9-813D-47B1A2748F8E}">
            <xm:f>AND($E$55&lt;&gt;"",$J$56=基本項目等入力シート!$E$7)</xm:f>
            <x14:dxf>
              <fill>
                <patternFill>
                  <bgColor theme="4" tint="0.59996337778862885"/>
                </patternFill>
              </fill>
            </x14:dxf>
          </x14:cfRule>
          <xm:sqref>J386:J388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80"/>
  <sheetViews>
    <sheetView showGridLines="0" view="pageBreakPreview" topLeftCell="A37" zoomScale="70" zoomScaleNormal="70" zoomScaleSheetLayoutView="70" workbookViewId="0">
      <selection activeCell="U33" sqref="U33:AG33"/>
    </sheetView>
  </sheetViews>
  <sheetFormatPr defaultColWidth="8.77734375" defaultRowHeight="13.2" x14ac:dyDescent="0.2"/>
  <cols>
    <col min="1" max="34" width="2.6640625" style="1" customWidth="1"/>
    <col min="35" max="40" width="8.77734375" style="1" hidden="1" customWidth="1"/>
    <col min="41" max="41" width="13.109375" style="1" bestFit="1" customWidth="1"/>
    <col min="42" max="16384" width="8.77734375" style="1"/>
  </cols>
  <sheetData>
    <row r="1" spans="1:36" x14ac:dyDescent="0.2">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row>
    <row r="2" spans="1:36" ht="14.25" customHeight="1" x14ac:dyDescent="0.2">
      <c r="A2" s="147" t="s">
        <v>2</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row>
    <row r="3" spans="1:36" ht="14.25" customHeight="1" x14ac:dyDescent="0.2">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1:36" ht="14.25" customHeight="1" x14ac:dyDescent="0.2">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223" t="str">
        <f>IF(基本項目等入力シート!E6="",様式第13!AJ4,様式第13!AI4)</f>
        <v>令和　年　月　日</v>
      </c>
      <c r="AB4" s="223"/>
      <c r="AC4" s="223"/>
      <c r="AD4" s="223"/>
      <c r="AE4" s="223"/>
      <c r="AF4" s="223"/>
      <c r="AG4" s="223"/>
      <c r="AI4" s="2" t="str">
        <f>"令和"&amp;基本項目等入力シート!K6&amp;"年"&amp;基本項目等入力シート!L6&amp;"月"&amp;基本項目等入力シート!M6&amp;"日"</f>
        <v>令和年月日</v>
      </c>
      <c r="AJ4" s="2" t="s">
        <v>105</v>
      </c>
    </row>
    <row r="5" spans="1:36" ht="14.25" customHeight="1" x14ac:dyDescent="0.2">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6" ht="14.25" customHeight="1" x14ac:dyDescent="0.2">
      <c r="A6" s="147"/>
      <c r="B6" s="147" t="s">
        <v>3</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row>
    <row r="7" spans="1:36" ht="14.25" customHeight="1" x14ac:dyDescent="0.2">
      <c r="A7" s="147"/>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row>
    <row r="8" spans="1:36" ht="14.25" customHeight="1" x14ac:dyDescent="0.2">
      <c r="A8" s="147"/>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row>
    <row r="9" spans="1:36" ht="14.25" customHeight="1" x14ac:dyDescent="0.2">
      <c r="A9" s="147"/>
      <c r="B9" s="147"/>
      <c r="C9" s="147"/>
      <c r="D9" s="147"/>
      <c r="E9" s="147"/>
      <c r="F9" s="147"/>
      <c r="G9" s="147"/>
      <c r="H9" s="147"/>
      <c r="I9" s="147"/>
      <c r="J9" s="147"/>
      <c r="K9" s="147"/>
      <c r="L9" s="147"/>
      <c r="M9" s="147"/>
      <c r="N9" s="147"/>
      <c r="O9" s="147"/>
      <c r="P9" s="147"/>
      <c r="Q9" s="147" t="s">
        <v>5</v>
      </c>
      <c r="R9" s="147"/>
      <c r="S9" s="147"/>
      <c r="T9" s="147"/>
      <c r="U9" s="147"/>
      <c r="V9" s="147" t="s">
        <v>6</v>
      </c>
      <c r="W9" s="147"/>
      <c r="X9" s="147"/>
      <c r="Y9" s="224" t="str">
        <f>IF(基本項目等入力シート!E13="","",基本項目等入力シート!E13)</f>
        <v/>
      </c>
      <c r="Z9" s="224"/>
      <c r="AA9" s="224"/>
      <c r="AB9" s="224"/>
      <c r="AC9" s="224"/>
      <c r="AD9" s="224"/>
      <c r="AE9" s="224"/>
      <c r="AF9" s="224"/>
      <c r="AG9" s="224"/>
    </row>
    <row r="10" spans="1:36" ht="14.25" customHeight="1" x14ac:dyDescent="0.2">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224"/>
      <c r="Z10" s="224"/>
      <c r="AA10" s="224"/>
      <c r="AB10" s="224"/>
      <c r="AC10" s="224"/>
      <c r="AD10" s="224"/>
      <c r="AE10" s="224"/>
      <c r="AF10" s="224"/>
      <c r="AG10" s="224"/>
    </row>
    <row r="11" spans="1:36" ht="14.25" customHeight="1" x14ac:dyDescent="0.2">
      <c r="A11" s="147"/>
      <c r="B11" s="147"/>
      <c r="C11" s="147"/>
      <c r="D11" s="147"/>
      <c r="E11" s="147"/>
      <c r="F11" s="147"/>
      <c r="G11" s="147"/>
      <c r="H11" s="147"/>
      <c r="I11" s="147"/>
      <c r="J11" s="147"/>
      <c r="K11" s="147"/>
      <c r="L11" s="147"/>
      <c r="M11" s="147"/>
      <c r="N11" s="147"/>
      <c r="O11" s="147"/>
      <c r="P11" s="147"/>
      <c r="Q11" s="147"/>
      <c r="R11" s="147"/>
      <c r="S11" s="147"/>
      <c r="T11" s="147"/>
      <c r="U11" s="147"/>
      <c r="V11" s="147" t="s">
        <v>4</v>
      </c>
      <c r="W11" s="147"/>
      <c r="X11" s="147"/>
      <c r="Y11" s="220" t="str">
        <f>IF(基本項目等入力シート!E14&lt;&gt;"",基本項目等入力シート!E14,"法人にあっては名称")</f>
        <v>法人にあっては名称</v>
      </c>
      <c r="Z11" s="220"/>
      <c r="AA11" s="220"/>
      <c r="AB11" s="220"/>
      <c r="AC11" s="220"/>
      <c r="AD11" s="220"/>
      <c r="AE11" s="220"/>
      <c r="AF11" s="220"/>
      <c r="AG11" s="220"/>
    </row>
    <row r="12" spans="1:36" ht="14.25" customHeight="1" x14ac:dyDescent="0.2">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221" t="str">
        <f>IF(基本項目等入力シート!E15&lt;&gt;"",基本項目等入力シート!E15,"及び代表者の氏名")</f>
        <v>及び代表者の氏名</v>
      </c>
      <c r="Z12" s="221"/>
      <c r="AA12" s="221"/>
      <c r="AB12" s="221"/>
      <c r="AC12" s="221"/>
      <c r="AD12" s="221"/>
      <c r="AE12" s="221"/>
      <c r="AF12" s="221"/>
      <c r="AG12" s="221"/>
    </row>
    <row r="13" spans="1:36" ht="14.25" customHeight="1" x14ac:dyDescent="0.2">
      <c r="A13" s="147"/>
      <c r="B13" s="147"/>
      <c r="C13" s="147"/>
      <c r="D13" s="147"/>
      <c r="E13" s="147"/>
      <c r="F13" s="147"/>
      <c r="G13" s="147"/>
      <c r="H13" s="147"/>
      <c r="I13" s="147"/>
      <c r="J13" s="147"/>
      <c r="K13" s="147"/>
      <c r="L13" s="147"/>
      <c r="M13" s="147"/>
      <c r="N13" s="147"/>
      <c r="O13" s="147"/>
      <c r="P13" s="147"/>
      <c r="Q13" s="147"/>
      <c r="R13" s="147"/>
      <c r="S13" s="147"/>
      <c r="T13" s="147"/>
      <c r="U13" s="147"/>
      <c r="V13" s="147" t="s">
        <v>7</v>
      </c>
      <c r="W13" s="147"/>
      <c r="X13" s="147"/>
      <c r="Y13" s="147"/>
      <c r="Z13" s="147"/>
      <c r="AA13" s="227" t="str">
        <f>IF(基本項目等入力シート!E16="","",基本項目等入力シート!E16)</f>
        <v/>
      </c>
      <c r="AB13" s="227"/>
      <c r="AC13" s="227"/>
      <c r="AD13" s="227"/>
      <c r="AE13" s="227"/>
      <c r="AF13" s="227"/>
      <c r="AG13" s="147" t="s">
        <v>0</v>
      </c>
    </row>
    <row r="14" spans="1:36" ht="14.25" customHeight="1" x14ac:dyDescent="0.2">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row>
    <row r="15" spans="1:36" ht="14.25" customHeight="1" x14ac:dyDescent="0.2">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row>
    <row r="16" spans="1:36" ht="14.25" customHeight="1" x14ac:dyDescent="0.2">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row>
    <row r="17" spans="1:66" ht="14.25" customHeight="1" x14ac:dyDescent="0.2">
      <c r="A17" s="225" t="str">
        <f>IF(基本項目等入力シート!D9="",様式第13!AJ17,様式第13!AI17)</f>
        <v>○○補助金に係る事業化状況報告書</v>
      </c>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I17" s="2" t="str">
        <f>基本項目等入力シート!D9&amp;"に係る事業化状況報告書"</f>
        <v>に係る事業化状況報告書</v>
      </c>
      <c r="AJ17" s="2" t="s">
        <v>106</v>
      </c>
    </row>
    <row r="18" spans="1:66" ht="14.25" customHeight="1" x14ac:dyDescent="0.2">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row>
    <row r="19" spans="1:66" ht="14.25" customHeight="1" x14ac:dyDescent="0.2">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row>
    <row r="20" spans="1:66" s="71" customFormat="1" ht="63" customHeight="1" x14ac:dyDescent="0.2">
      <c r="A20" s="226" t="str">
        <f>IF(基本項目等入力シート!E26="有",IF(基本項目等入力シート!E7=基本項目等入力シート!E11+2,様式第13!AK20,様式第13!AM20),IF(基本項目等入力シート!E26="無",IF(基本項目等入力シート!E7=基本項目等入力シート!E11+2,様式第13!AJ20,様式第13!AL20),IF(基本項目等入力シート!E26="",様式第13!AI20)))</f>
        <v>　令和　年　月　日付課輸○－○号をもって交付決定通知（令和　年　月　日付課輸○－○号をもって変更承認）があった補助事業に関し、令和　年度の事業化状況を、交付要綱第２４条第１項の規定に基づき、別紙のとおり報告します。</v>
      </c>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54"/>
      <c r="AI20" s="54" t="str">
        <f>"　令和　年　月　日付課輸○－○号をもって交付決定通知（令和　年　月　日付課輸○－○号をもって変更承認）があった補助事業に関し、令和　年度の事業化状況を、"&amp;基本項目等入力シート!D9&amp;"交付要綱第２４条第１項の規定に基づき、別紙のとおり報告します。"</f>
        <v>　令和　年　月　日付課輸○－○号をもって交付決定通知（令和　年　月　日付課輸○－○号をもって変更承認）があった補助事業に関し、令和　年度の事業化状況を、交付要綱第２４条第１項の規定に基づき、別紙のとおり報告します。</v>
      </c>
      <c r="AJ20" s="70"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令和年月日課輸－号をもって交付決定通知があった補助事業に関し、令和年度及び令和１年度の事業化状況を交付要綱第２４条第１項の規定に基づき別紙のとおり報告します。</v>
      </c>
      <c r="AK20" s="70"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令和"&amp;基本項目等入力シート!L27&amp;"年"&amp;基本項目等入力シート!M27&amp;"月"&amp;基本項目等入力シート!N27&amp;"日"&amp;基本項目等入力シート!E28&amp;基本項目等入力シート!I28&amp;基本項目等入力シート!G28&amp;基本項目等入力シート!J28&amp;"号をもって変更承認）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年度及び令和１年度の事業化状況を交付要綱第２４条第１項の規定に基づき別紙のとおり報告します。</v>
      </c>
      <c r="AL20" s="54"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令和年月日課輸－号をもって交付決定通知があった補助事業に関し、令和－２年度の事業化状況を交付要綱第２４条第１項の規定に基づき別紙のとおり報告します。</v>
      </c>
      <c r="AM20" s="54"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令和"&amp;基本項目等入力シート!L27&amp;"年"&amp;基本項目等入力シート!M27&amp;"月"&amp;基本項目等入力シート!N27&amp;"日"&amp;基本項目等入力シート!E28&amp;基本項目等入力シート!I28&amp;基本項目等入力シート!G28&amp;基本項目等入力シート!J28&amp;"号をもって変更承認）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令和年月日課輸－号をもって交付決定通知（令和年月日課輸－号をもって変更承認）があった補助事業に関し、令和－２年度の事業化状況を交付要綱第２４条第１項の規定に基づき別紙のとおり報告します。</v>
      </c>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row>
    <row r="21" spans="1:66" x14ac:dyDescent="0.2">
      <c r="A21" s="148"/>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row>
    <row r="22" spans="1:66" x14ac:dyDescent="0.2">
      <c r="A22" s="148"/>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row>
    <row r="23" spans="1:66" x14ac:dyDescent="0.2">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row>
    <row r="24" spans="1:66" x14ac:dyDescent="0.2">
      <c r="A24" s="147" t="s">
        <v>8</v>
      </c>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row>
    <row r="25" spans="1:66" x14ac:dyDescent="0.2">
      <c r="A25" s="148"/>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row>
    <row r="26" spans="1:66" x14ac:dyDescent="0.2">
      <c r="A26" s="148"/>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row>
    <row r="27" spans="1:66" ht="19.95" customHeight="1" x14ac:dyDescent="0.2">
      <c r="A27" s="149" t="s">
        <v>107</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row>
    <row r="28" spans="1:66" ht="19.95" customHeight="1" x14ac:dyDescent="0.2">
      <c r="A28" s="150" t="s">
        <v>9</v>
      </c>
      <c r="B28" s="147"/>
      <c r="C28" s="147"/>
      <c r="D28" s="147"/>
      <c r="E28" s="147"/>
      <c r="F28" s="147"/>
      <c r="G28" s="147"/>
      <c r="H28" s="147"/>
      <c r="I28" s="147"/>
      <c r="J28" s="147"/>
      <c r="K28" s="147"/>
      <c r="L28" s="147"/>
      <c r="M28" s="147"/>
      <c r="N28" s="147"/>
      <c r="O28" s="147"/>
      <c r="P28" s="147"/>
      <c r="Q28" s="147"/>
      <c r="R28" s="147"/>
      <c r="S28" s="147"/>
      <c r="T28" s="219" t="str">
        <f>IF(基本項目等入力シート!J39="","有 ・ 無",基本項目等入力シート!J39)</f>
        <v>有 ・ 無</v>
      </c>
      <c r="U28" s="219"/>
      <c r="V28" s="219"/>
      <c r="W28" s="219"/>
      <c r="X28" s="147"/>
      <c r="Y28" s="147"/>
      <c r="Z28" s="147"/>
      <c r="AA28" s="147"/>
      <c r="AB28" s="147"/>
      <c r="AC28" s="147"/>
      <c r="AD28" s="147"/>
      <c r="AE28" s="147"/>
      <c r="AF28" s="147"/>
      <c r="AG28" s="147"/>
    </row>
    <row r="29" spans="1:66" ht="19.95" customHeight="1" x14ac:dyDescent="0.2">
      <c r="A29" s="147" t="s">
        <v>10</v>
      </c>
      <c r="B29" s="147"/>
      <c r="C29" s="147"/>
      <c r="D29" s="147"/>
      <c r="E29" s="147"/>
      <c r="F29" s="147"/>
      <c r="G29" s="147"/>
      <c r="H29" s="147"/>
      <c r="I29" s="147"/>
      <c r="J29" s="147"/>
      <c r="K29" s="147"/>
      <c r="L29" s="147"/>
      <c r="M29" s="147"/>
      <c r="N29" s="147"/>
      <c r="O29" s="147"/>
      <c r="P29" s="147"/>
      <c r="Q29" s="147"/>
      <c r="R29" s="147"/>
      <c r="S29" s="147"/>
      <c r="T29" s="219" t="str">
        <f>IF(基本項目等入力シート!J40="","有 ・ 無",基本項目等入力シート!J40)</f>
        <v>有 ・ 無</v>
      </c>
      <c r="U29" s="219"/>
      <c r="V29" s="219"/>
      <c r="W29" s="219"/>
      <c r="X29" s="147"/>
      <c r="Y29" s="147"/>
      <c r="Z29" s="147"/>
      <c r="AA29" s="147"/>
      <c r="AB29" s="147"/>
      <c r="AC29" s="147"/>
      <c r="AD29" s="147"/>
      <c r="AE29" s="147"/>
      <c r="AF29" s="147"/>
      <c r="AG29" s="147"/>
    </row>
    <row r="30" spans="1:66" ht="19.95" customHeight="1" x14ac:dyDescent="0.2">
      <c r="A30" s="147" t="s">
        <v>11</v>
      </c>
      <c r="B30" s="147"/>
      <c r="C30" s="147"/>
      <c r="D30" s="147"/>
      <c r="E30" s="147"/>
      <c r="F30" s="147"/>
      <c r="G30" s="147"/>
      <c r="H30" s="147"/>
      <c r="I30" s="147"/>
      <c r="J30" s="147"/>
      <c r="K30" s="147"/>
      <c r="L30" s="147"/>
      <c r="M30" s="147"/>
      <c r="N30" s="147"/>
      <c r="O30" s="147"/>
      <c r="P30" s="147"/>
      <c r="Q30" s="147"/>
      <c r="R30" s="147"/>
      <c r="S30" s="147"/>
      <c r="T30" s="219" t="str">
        <f>IF(基本項目等入力シート!J41="","有 ・ 無",基本項目等入力シート!J41)</f>
        <v>有 ・ 無</v>
      </c>
      <c r="U30" s="219"/>
      <c r="V30" s="219"/>
      <c r="W30" s="219"/>
      <c r="X30" s="147"/>
      <c r="Y30" s="147"/>
      <c r="Z30" s="147"/>
      <c r="AA30" s="147"/>
      <c r="AB30" s="147"/>
      <c r="AC30" s="147"/>
      <c r="AD30" s="147"/>
      <c r="AE30" s="147"/>
      <c r="AF30" s="147"/>
      <c r="AG30" s="147"/>
    </row>
    <row r="31" spans="1:66" ht="25.05" customHeight="1" x14ac:dyDescent="0.2">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row>
    <row r="32" spans="1:66" ht="24.9" customHeight="1" x14ac:dyDescent="0.2">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51" t="s">
        <v>21</v>
      </c>
    </row>
    <row r="33" spans="1:42" ht="24.9" customHeight="1" x14ac:dyDescent="0.2">
      <c r="A33" s="147"/>
      <c r="B33" s="222" t="s">
        <v>12</v>
      </c>
      <c r="C33" s="222"/>
      <c r="D33" s="222"/>
      <c r="E33" s="222"/>
      <c r="F33" s="222"/>
      <c r="G33" s="222"/>
      <c r="H33" s="222"/>
      <c r="I33" s="222"/>
      <c r="J33" s="222"/>
      <c r="K33" s="222"/>
      <c r="L33" s="222"/>
      <c r="M33" s="222"/>
      <c r="N33" s="222"/>
      <c r="O33" s="222"/>
      <c r="P33" s="222"/>
      <c r="Q33" s="222"/>
      <c r="R33" s="222"/>
      <c r="S33" s="222"/>
      <c r="T33" s="222"/>
      <c r="U33" s="218" t="str">
        <f>IF(基本項目等入力シート!E17="","",基本項目等入力シート!E17)</f>
        <v/>
      </c>
      <c r="V33" s="218"/>
      <c r="W33" s="218"/>
      <c r="X33" s="218"/>
      <c r="Y33" s="218"/>
      <c r="Z33" s="218"/>
      <c r="AA33" s="218"/>
      <c r="AB33" s="218"/>
      <c r="AC33" s="218"/>
      <c r="AD33" s="218"/>
      <c r="AE33" s="218"/>
      <c r="AF33" s="218"/>
      <c r="AG33" s="218"/>
    </row>
    <row r="34" spans="1:42" ht="24.9" customHeight="1" x14ac:dyDescent="0.2">
      <c r="A34" s="147"/>
      <c r="B34" s="222" t="s">
        <v>13</v>
      </c>
      <c r="C34" s="222"/>
      <c r="D34" s="222"/>
      <c r="E34" s="222"/>
      <c r="F34" s="222"/>
      <c r="G34" s="222"/>
      <c r="H34" s="222"/>
      <c r="I34" s="222"/>
      <c r="J34" s="222"/>
      <c r="K34" s="222"/>
      <c r="L34" s="222"/>
      <c r="M34" s="222"/>
      <c r="N34" s="222"/>
      <c r="O34" s="222"/>
      <c r="P34" s="222"/>
      <c r="Q34" s="222"/>
      <c r="R34" s="222"/>
      <c r="S34" s="222"/>
      <c r="T34" s="222"/>
      <c r="U34" s="228" t="str">
        <f>IF(基本項目等入力シート!F30="","",基本項目等入力シート!F30)</f>
        <v/>
      </c>
      <c r="V34" s="228"/>
      <c r="W34" s="228"/>
      <c r="X34" s="228"/>
      <c r="Y34" s="228"/>
      <c r="Z34" s="228"/>
      <c r="AA34" s="228"/>
      <c r="AB34" s="228"/>
      <c r="AC34" s="228"/>
      <c r="AD34" s="228"/>
      <c r="AE34" s="228"/>
      <c r="AF34" s="228"/>
      <c r="AG34" s="228"/>
    </row>
    <row r="35" spans="1:42" ht="24.9" customHeight="1" x14ac:dyDescent="0.2">
      <c r="A35" s="147"/>
      <c r="B35" s="222" t="s">
        <v>14</v>
      </c>
      <c r="C35" s="222"/>
      <c r="D35" s="222"/>
      <c r="E35" s="222"/>
      <c r="F35" s="222"/>
      <c r="G35" s="222"/>
      <c r="H35" s="222"/>
      <c r="I35" s="222"/>
      <c r="J35" s="222"/>
      <c r="K35" s="222"/>
      <c r="L35" s="222"/>
      <c r="M35" s="222"/>
      <c r="N35" s="222"/>
      <c r="O35" s="222"/>
      <c r="P35" s="222"/>
      <c r="Q35" s="222"/>
      <c r="R35" s="222"/>
      <c r="S35" s="222"/>
      <c r="T35" s="222"/>
      <c r="U35" s="228" t="str">
        <f>IFERROR(HLOOKUP(基本項目等入力シート!E7,'事業化状況報告　集計表'!$F$10:$J$28,5,0),"")</f>
        <v/>
      </c>
      <c r="V35" s="228"/>
      <c r="W35" s="228"/>
      <c r="X35" s="228"/>
      <c r="Y35" s="228"/>
      <c r="Z35" s="228"/>
      <c r="AA35" s="228"/>
      <c r="AB35" s="228"/>
      <c r="AC35" s="228"/>
      <c r="AD35" s="228"/>
      <c r="AE35" s="228"/>
      <c r="AF35" s="228"/>
      <c r="AG35" s="228"/>
      <c r="AO35" s="76" t="str">
        <f>U35</f>
        <v/>
      </c>
    </row>
    <row r="36" spans="1:42" ht="24.9" customHeight="1" x14ac:dyDescent="0.2">
      <c r="A36" s="147"/>
      <c r="B36" s="222" t="s">
        <v>15</v>
      </c>
      <c r="C36" s="222"/>
      <c r="D36" s="222"/>
      <c r="E36" s="222"/>
      <c r="F36" s="222"/>
      <c r="G36" s="222"/>
      <c r="H36" s="222"/>
      <c r="I36" s="222"/>
      <c r="J36" s="222"/>
      <c r="K36" s="222"/>
      <c r="L36" s="222"/>
      <c r="M36" s="222"/>
      <c r="N36" s="222"/>
      <c r="O36" s="222"/>
      <c r="P36" s="222"/>
      <c r="Q36" s="222"/>
      <c r="R36" s="222"/>
      <c r="S36" s="222"/>
      <c r="T36" s="222"/>
      <c r="U36" s="228" t="str">
        <f>IFERROR(HLOOKUP(基本項目等入力シート!E7,'事業化状況報告　集計表'!$F$10:$J$28,7),"")</f>
        <v/>
      </c>
      <c r="V36" s="228"/>
      <c r="W36" s="228"/>
      <c r="X36" s="228"/>
      <c r="Y36" s="228"/>
      <c r="Z36" s="228"/>
      <c r="AA36" s="228"/>
      <c r="AB36" s="228"/>
      <c r="AC36" s="228"/>
      <c r="AD36" s="228"/>
      <c r="AE36" s="228"/>
      <c r="AF36" s="228"/>
      <c r="AG36" s="228"/>
      <c r="AO36" s="76" t="str">
        <f t="shared" ref="AO36:AO41" si="0">U36</f>
        <v/>
      </c>
    </row>
    <row r="37" spans="1:42" ht="24.9" customHeight="1" x14ac:dyDescent="0.2">
      <c r="A37" s="147"/>
      <c r="B37" s="222" t="s">
        <v>16</v>
      </c>
      <c r="C37" s="222"/>
      <c r="D37" s="222"/>
      <c r="E37" s="222"/>
      <c r="F37" s="222"/>
      <c r="G37" s="222"/>
      <c r="H37" s="222"/>
      <c r="I37" s="222"/>
      <c r="J37" s="222"/>
      <c r="K37" s="222"/>
      <c r="L37" s="222"/>
      <c r="M37" s="222"/>
      <c r="N37" s="222"/>
      <c r="O37" s="222"/>
      <c r="P37" s="222"/>
      <c r="Q37" s="222"/>
      <c r="R37" s="222"/>
      <c r="S37" s="222"/>
      <c r="T37" s="222"/>
      <c r="U37" s="228" t="str">
        <f>IFERROR(HLOOKUP(基本項目等入力シート!E7,'事業化状況報告　集計表'!$F$10:$J$28,9),"")</f>
        <v/>
      </c>
      <c r="V37" s="228"/>
      <c r="W37" s="228"/>
      <c r="X37" s="228"/>
      <c r="Y37" s="228"/>
      <c r="Z37" s="228"/>
      <c r="AA37" s="228"/>
      <c r="AB37" s="228"/>
      <c r="AC37" s="228"/>
      <c r="AD37" s="228"/>
      <c r="AE37" s="228"/>
      <c r="AF37" s="228"/>
      <c r="AG37" s="228"/>
      <c r="AO37" s="76" t="str">
        <f t="shared" si="0"/>
        <v/>
      </c>
    </row>
    <row r="38" spans="1:42" ht="24.9" customHeight="1" x14ac:dyDescent="0.2">
      <c r="A38" s="147"/>
      <c r="B38" s="222" t="s">
        <v>17</v>
      </c>
      <c r="C38" s="222"/>
      <c r="D38" s="222"/>
      <c r="E38" s="222"/>
      <c r="F38" s="222"/>
      <c r="G38" s="222"/>
      <c r="H38" s="222"/>
      <c r="I38" s="222"/>
      <c r="J38" s="222"/>
      <c r="K38" s="222"/>
      <c r="L38" s="222"/>
      <c r="M38" s="222"/>
      <c r="N38" s="222"/>
      <c r="O38" s="222"/>
      <c r="P38" s="222"/>
      <c r="Q38" s="222"/>
      <c r="R38" s="222"/>
      <c r="S38" s="222"/>
      <c r="T38" s="222"/>
      <c r="U38" s="228" t="str">
        <f>IFERROR(HLOOKUP(基本項目等入力シート!E7,'事業化状況報告　集計表'!$F$10:$J$28,13),"")</f>
        <v/>
      </c>
      <c r="V38" s="228"/>
      <c r="W38" s="228"/>
      <c r="X38" s="228"/>
      <c r="Y38" s="228"/>
      <c r="Z38" s="228"/>
      <c r="AA38" s="228"/>
      <c r="AB38" s="228"/>
      <c r="AC38" s="228"/>
      <c r="AD38" s="228"/>
      <c r="AE38" s="228"/>
      <c r="AF38" s="228"/>
      <c r="AG38" s="228"/>
      <c r="AO38" s="76" t="str">
        <f t="shared" si="0"/>
        <v/>
      </c>
    </row>
    <row r="39" spans="1:42" ht="24.9" customHeight="1" x14ac:dyDescent="0.2">
      <c r="A39" s="147"/>
      <c r="B39" s="222" t="s">
        <v>18</v>
      </c>
      <c r="C39" s="222"/>
      <c r="D39" s="222"/>
      <c r="E39" s="222"/>
      <c r="F39" s="222"/>
      <c r="G39" s="222"/>
      <c r="H39" s="222"/>
      <c r="I39" s="222"/>
      <c r="J39" s="222"/>
      <c r="K39" s="222"/>
      <c r="L39" s="222"/>
      <c r="M39" s="222"/>
      <c r="N39" s="222"/>
      <c r="O39" s="222"/>
      <c r="P39" s="222"/>
      <c r="Q39" s="222"/>
      <c r="R39" s="222"/>
      <c r="S39" s="222"/>
      <c r="T39" s="222"/>
      <c r="U39" s="228" t="str">
        <f>IFERROR(HLOOKUP(基本項目等入力シート!E7,'事業化状況報告　集計表'!$F$10:$J$28,14),"")</f>
        <v/>
      </c>
      <c r="V39" s="228"/>
      <c r="W39" s="228"/>
      <c r="X39" s="228"/>
      <c r="Y39" s="228"/>
      <c r="Z39" s="228"/>
      <c r="AA39" s="228"/>
      <c r="AB39" s="228"/>
      <c r="AC39" s="228"/>
      <c r="AD39" s="228"/>
      <c r="AE39" s="228"/>
      <c r="AF39" s="228"/>
      <c r="AG39" s="228"/>
      <c r="AO39" s="76" t="str">
        <f t="shared" si="0"/>
        <v/>
      </c>
    </row>
    <row r="40" spans="1:42" ht="24.9" customHeight="1" x14ac:dyDescent="0.2">
      <c r="A40" s="147"/>
      <c r="B40" s="235" t="s">
        <v>19</v>
      </c>
      <c r="C40" s="235"/>
      <c r="D40" s="235"/>
      <c r="E40" s="235"/>
      <c r="F40" s="235"/>
      <c r="G40" s="235"/>
      <c r="H40" s="235"/>
      <c r="I40" s="235"/>
      <c r="J40" s="235"/>
      <c r="K40" s="235"/>
      <c r="L40" s="235"/>
      <c r="M40" s="235"/>
      <c r="N40" s="235"/>
      <c r="O40" s="235"/>
      <c r="P40" s="235"/>
      <c r="Q40" s="235"/>
      <c r="R40" s="235"/>
      <c r="S40" s="235"/>
      <c r="T40" s="235"/>
      <c r="U40" s="228" t="str">
        <f>IFERROR(HLOOKUP(基本項目等入力シート!E7,'事業化状況報告　集計表'!$F$10:$J$28,16),"")</f>
        <v/>
      </c>
      <c r="V40" s="228"/>
      <c r="W40" s="228"/>
      <c r="X40" s="228"/>
      <c r="Y40" s="228"/>
      <c r="Z40" s="228"/>
      <c r="AA40" s="228"/>
      <c r="AB40" s="228"/>
      <c r="AC40" s="228"/>
      <c r="AD40" s="228"/>
      <c r="AE40" s="228"/>
      <c r="AF40" s="228"/>
      <c r="AG40" s="228"/>
      <c r="AO40" s="76" t="str">
        <f t="shared" si="0"/>
        <v/>
      </c>
    </row>
    <row r="41" spans="1:42" ht="24.9" customHeight="1" x14ac:dyDescent="0.2">
      <c r="A41" s="147"/>
      <c r="B41" s="222" t="s">
        <v>20</v>
      </c>
      <c r="C41" s="222"/>
      <c r="D41" s="222"/>
      <c r="E41" s="222"/>
      <c r="F41" s="222"/>
      <c r="G41" s="222"/>
      <c r="H41" s="222"/>
      <c r="I41" s="222"/>
      <c r="J41" s="222"/>
      <c r="K41" s="222"/>
      <c r="L41" s="222"/>
      <c r="M41" s="222"/>
      <c r="N41" s="222"/>
      <c r="O41" s="222"/>
      <c r="P41" s="222"/>
      <c r="Q41" s="222"/>
      <c r="R41" s="222"/>
      <c r="S41" s="222"/>
      <c r="T41" s="222"/>
      <c r="U41" s="228" t="str">
        <f>IFERROR(HLOOKUP(基本項目等入力シート!E7,'事業化状況報告　集計表'!$F$10:$J$28,19),"")</f>
        <v/>
      </c>
      <c r="V41" s="228"/>
      <c r="W41" s="228"/>
      <c r="X41" s="228"/>
      <c r="Y41" s="228"/>
      <c r="Z41" s="228"/>
      <c r="AA41" s="228"/>
      <c r="AB41" s="228"/>
      <c r="AC41" s="228"/>
      <c r="AD41" s="228"/>
      <c r="AE41" s="228"/>
      <c r="AF41" s="228"/>
      <c r="AG41" s="228"/>
      <c r="AO41" s="76" t="str">
        <f t="shared" si="0"/>
        <v/>
      </c>
    </row>
    <row r="42" spans="1:42" ht="19.95" customHeight="1" x14ac:dyDescent="0.2">
      <c r="A42" s="147"/>
      <c r="B42" s="152"/>
      <c r="C42" s="152"/>
      <c r="D42" s="152"/>
      <c r="E42" s="152"/>
      <c r="F42" s="152"/>
      <c r="G42" s="152"/>
      <c r="H42" s="152"/>
      <c r="I42" s="152"/>
      <c r="J42" s="152"/>
      <c r="K42" s="152"/>
      <c r="L42" s="152"/>
      <c r="M42" s="152"/>
      <c r="N42" s="152"/>
      <c r="O42" s="152"/>
      <c r="P42" s="152"/>
      <c r="Q42" s="152"/>
      <c r="R42" s="152"/>
      <c r="S42" s="152"/>
      <c r="T42" s="152"/>
      <c r="U42" s="153"/>
      <c r="V42" s="153"/>
      <c r="W42" s="153"/>
      <c r="X42" s="153"/>
      <c r="Y42" s="153"/>
      <c r="Z42" s="153"/>
      <c r="AA42" s="153"/>
      <c r="AB42" s="153"/>
      <c r="AC42" s="153"/>
      <c r="AD42" s="153"/>
      <c r="AE42" s="153"/>
      <c r="AF42" s="153"/>
      <c r="AG42" s="153"/>
    </row>
    <row r="43" spans="1:42" ht="19.95" customHeight="1" x14ac:dyDescent="0.2">
      <c r="A43" s="147"/>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row>
    <row r="44" spans="1:42" ht="19.95" customHeight="1" x14ac:dyDescent="0.2">
      <c r="A44" s="147"/>
      <c r="B44" s="147" t="s">
        <v>22</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row>
    <row r="45" spans="1:42" ht="19.95" customHeight="1" x14ac:dyDescent="0.2">
      <c r="A45" s="147"/>
      <c r="B45" s="147" t="s">
        <v>23</v>
      </c>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row>
    <row r="46" spans="1:42" ht="19.95" customHeight="1" x14ac:dyDescent="0.2">
      <c r="A46" s="147"/>
      <c r="B46" s="147"/>
      <c r="C46" s="147"/>
      <c r="D46" s="147"/>
      <c r="E46" s="147"/>
      <c r="F46" s="147"/>
      <c r="G46" s="147"/>
      <c r="H46" s="147"/>
      <c r="I46" s="147"/>
      <c r="J46" s="147"/>
      <c r="K46" s="147"/>
      <c r="L46" s="147"/>
      <c r="M46" s="147"/>
      <c r="N46" s="147"/>
      <c r="O46" s="147"/>
      <c r="P46" s="147"/>
      <c r="Q46" s="233" t="s">
        <v>111</v>
      </c>
      <c r="R46" s="233"/>
      <c r="S46" s="233"/>
      <c r="T46" s="233"/>
      <c r="U46" s="233"/>
      <c r="V46" s="233"/>
      <c r="W46" s="147"/>
      <c r="X46" s="147"/>
      <c r="Y46" s="147"/>
      <c r="Z46" s="147"/>
      <c r="AA46" s="147"/>
      <c r="AB46" s="147"/>
      <c r="AC46" s="147"/>
      <c r="AD46" s="147"/>
      <c r="AE46" s="147"/>
      <c r="AF46" s="147"/>
      <c r="AG46" s="147"/>
    </row>
    <row r="47" spans="1:42" ht="19.95" customHeight="1" x14ac:dyDescent="0.2">
      <c r="A47" s="147"/>
      <c r="B47" s="234"/>
      <c r="C47" s="234"/>
      <c r="D47" s="234"/>
      <c r="E47" s="234"/>
      <c r="F47" s="234"/>
      <c r="G47" s="234"/>
      <c r="H47" s="234"/>
      <c r="I47" s="234"/>
      <c r="J47" s="234" t="s">
        <v>30</v>
      </c>
      <c r="K47" s="234"/>
      <c r="L47" s="234"/>
      <c r="M47" s="234"/>
      <c r="N47" s="234"/>
      <c r="O47" s="234"/>
      <c r="P47" s="234" t="s">
        <v>190</v>
      </c>
      <c r="Q47" s="234"/>
      <c r="R47" s="234"/>
      <c r="S47" s="234"/>
      <c r="T47" s="234"/>
      <c r="U47" s="234"/>
      <c r="V47" s="147"/>
      <c r="W47" s="147"/>
      <c r="X47" s="147"/>
      <c r="Y47" s="147"/>
      <c r="Z47" s="147"/>
      <c r="AA47" s="147"/>
      <c r="AB47" s="147"/>
      <c r="AC47" s="147"/>
      <c r="AD47" s="147"/>
      <c r="AE47" s="147"/>
      <c r="AF47" s="147"/>
      <c r="AG47" s="147"/>
    </row>
    <row r="48" spans="1:42" ht="19.95" customHeight="1" x14ac:dyDescent="0.2">
      <c r="A48" s="147"/>
      <c r="B48" s="234" t="s">
        <v>24</v>
      </c>
      <c r="C48" s="234"/>
      <c r="D48" s="234"/>
      <c r="E48" s="234"/>
      <c r="F48" s="234"/>
      <c r="G48" s="234"/>
      <c r="H48" s="234"/>
      <c r="I48" s="234"/>
      <c r="J48" s="229" t="str">
        <f>IF(基本項目等入力シート!E52="","",基本項目等入力シート!E52)</f>
        <v/>
      </c>
      <c r="K48" s="229"/>
      <c r="L48" s="229"/>
      <c r="M48" s="229"/>
      <c r="N48" s="229"/>
      <c r="O48" s="229"/>
      <c r="P48" s="230" t="str">
        <f>IF(基本項目等入力シート!H52="","",基本項目等入力シート!H52)</f>
        <v/>
      </c>
      <c r="Q48" s="231"/>
      <c r="R48" s="231"/>
      <c r="S48" s="231"/>
      <c r="T48" s="231"/>
      <c r="U48" s="232"/>
      <c r="V48" s="147"/>
      <c r="W48" s="147"/>
      <c r="X48" s="147"/>
      <c r="Y48" s="147"/>
      <c r="Z48" s="147"/>
      <c r="AA48" s="147"/>
      <c r="AB48" s="147"/>
      <c r="AC48" s="147"/>
      <c r="AD48" s="147"/>
      <c r="AE48" s="147"/>
      <c r="AF48" s="147"/>
      <c r="AG48" s="147"/>
      <c r="AO48" s="76" t="str">
        <f t="shared" ref="AO48:AO53" si="1">J48</f>
        <v/>
      </c>
      <c r="AP48" s="76" t="str">
        <f t="shared" ref="AP48:AP53" si="2">P48</f>
        <v/>
      </c>
    </row>
    <row r="49" spans="1:42" ht="19.95" customHeight="1" x14ac:dyDescent="0.2">
      <c r="A49" s="147"/>
      <c r="B49" s="234" t="s">
        <v>25</v>
      </c>
      <c r="C49" s="234"/>
      <c r="D49" s="234"/>
      <c r="E49" s="234"/>
      <c r="F49" s="234"/>
      <c r="G49" s="234"/>
      <c r="H49" s="234"/>
      <c r="I49" s="234"/>
      <c r="J49" s="229" t="str">
        <f>IF(基本項目等入力シート!E53="","",基本項目等入力シート!E53)</f>
        <v/>
      </c>
      <c r="K49" s="229"/>
      <c r="L49" s="229"/>
      <c r="M49" s="229"/>
      <c r="N49" s="229"/>
      <c r="O49" s="229"/>
      <c r="P49" s="230" t="str">
        <f>IF(基本項目等入力シート!H53="","",基本項目等入力シート!H53)</f>
        <v/>
      </c>
      <c r="Q49" s="231"/>
      <c r="R49" s="231"/>
      <c r="S49" s="231"/>
      <c r="T49" s="231"/>
      <c r="U49" s="232"/>
      <c r="V49" s="147"/>
      <c r="W49" s="147"/>
      <c r="X49" s="147"/>
      <c r="Y49" s="147"/>
      <c r="Z49" s="147"/>
      <c r="AA49" s="147"/>
      <c r="AB49" s="147"/>
      <c r="AC49" s="147"/>
      <c r="AD49" s="147"/>
      <c r="AE49" s="147"/>
      <c r="AF49" s="147"/>
      <c r="AG49" s="147"/>
      <c r="AO49" s="76" t="str">
        <f t="shared" si="1"/>
        <v/>
      </c>
      <c r="AP49" s="76" t="str">
        <f t="shared" si="2"/>
        <v/>
      </c>
    </row>
    <row r="50" spans="1:42" ht="19.95" customHeight="1" x14ac:dyDescent="0.2">
      <c r="A50" s="147"/>
      <c r="B50" s="239" t="s">
        <v>26</v>
      </c>
      <c r="C50" s="239"/>
      <c r="D50" s="239"/>
      <c r="E50" s="239"/>
      <c r="F50" s="239"/>
      <c r="G50" s="239"/>
      <c r="H50" s="239"/>
      <c r="I50" s="239"/>
      <c r="J50" s="229" t="str">
        <f>IF(基本項目等入力シート!E54="","",基本項目等入力シート!E54)</f>
        <v/>
      </c>
      <c r="K50" s="229"/>
      <c r="L50" s="229"/>
      <c r="M50" s="229"/>
      <c r="N50" s="229"/>
      <c r="O50" s="229"/>
      <c r="P50" s="230" t="str">
        <f>IF(基本項目等入力シート!H54="","",基本項目等入力シート!H54)</f>
        <v/>
      </c>
      <c r="Q50" s="231"/>
      <c r="R50" s="231"/>
      <c r="S50" s="231"/>
      <c r="T50" s="231"/>
      <c r="U50" s="232"/>
      <c r="V50" s="147"/>
      <c r="W50" s="147"/>
      <c r="X50" s="147"/>
      <c r="Y50" s="147"/>
      <c r="Z50" s="147"/>
      <c r="AA50" s="147"/>
      <c r="AB50" s="147"/>
      <c r="AC50" s="147"/>
      <c r="AD50" s="147"/>
      <c r="AE50" s="147"/>
      <c r="AF50" s="147"/>
      <c r="AG50" s="147"/>
      <c r="AO50" s="76" t="str">
        <f t="shared" si="1"/>
        <v/>
      </c>
      <c r="AP50" s="76" t="str">
        <f t="shared" si="2"/>
        <v/>
      </c>
    </row>
    <row r="51" spans="1:42" ht="19.95" customHeight="1" x14ac:dyDescent="0.2">
      <c r="A51" s="147"/>
      <c r="B51" s="234" t="s">
        <v>27</v>
      </c>
      <c r="C51" s="234"/>
      <c r="D51" s="234"/>
      <c r="E51" s="234"/>
      <c r="F51" s="234"/>
      <c r="G51" s="234"/>
      <c r="H51" s="234"/>
      <c r="I51" s="234"/>
      <c r="J51" s="229" t="str">
        <f>IF(基本項目等入力シート!E55="","",基本項目等入力シート!E55)</f>
        <v/>
      </c>
      <c r="K51" s="229"/>
      <c r="L51" s="229"/>
      <c r="M51" s="229"/>
      <c r="N51" s="229"/>
      <c r="O51" s="229"/>
      <c r="P51" s="230" t="str">
        <f>IF(基本項目等入力シート!H55="","",基本項目等入力シート!H55)</f>
        <v/>
      </c>
      <c r="Q51" s="231"/>
      <c r="R51" s="231"/>
      <c r="S51" s="231"/>
      <c r="T51" s="231"/>
      <c r="U51" s="232"/>
      <c r="V51" s="147"/>
      <c r="W51" s="147"/>
      <c r="X51" s="147"/>
      <c r="Y51" s="147"/>
      <c r="Z51" s="147"/>
      <c r="AA51" s="147"/>
      <c r="AB51" s="147"/>
      <c r="AC51" s="147"/>
      <c r="AD51" s="147"/>
      <c r="AE51" s="147"/>
      <c r="AF51" s="147"/>
      <c r="AG51" s="147"/>
      <c r="AO51" s="76" t="str">
        <f t="shared" si="1"/>
        <v/>
      </c>
      <c r="AP51" s="76" t="str">
        <f t="shared" si="2"/>
        <v/>
      </c>
    </row>
    <row r="52" spans="1:42" ht="19.95" customHeight="1" x14ac:dyDescent="0.2">
      <c r="A52" s="147"/>
      <c r="B52" s="234" t="s">
        <v>28</v>
      </c>
      <c r="C52" s="234"/>
      <c r="D52" s="234"/>
      <c r="E52" s="234"/>
      <c r="F52" s="234"/>
      <c r="G52" s="234"/>
      <c r="H52" s="234"/>
      <c r="I52" s="234"/>
      <c r="J52" s="229" t="str">
        <f>IF(基本項目等入力シート!E56="","",基本項目等入力シート!E56)</f>
        <v/>
      </c>
      <c r="K52" s="229"/>
      <c r="L52" s="229"/>
      <c r="M52" s="229"/>
      <c r="N52" s="229"/>
      <c r="O52" s="229"/>
      <c r="P52" s="230" t="str">
        <f>IF(基本項目等入力シート!H56="","",基本項目等入力シート!H56)</f>
        <v/>
      </c>
      <c r="Q52" s="231"/>
      <c r="R52" s="231"/>
      <c r="S52" s="231"/>
      <c r="T52" s="231"/>
      <c r="U52" s="232"/>
      <c r="V52" s="147"/>
      <c r="W52" s="147"/>
      <c r="X52" s="147"/>
      <c r="Y52" s="147"/>
      <c r="Z52" s="147"/>
      <c r="AA52" s="147"/>
      <c r="AB52" s="147"/>
      <c r="AC52" s="147"/>
      <c r="AD52" s="147"/>
      <c r="AE52" s="147"/>
      <c r="AF52" s="147"/>
      <c r="AG52" s="147"/>
      <c r="AO52" s="76" t="str">
        <f t="shared" si="1"/>
        <v/>
      </c>
      <c r="AP52" s="76" t="str">
        <f t="shared" si="2"/>
        <v/>
      </c>
    </row>
    <row r="53" spans="1:42" ht="19.95" customHeight="1" x14ac:dyDescent="0.2">
      <c r="A53" s="147"/>
      <c r="B53" s="234" t="s">
        <v>29</v>
      </c>
      <c r="C53" s="234"/>
      <c r="D53" s="234"/>
      <c r="E53" s="234"/>
      <c r="F53" s="234"/>
      <c r="G53" s="234"/>
      <c r="H53" s="234"/>
      <c r="I53" s="234"/>
      <c r="J53" s="229" t="str">
        <f>IF(基本項目等入力シート!E57="","",基本項目等入力シート!E57)</f>
        <v/>
      </c>
      <c r="K53" s="229"/>
      <c r="L53" s="229"/>
      <c r="M53" s="229"/>
      <c r="N53" s="229"/>
      <c r="O53" s="229"/>
      <c r="P53" s="230" t="str">
        <f>IF(基本項目等入力シート!H57="","",基本項目等入力シート!H57)</f>
        <v/>
      </c>
      <c r="Q53" s="231"/>
      <c r="R53" s="231"/>
      <c r="S53" s="231"/>
      <c r="T53" s="231"/>
      <c r="U53" s="232"/>
      <c r="V53" s="154"/>
      <c r="W53" s="155"/>
      <c r="X53" s="155"/>
      <c r="Y53" s="155"/>
      <c r="Z53" s="155"/>
      <c r="AA53" s="155"/>
      <c r="AB53" s="155"/>
      <c r="AC53" s="155"/>
      <c r="AD53" s="155"/>
      <c r="AE53" s="155"/>
      <c r="AF53" s="155"/>
      <c r="AG53" s="147"/>
      <c r="AO53" s="76" t="str">
        <f t="shared" si="1"/>
        <v/>
      </c>
      <c r="AP53" s="76" t="str">
        <f t="shared" si="2"/>
        <v/>
      </c>
    </row>
    <row r="54" spans="1:42" ht="49.5" customHeight="1" x14ac:dyDescent="0.2">
      <c r="A54" s="147"/>
      <c r="B54" s="240" t="s">
        <v>112</v>
      </c>
      <c r="C54" s="240"/>
      <c r="D54" s="240"/>
      <c r="E54" s="240"/>
      <c r="F54" s="240"/>
      <c r="G54" s="240"/>
      <c r="H54" s="240"/>
      <c r="I54" s="240"/>
      <c r="J54" s="240"/>
      <c r="K54" s="240"/>
      <c r="L54" s="240"/>
      <c r="M54" s="240"/>
      <c r="N54" s="240"/>
      <c r="O54" s="240"/>
      <c r="P54" s="240"/>
      <c r="Q54" s="240"/>
      <c r="R54" s="240"/>
      <c r="S54" s="240"/>
      <c r="T54" s="240"/>
      <c r="U54" s="240"/>
      <c r="V54" s="241"/>
      <c r="W54" s="241"/>
      <c r="X54" s="241"/>
      <c r="Y54" s="241"/>
      <c r="Z54" s="241"/>
      <c r="AA54" s="241"/>
      <c r="AB54" s="241"/>
      <c r="AC54" s="241"/>
      <c r="AD54" s="241"/>
      <c r="AE54" s="241"/>
      <c r="AF54" s="241"/>
      <c r="AG54" s="147"/>
    </row>
    <row r="55" spans="1:42" ht="13.05" customHeight="1" x14ac:dyDescent="0.2">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row>
    <row r="56" spans="1:42" ht="13.05" customHeight="1" x14ac:dyDescent="0.2">
      <c r="A56" s="156" t="s">
        <v>202</v>
      </c>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row>
    <row r="57" spans="1:42" ht="19.95" customHeight="1" x14ac:dyDescent="0.2">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51" t="s">
        <v>34</v>
      </c>
    </row>
    <row r="58" spans="1:42" ht="13.2" customHeight="1" x14ac:dyDescent="0.2">
      <c r="A58" s="147"/>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51"/>
    </row>
    <row r="59" spans="1:42" ht="13.2" customHeight="1" x14ac:dyDescent="0.2">
      <c r="A59" s="147"/>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row>
    <row r="60" spans="1:42" ht="15" customHeight="1" x14ac:dyDescent="0.2">
      <c r="A60" s="147" t="s">
        <v>35</v>
      </c>
      <c r="B60" s="147"/>
      <c r="C60" s="147"/>
      <c r="D60" s="147"/>
      <c r="E60" s="147"/>
      <c r="F60" s="147"/>
      <c r="G60" s="147"/>
      <c r="H60" s="147"/>
      <c r="I60" s="147"/>
      <c r="J60" s="147"/>
      <c r="K60" s="147"/>
      <c r="L60" s="147"/>
      <c r="M60" s="147"/>
      <c r="N60" s="157"/>
      <c r="O60" s="237" t="str">
        <f>IF(基本項目等入力シート!F30="","",基本項目等入力シート!F30)</f>
        <v/>
      </c>
      <c r="P60" s="237"/>
      <c r="Q60" s="237"/>
      <c r="R60" s="237"/>
      <c r="S60" s="237"/>
      <c r="T60" s="237"/>
      <c r="U60" s="147" t="s">
        <v>1</v>
      </c>
      <c r="V60" s="147"/>
      <c r="W60" s="147"/>
      <c r="X60" s="147"/>
      <c r="Y60" s="147"/>
      <c r="Z60" s="147"/>
      <c r="AA60" s="147"/>
      <c r="AB60" s="147"/>
      <c r="AC60" s="147"/>
      <c r="AD60" s="147"/>
      <c r="AE60" s="147"/>
      <c r="AF60" s="147"/>
      <c r="AG60" s="147"/>
    </row>
    <row r="61" spans="1:42" ht="15" customHeight="1" x14ac:dyDescent="0.2">
      <c r="A61" s="147" t="s">
        <v>36</v>
      </c>
      <c r="B61" s="147"/>
      <c r="C61" s="147"/>
      <c r="D61" s="147"/>
      <c r="E61" s="147"/>
      <c r="F61" s="147"/>
      <c r="G61" s="147"/>
      <c r="H61" s="147"/>
      <c r="I61" s="147"/>
      <c r="J61" s="147"/>
      <c r="K61" s="147"/>
      <c r="L61" s="147"/>
      <c r="M61" s="147"/>
      <c r="N61" s="157"/>
      <c r="O61" s="237" t="str">
        <f>IF(基本項目等入力シート!F33="","",基本項目等入力シート!F33)</f>
        <v/>
      </c>
      <c r="P61" s="237"/>
      <c r="Q61" s="237"/>
      <c r="R61" s="237"/>
      <c r="S61" s="237"/>
      <c r="T61" s="237"/>
      <c r="U61" s="147" t="s">
        <v>1</v>
      </c>
      <c r="V61" s="147"/>
      <c r="W61" s="147"/>
      <c r="X61" s="147"/>
      <c r="Y61" s="147"/>
      <c r="Z61" s="147"/>
      <c r="AA61" s="147"/>
      <c r="AB61" s="147"/>
      <c r="AC61" s="147"/>
      <c r="AD61" s="147"/>
      <c r="AE61" s="147"/>
      <c r="AF61" s="147"/>
      <c r="AG61" s="147"/>
    </row>
    <row r="62" spans="1:42" ht="10.95" customHeight="1" x14ac:dyDescent="0.2">
      <c r="A62" s="147"/>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row>
    <row r="63" spans="1:42" ht="15" customHeight="1" x14ac:dyDescent="0.2">
      <c r="A63" s="147" t="s">
        <v>37</v>
      </c>
      <c r="B63" s="147"/>
      <c r="C63" s="147"/>
      <c r="D63" s="147"/>
      <c r="E63" s="147"/>
      <c r="F63" s="147"/>
      <c r="G63" s="147"/>
      <c r="H63" s="147"/>
      <c r="I63" s="147"/>
      <c r="J63" s="147"/>
      <c r="K63" s="147"/>
      <c r="L63" s="147"/>
      <c r="M63" s="147"/>
      <c r="N63" s="238" t="str">
        <f>IFERROR(HLOOKUP(基本項目等入力シート!E7-1,'事業化状況報告　集計表'!$F$10:$J$28,8),"")</f>
        <v/>
      </c>
      <c r="O63" s="238"/>
      <c r="P63" s="238"/>
      <c r="Q63" s="238"/>
      <c r="R63" s="238"/>
      <c r="S63" s="238"/>
      <c r="T63" s="238"/>
      <c r="U63" s="147" t="s">
        <v>1</v>
      </c>
      <c r="V63" s="147"/>
      <c r="W63" s="147"/>
      <c r="X63" s="147"/>
      <c r="Y63" s="147"/>
      <c r="Z63" s="147"/>
      <c r="AA63" s="147"/>
      <c r="AB63" s="147"/>
      <c r="AC63" s="147"/>
      <c r="AD63" s="147"/>
      <c r="AE63" s="147"/>
      <c r="AF63" s="147"/>
      <c r="AG63" s="147"/>
    </row>
    <row r="64" spans="1:42" ht="15" customHeight="1" x14ac:dyDescent="0.2">
      <c r="A64" s="147" t="s">
        <v>38</v>
      </c>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row>
    <row r="65" spans="1:33" ht="15" customHeight="1" x14ac:dyDescent="0.2">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row>
    <row r="66" spans="1:33" ht="15" customHeight="1" x14ac:dyDescent="0.2">
      <c r="A66" s="147" t="s">
        <v>39</v>
      </c>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row>
    <row r="67" spans="1:33" ht="15" customHeight="1" x14ac:dyDescent="0.2">
      <c r="A67" s="147" t="s">
        <v>200</v>
      </c>
      <c r="B67" s="147"/>
      <c r="C67" s="147"/>
      <c r="D67" s="147"/>
      <c r="E67" s="147"/>
      <c r="F67" s="147"/>
      <c r="G67" s="147"/>
      <c r="H67" s="147"/>
      <c r="I67" s="147"/>
      <c r="J67" s="147"/>
      <c r="K67" s="147"/>
      <c r="L67" s="147"/>
      <c r="M67" s="147"/>
      <c r="N67" s="236" t="str">
        <f>IFERROR(HLOOKUP(基本項目等入力シート!E7,'事業化状況報告　集計表'!$F$10:$J$28,5),"")</f>
        <v/>
      </c>
      <c r="O67" s="236"/>
      <c r="P67" s="236"/>
      <c r="Q67" s="236"/>
      <c r="R67" s="236"/>
      <c r="S67" s="236"/>
      <c r="T67" s="236"/>
      <c r="U67" s="147" t="s">
        <v>1</v>
      </c>
      <c r="V67" s="147"/>
      <c r="W67" s="147"/>
      <c r="X67" s="147"/>
      <c r="Y67" s="147"/>
      <c r="Z67" s="147"/>
      <c r="AA67" s="147"/>
      <c r="AB67" s="147"/>
      <c r="AC67" s="147"/>
      <c r="AD67" s="147"/>
      <c r="AE67" s="147"/>
      <c r="AF67" s="147"/>
      <c r="AG67" s="147"/>
    </row>
    <row r="68" spans="1:33" ht="15" customHeight="1" x14ac:dyDescent="0.2">
      <c r="A68" s="156" t="s">
        <v>201</v>
      </c>
      <c r="B68" s="147"/>
      <c r="C68" s="147"/>
      <c r="D68" s="147"/>
      <c r="E68" s="147"/>
      <c r="F68" s="156"/>
      <c r="G68" s="156"/>
      <c r="H68" s="156"/>
      <c r="I68" s="156"/>
      <c r="J68" s="156"/>
      <c r="K68" s="147"/>
      <c r="L68" s="147"/>
      <c r="M68" s="147"/>
      <c r="N68" s="236">
        <f>IF(基本項目等入力シート!$E$18="有",HLOOKUP(基本項目等入力シート!E7,'事業化状況報告　集計表'!$F$10:$J$28,5))-IF(基本項目等入力シート!$E$18="有",HLOOKUP(基本項目等入力シート!E7,'事業化状況報告　集計表'!$F$35:$J$39,2))</f>
        <v>0</v>
      </c>
      <c r="O68" s="236"/>
      <c r="P68" s="236"/>
      <c r="Q68" s="236"/>
      <c r="R68" s="236"/>
      <c r="S68" s="236"/>
      <c r="T68" s="236"/>
      <c r="U68" s="147" t="s">
        <v>1</v>
      </c>
      <c r="V68" s="147"/>
      <c r="W68" s="147"/>
      <c r="X68" s="147"/>
      <c r="Y68" s="147"/>
      <c r="Z68" s="147"/>
      <c r="AA68" s="147"/>
      <c r="AB68" s="147"/>
      <c r="AC68" s="147"/>
      <c r="AD68" s="147"/>
      <c r="AE68" s="147"/>
      <c r="AF68" s="147"/>
      <c r="AG68" s="147"/>
    </row>
    <row r="69" spans="1:33" ht="15" customHeight="1" x14ac:dyDescent="0.2">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row>
    <row r="70" spans="1:33" ht="15" customHeight="1" x14ac:dyDescent="0.2">
      <c r="A70" s="147" t="s">
        <v>40</v>
      </c>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row>
    <row r="71" spans="1:33" ht="15" customHeight="1" x14ac:dyDescent="0.2">
      <c r="A71" s="147" t="s">
        <v>200</v>
      </c>
      <c r="B71" s="147"/>
      <c r="C71" s="147"/>
      <c r="D71" s="147"/>
      <c r="E71" s="147"/>
      <c r="F71" s="147"/>
      <c r="G71" s="147"/>
      <c r="H71" s="147"/>
      <c r="I71" s="147"/>
      <c r="J71" s="147"/>
      <c r="K71" s="147"/>
      <c r="L71" s="147"/>
      <c r="M71" s="147"/>
      <c r="N71" s="236" t="str">
        <f>IFERROR(HLOOKUP(基本項目等入力シート!E7,'事業化状況報告　集計表'!$F$10:$J$28,6),"")</f>
        <v/>
      </c>
      <c r="O71" s="236"/>
      <c r="P71" s="236"/>
      <c r="Q71" s="236"/>
      <c r="R71" s="236"/>
      <c r="S71" s="236"/>
      <c r="T71" s="236"/>
      <c r="U71" s="147" t="s">
        <v>1</v>
      </c>
      <c r="V71" s="147"/>
      <c r="W71" s="147"/>
      <c r="X71" s="147"/>
      <c r="Y71" s="147"/>
      <c r="Z71" s="147"/>
      <c r="AA71" s="147"/>
      <c r="AB71" s="147"/>
      <c r="AC71" s="147"/>
      <c r="AD71" s="147"/>
      <c r="AE71" s="147"/>
      <c r="AF71" s="147"/>
      <c r="AG71" s="147"/>
    </row>
    <row r="72" spans="1:33" ht="15" customHeight="1" x14ac:dyDescent="0.2">
      <c r="A72" s="156" t="s">
        <v>201</v>
      </c>
      <c r="B72" s="147"/>
      <c r="C72" s="147"/>
      <c r="D72" s="147"/>
      <c r="E72" s="147"/>
      <c r="F72" s="156"/>
      <c r="G72" s="156"/>
      <c r="H72" s="156"/>
      <c r="I72" s="156"/>
      <c r="J72" s="156"/>
      <c r="K72" s="147"/>
      <c r="L72" s="147"/>
      <c r="M72" s="147"/>
      <c r="N72" s="236">
        <f>IF(基本項目等入力シート!$E$18="有",HLOOKUP(基本項目等入力シート!E7,'事業化状況報告　集計表'!$F$10:$J$28,6))-IF(基本項目等入力シート!$E$18="有",HLOOKUP(基本項目等入力シート!E7,'事業化状況報告　集計表'!$F$35:$J$39,3))</f>
        <v>0</v>
      </c>
      <c r="O72" s="236"/>
      <c r="P72" s="236"/>
      <c r="Q72" s="236"/>
      <c r="R72" s="236"/>
      <c r="S72" s="236"/>
      <c r="T72" s="236"/>
      <c r="U72" s="147" t="s">
        <v>1</v>
      </c>
      <c r="V72" s="147"/>
      <c r="W72" s="147"/>
      <c r="X72" s="147"/>
      <c r="Y72" s="147"/>
      <c r="Z72" s="147"/>
      <c r="AA72" s="147"/>
      <c r="AB72" s="147"/>
      <c r="AC72" s="147"/>
      <c r="AD72" s="147"/>
      <c r="AE72" s="147"/>
      <c r="AF72" s="147"/>
      <c r="AG72" s="147"/>
    </row>
    <row r="73" spans="1:33" x14ac:dyDescent="0.2">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row>
    <row r="74" spans="1:33" x14ac:dyDescent="0.2">
      <c r="A74" s="147" t="s">
        <v>41</v>
      </c>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row>
    <row r="75" spans="1:33" x14ac:dyDescent="0.2">
      <c r="A75" s="158" t="s">
        <v>42</v>
      </c>
      <c r="B75" s="147"/>
      <c r="C75" s="147"/>
      <c r="D75" s="147"/>
      <c r="E75" s="147"/>
      <c r="F75" s="147"/>
      <c r="G75" s="147"/>
      <c r="H75" s="147"/>
      <c r="I75" s="147"/>
      <c r="J75" s="147"/>
      <c r="K75" s="147"/>
      <c r="L75" s="147"/>
      <c r="M75" s="147"/>
      <c r="N75" s="236" t="str">
        <f>IFERROR(HLOOKUP(基本項目等入力シート!E7,'事業化状況報告　集計表'!$F$10:$J$28,7),"")</f>
        <v/>
      </c>
      <c r="O75" s="236"/>
      <c r="P75" s="236"/>
      <c r="Q75" s="236"/>
      <c r="R75" s="236"/>
      <c r="S75" s="236"/>
      <c r="T75" s="236"/>
      <c r="U75" s="147" t="s">
        <v>1</v>
      </c>
      <c r="V75" s="147"/>
      <c r="W75" s="147"/>
      <c r="X75" s="147"/>
      <c r="Y75" s="147"/>
      <c r="Z75" s="147"/>
      <c r="AA75" s="147"/>
      <c r="AB75" s="147"/>
      <c r="AC75" s="147"/>
      <c r="AD75" s="147"/>
      <c r="AE75" s="147"/>
      <c r="AF75" s="147"/>
      <c r="AG75" s="147"/>
    </row>
    <row r="76" spans="1:33" x14ac:dyDescent="0.2">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row>
    <row r="77" spans="1:33" s="71" customFormat="1" ht="15" customHeight="1" x14ac:dyDescent="0.2">
      <c r="A77" s="159" t="s">
        <v>43</v>
      </c>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row>
    <row r="78" spans="1:33" ht="15" customHeight="1" x14ac:dyDescent="0.2">
      <c r="A78" s="147" t="s">
        <v>203</v>
      </c>
      <c r="B78" s="147"/>
      <c r="C78" s="147"/>
      <c r="D78" s="147"/>
      <c r="E78" s="147"/>
      <c r="F78" s="147"/>
      <c r="G78" s="147"/>
      <c r="H78" s="147"/>
      <c r="I78" s="147"/>
      <c r="J78" s="147"/>
      <c r="K78" s="147"/>
      <c r="L78" s="147"/>
      <c r="M78" s="147"/>
      <c r="N78" s="236" t="str">
        <f>IFERROR(HLOOKUP(基本項目等入力シート!E7,'事業化状況報告　集計表'!$F$10:$J$28,13),"")</f>
        <v/>
      </c>
      <c r="O78" s="236"/>
      <c r="P78" s="236"/>
      <c r="Q78" s="236"/>
      <c r="R78" s="236"/>
      <c r="S78" s="236"/>
      <c r="T78" s="236"/>
      <c r="U78" s="147" t="s">
        <v>1</v>
      </c>
      <c r="V78" s="147"/>
      <c r="W78" s="147"/>
      <c r="X78" s="147"/>
      <c r="Y78" s="147"/>
      <c r="Z78" s="147"/>
      <c r="AA78" s="147"/>
      <c r="AB78" s="147"/>
      <c r="AC78" s="147"/>
      <c r="AD78" s="147"/>
      <c r="AE78" s="147"/>
      <c r="AF78" s="147"/>
      <c r="AG78" s="147"/>
    </row>
    <row r="79" spans="1:33" ht="15" customHeight="1" x14ac:dyDescent="0.2">
      <c r="A79" s="147" t="s">
        <v>204</v>
      </c>
      <c r="B79" s="147"/>
      <c r="C79" s="147"/>
      <c r="D79" s="147"/>
      <c r="E79" s="147"/>
      <c r="F79" s="156"/>
      <c r="G79" s="156"/>
      <c r="H79" s="156"/>
      <c r="I79" s="156"/>
      <c r="J79" s="156"/>
      <c r="K79" s="147"/>
      <c r="L79" s="147"/>
      <c r="M79" s="147"/>
      <c r="N79" s="236">
        <f>IF(基本項目等入力シート!$E$18="有",HLOOKUP(基本項目等入力シート!E7,'事業化状況報告　集計表'!$F$10:$J$28,13))-IF(基本項目等入力シート!$E$18="有",'事業化状況報告　集計表'!E22)-IF(基本項目等入力シート!$E$18="有",HLOOKUP(基本項目等入力シート!E7,'事業化状況報告　集計表'!$F$35:$J$39,5))</f>
        <v>0</v>
      </c>
      <c r="O79" s="236"/>
      <c r="P79" s="236"/>
      <c r="Q79" s="236"/>
      <c r="R79" s="236"/>
      <c r="S79" s="236"/>
      <c r="T79" s="236"/>
      <c r="U79" s="147" t="s">
        <v>1</v>
      </c>
      <c r="V79" s="147"/>
      <c r="W79" s="147"/>
      <c r="X79" s="147"/>
      <c r="Y79" s="147"/>
      <c r="Z79" s="147"/>
      <c r="AA79" s="147"/>
      <c r="AB79" s="147"/>
      <c r="AC79" s="147"/>
      <c r="AD79" s="147"/>
      <c r="AE79" s="147"/>
      <c r="AF79" s="147"/>
      <c r="AG79" s="147"/>
    </row>
    <row r="80" spans="1:33" x14ac:dyDescent="0.2">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row>
  </sheetData>
  <sheetProtection algorithmName="SHA-512" hashValue="mJnJE3bi6sH1BmXAoqxTgZ3H0+a8tV4Jg1OmiQst/86ZPU19uzJneuv+sZLPfyuRNZdJzDdHGrV4eCa4J3DGmw==" saltValue="C8c5dU6dCYCEjoToZXJqnA==" spinCount="100000" sheet="1" objects="1" scenarios="1"/>
  <mergeCells count="61">
    <mergeCell ref="N79:T79"/>
    <mergeCell ref="N71:T71"/>
    <mergeCell ref="N75:T75"/>
    <mergeCell ref="N78:T78"/>
    <mergeCell ref="N72:T72"/>
    <mergeCell ref="B50:I50"/>
    <mergeCell ref="B51:I51"/>
    <mergeCell ref="B52:I52"/>
    <mergeCell ref="J52:O52"/>
    <mergeCell ref="B54:AF54"/>
    <mergeCell ref="J50:O50"/>
    <mergeCell ref="P52:U52"/>
    <mergeCell ref="P50:U50"/>
    <mergeCell ref="B53:I53"/>
    <mergeCell ref="J51:O51"/>
    <mergeCell ref="P51:U51"/>
    <mergeCell ref="J53:O53"/>
    <mergeCell ref="P53:U53"/>
    <mergeCell ref="N68:T68"/>
    <mergeCell ref="O60:T60"/>
    <mergeCell ref="O61:T61"/>
    <mergeCell ref="N67:T67"/>
    <mergeCell ref="N63:T63"/>
    <mergeCell ref="U34:AG34"/>
    <mergeCell ref="U35:AG35"/>
    <mergeCell ref="U36:AG36"/>
    <mergeCell ref="U37:AG37"/>
    <mergeCell ref="B40:T40"/>
    <mergeCell ref="B34:T34"/>
    <mergeCell ref="B35:T35"/>
    <mergeCell ref="B36:T36"/>
    <mergeCell ref="U38:AG38"/>
    <mergeCell ref="U39:AG39"/>
    <mergeCell ref="U40:AG40"/>
    <mergeCell ref="B37:T37"/>
    <mergeCell ref="B38:T38"/>
    <mergeCell ref="B39:T39"/>
    <mergeCell ref="U41:AG41"/>
    <mergeCell ref="J49:O49"/>
    <mergeCell ref="P49:U49"/>
    <mergeCell ref="B41:T41"/>
    <mergeCell ref="J48:O48"/>
    <mergeCell ref="P48:U48"/>
    <mergeCell ref="Q46:V46"/>
    <mergeCell ref="B47:I47"/>
    <mergeCell ref="B48:I48"/>
    <mergeCell ref="B49:I49"/>
    <mergeCell ref="J47:O47"/>
    <mergeCell ref="P47:U47"/>
    <mergeCell ref="AA4:AG4"/>
    <mergeCell ref="Y9:AG10"/>
    <mergeCell ref="A17:AG17"/>
    <mergeCell ref="A20:AG20"/>
    <mergeCell ref="AA13:AF13"/>
    <mergeCell ref="U33:AG33"/>
    <mergeCell ref="T28:W28"/>
    <mergeCell ref="T29:W29"/>
    <mergeCell ref="T30:W30"/>
    <mergeCell ref="Y11:AG11"/>
    <mergeCell ref="Y12:AG12"/>
    <mergeCell ref="B33:T33"/>
  </mergeCells>
  <phoneticPr fontId="19"/>
  <pageMargins left="0.7" right="0.7" top="0.75" bottom="0.75" header="0.3" footer="0.3"/>
  <pageSetup paperSize="9" orientation="portrait" r:id="rId1"/>
  <rowBreaks count="2" manualBreakCount="2">
    <brk id="22" max="33" man="1"/>
    <brk id="54" max="3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heetViews>
  <sheetFormatPr defaultColWidth="8.77734375" defaultRowHeight="13.2" x14ac:dyDescent="0.2"/>
  <cols>
    <col min="1" max="16384" width="8.77734375" style="1"/>
  </cols>
  <sheetData>
    <row r="2" spans="1:10" x14ac:dyDescent="0.2">
      <c r="A2" s="1" t="s">
        <v>100</v>
      </c>
    </row>
    <row r="4" spans="1:10" x14ac:dyDescent="0.2">
      <c r="A4" s="243" t="s">
        <v>101</v>
      </c>
      <c r="B4" s="243"/>
      <c r="C4" s="243"/>
      <c r="D4" s="243"/>
      <c r="E4" s="243"/>
      <c r="F4" s="243"/>
      <c r="G4" s="243"/>
      <c r="H4" s="243"/>
      <c r="I4" s="243"/>
      <c r="J4" s="243"/>
    </row>
    <row r="5" spans="1:10" x14ac:dyDescent="0.2">
      <c r="A5" s="67"/>
      <c r="B5" s="67"/>
      <c r="C5" s="67"/>
      <c r="D5" s="67"/>
      <c r="E5" s="67"/>
      <c r="F5" s="67"/>
      <c r="G5" s="67"/>
      <c r="H5" s="67"/>
      <c r="I5" s="67"/>
      <c r="J5" s="67"/>
    </row>
    <row r="6" spans="1:10" ht="51.45" customHeight="1" x14ac:dyDescent="0.2">
      <c r="A6" s="242" t="s">
        <v>132</v>
      </c>
      <c r="B6" s="242"/>
      <c r="C6" s="242"/>
      <c r="D6" s="242"/>
      <c r="E6" s="242"/>
      <c r="F6" s="242"/>
      <c r="G6" s="242"/>
      <c r="H6" s="242"/>
      <c r="I6" s="242"/>
      <c r="J6" s="242"/>
    </row>
    <row r="7" spans="1:10" x14ac:dyDescent="0.2">
      <c r="A7" s="68"/>
      <c r="B7" s="69"/>
      <c r="C7" s="69"/>
      <c r="D7" s="69"/>
      <c r="E7" s="69"/>
      <c r="F7" s="69"/>
      <c r="G7" s="69"/>
      <c r="H7" s="69"/>
      <c r="I7" s="69"/>
      <c r="J7" s="69"/>
    </row>
    <row r="8" spans="1:10" ht="68.55" customHeight="1" x14ac:dyDescent="0.2">
      <c r="A8" s="242" t="s">
        <v>133</v>
      </c>
      <c r="B8" s="242"/>
      <c r="C8" s="242"/>
      <c r="D8" s="242"/>
      <c r="E8" s="242"/>
      <c r="F8" s="242"/>
      <c r="G8" s="242"/>
      <c r="H8" s="242"/>
      <c r="I8" s="242"/>
      <c r="J8" s="242"/>
    </row>
    <row r="9" spans="1:10" x14ac:dyDescent="0.2">
      <c r="A9" s="68" t="s">
        <v>103</v>
      </c>
      <c r="B9" s="69"/>
      <c r="C9" s="69"/>
      <c r="D9" s="69"/>
      <c r="E9" s="69"/>
      <c r="F9" s="69"/>
      <c r="G9" s="69"/>
      <c r="H9" s="69"/>
      <c r="I9" s="69"/>
      <c r="J9" s="69"/>
    </row>
    <row r="10" spans="1:10" ht="96.45" customHeight="1" x14ac:dyDescent="0.2">
      <c r="A10" s="242" t="s">
        <v>134</v>
      </c>
      <c r="B10" s="242"/>
      <c r="C10" s="242"/>
      <c r="D10" s="242"/>
      <c r="E10" s="242"/>
      <c r="F10" s="242"/>
      <c r="G10" s="242"/>
      <c r="H10" s="242"/>
      <c r="I10" s="242"/>
      <c r="J10" s="242"/>
    </row>
    <row r="11" spans="1:10" x14ac:dyDescent="0.2">
      <c r="A11" s="68" t="s">
        <v>135</v>
      </c>
      <c r="B11" s="69"/>
      <c r="C11" s="69"/>
      <c r="D11" s="69"/>
      <c r="E11" s="69"/>
      <c r="F11" s="69"/>
      <c r="G11" s="69"/>
      <c r="H11" s="69"/>
      <c r="I11" s="69"/>
      <c r="J11" s="69"/>
    </row>
    <row r="12" spans="1:10" ht="42" customHeight="1" x14ac:dyDescent="0.2">
      <c r="A12" s="242" t="s">
        <v>136</v>
      </c>
      <c r="B12" s="242"/>
      <c r="C12" s="242"/>
      <c r="D12" s="242"/>
      <c r="E12" s="242"/>
      <c r="F12" s="242"/>
      <c r="G12" s="242"/>
      <c r="H12" s="242"/>
      <c r="I12" s="242"/>
      <c r="J12" s="242"/>
    </row>
    <row r="13" spans="1:10" x14ac:dyDescent="0.2">
      <c r="A13" s="68"/>
      <c r="B13" s="69"/>
      <c r="C13" s="69"/>
      <c r="D13" s="69"/>
      <c r="E13" s="69"/>
      <c r="F13" s="69"/>
      <c r="G13" s="69"/>
      <c r="H13" s="69"/>
      <c r="I13" s="69"/>
      <c r="J13" s="69"/>
    </row>
    <row r="14" spans="1:10" ht="59.55" customHeight="1" x14ac:dyDescent="0.2">
      <c r="A14" s="242" t="s">
        <v>137</v>
      </c>
      <c r="B14" s="242"/>
      <c r="C14" s="242"/>
      <c r="D14" s="242"/>
      <c r="E14" s="242"/>
      <c r="F14" s="242"/>
      <c r="G14" s="242"/>
      <c r="H14" s="242"/>
      <c r="I14" s="242"/>
      <c r="J14" s="242"/>
    </row>
    <row r="15" spans="1:10" x14ac:dyDescent="0.2">
      <c r="A15" s="68"/>
      <c r="B15" s="69"/>
      <c r="C15" s="69"/>
      <c r="D15" s="69"/>
      <c r="E15" s="69"/>
      <c r="F15" s="69"/>
      <c r="G15" s="69"/>
      <c r="H15" s="69"/>
      <c r="I15" s="69"/>
      <c r="J15" s="69"/>
    </row>
    <row r="16" spans="1:10" ht="45.45" customHeight="1" x14ac:dyDescent="0.2">
      <c r="A16" s="242" t="s">
        <v>138</v>
      </c>
      <c r="B16" s="242"/>
      <c r="C16" s="242"/>
      <c r="D16" s="242"/>
      <c r="E16" s="242"/>
      <c r="F16" s="242"/>
      <c r="G16" s="242"/>
      <c r="H16" s="242"/>
      <c r="I16" s="242"/>
      <c r="J16" s="242"/>
    </row>
    <row r="17" spans="1:10" x14ac:dyDescent="0.2">
      <c r="A17" s="68"/>
      <c r="B17" s="69"/>
      <c r="C17" s="69"/>
      <c r="D17" s="69"/>
      <c r="E17" s="69"/>
      <c r="F17" s="69"/>
      <c r="G17" s="69"/>
      <c r="H17" s="69"/>
      <c r="I17" s="69"/>
      <c r="J17" s="69"/>
    </row>
    <row r="18" spans="1:10" ht="85.5" customHeight="1" x14ac:dyDescent="0.2">
      <c r="A18" s="242" t="s">
        <v>139</v>
      </c>
      <c r="B18" s="242"/>
      <c r="C18" s="242"/>
      <c r="D18" s="242"/>
      <c r="E18" s="242"/>
      <c r="F18" s="242"/>
      <c r="G18" s="242"/>
      <c r="H18" s="242"/>
      <c r="I18" s="242"/>
      <c r="J18" s="242"/>
    </row>
    <row r="19" spans="1:10" x14ac:dyDescent="0.2">
      <c r="A19" s="66"/>
    </row>
    <row r="20" spans="1:10" x14ac:dyDescent="0.2">
      <c r="A20" s="1" t="s">
        <v>102</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基本項目等入力シート</vt:lpstr>
      <vt:lpstr>参画事業者に関する情報</vt:lpstr>
      <vt:lpstr>事業化状況報告　集計表</vt:lpstr>
      <vt:lpstr>様式第13</vt:lpstr>
      <vt:lpstr>記載注意事項</vt:lpstr>
      <vt:lpstr>基本項目等入力シート!Print_Area</vt:lpstr>
      <vt:lpstr>'事業化状況報告　集計表'!Print_Area</vt:lpstr>
      <vt:lpstr>様式第13!Print_Area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構造転換担当</cp:lastModifiedBy>
  <cp:revision>2</cp:revision>
  <cp:lastPrinted>2024-02-20T08:43:26Z</cp:lastPrinted>
  <dcterms:created xsi:type="dcterms:W3CDTF">2022-11-04T06:09:00Z</dcterms:created>
  <dcterms:modified xsi:type="dcterms:W3CDTF">2024-03-08T07:37:26Z</dcterms:modified>
</cp:coreProperties>
</file>