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950" tabRatio="732" activeTab="0"/>
  </bookViews>
  <sheets>
    <sheet name="(1)課税状況" sheetId="1" r:id="rId1"/>
    <sheet name="(2)(3)課税事業者等の届出件数、税関分の課税状況" sheetId="2" r:id="rId2"/>
    <sheet name="(4)都道府県課税状況等（その１）" sheetId="3" r:id="rId3"/>
    <sheet name="（その２）" sheetId="4" r:id="rId4"/>
    <sheet name="（その３）" sheetId="5" r:id="rId5"/>
  </sheets>
  <definedNames>
    <definedName name="_xlfn.COMPOUNDVALUE" hidden="1">#NAME?</definedName>
  </definedNames>
  <calcPr fullCalcOnLoad="1"/>
</workbook>
</file>

<file path=xl/sharedStrings.xml><?xml version="1.0" encoding="utf-8"?>
<sst xmlns="http://schemas.openxmlformats.org/spreadsheetml/2006/main" count="1128" uniqueCount="272">
  <si>
    <t>計</t>
  </si>
  <si>
    <t>現年分</t>
  </si>
  <si>
    <t>既往年分</t>
  </si>
  <si>
    <t>資料：消費税室調</t>
  </si>
  <si>
    <t>(単位：件）</t>
  </si>
  <si>
    <r>
      <t xml:space="preserve">合　　　　　計
</t>
    </r>
    <r>
      <rPr>
        <sz val="6"/>
        <rFont val="Century"/>
        <family val="1"/>
      </rPr>
      <t>Total</t>
    </r>
  </si>
  <si>
    <t>（注）納税義務者でなくなった旨の届出書又は課税事業者選択不適用届出書を提出した者は含まない。</t>
  </si>
  <si>
    <r>
      <t xml:space="preserve">    </t>
    </r>
    <r>
      <rPr>
        <sz val="7"/>
        <rFont val="ＭＳ Ｐ明朝"/>
        <family val="1"/>
      </rPr>
      <t>　</t>
    </r>
    <r>
      <rPr>
        <sz val="7"/>
        <rFont val="Century"/>
        <family val="1"/>
      </rPr>
      <t xml:space="preserve">        Statistics of taxation for custom houses</t>
    </r>
  </si>
  <si>
    <r>
      <t xml:space="preserve">区　　　　　　　分
</t>
    </r>
    <r>
      <rPr>
        <sz val="6"/>
        <rFont val="Century"/>
        <family val="1"/>
      </rPr>
      <t>Type</t>
    </r>
  </si>
  <si>
    <r>
      <t>納税申告件数</t>
    </r>
    <r>
      <rPr>
        <sz val="6"/>
        <rFont val="Century"/>
        <family val="1"/>
      </rPr>
      <t xml:space="preserve">
Number of tax returns</t>
    </r>
  </si>
  <si>
    <r>
      <t>納税申告税額</t>
    </r>
    <r>
      <rPr>
        <sz val="6"/>
        <rFont val="Century"/>
        <family val="1"/>
      </rPr>
      <t xml:space="preserve">
Amount of tax self-assessed</t>
    </r>
  </si>
  <si>
    <t>件</t>
  </si>
  <si>
    <t>百万円</t>
  </si>
  <si>
    <t>Case</t>
  </si>
  <si>
    <r>
      <t>　</t>
    </r>
    <r>
      <rPr>
        <sz val="6"/>
        <rFont val="Century"/>
        <family val="1"/>
      </rPr>
      <t>Million yen</t>
    </r>
  </si>
  <si>
    <r>
      <t>　　　　　</t>
    </r>
    <r>
      <rPr>
        <sz val="8"/>
        <rFont val="Century"/>
        <family val="1"/>
      </rPr>
      <t xml:space="preserve">   </t>
    </r>
    <r>
      <rPr>
        <sz val="8"/>
        <rFont val="ＭＳ 明朝"/>
        <family val="1"/>
      </rPr>
      <t>　　　　　　　区</t>
    </r>
    <r>
      <rPr>
        <sz val="8"/>
        <rFont val="Century"/>
        <family val="1"/>
      </rPr>
      <t xml:space="preserve">  </t>
    </r>
    <r>
      <rPr>
        <sz val="8"/>
        <rFont val="ＭＳ 明朝"/>
        <family val="1"/>
      </rPr>
      <t>分
　　　　　　　　　　　　　</t>
    </r>
    <r>
      <rPr>
        <sz val="6"/>
        <rFont val="Century"/>
        <family val="1"/>
      </rPr>
      <t>Type</t>
    </r>
    <r>
      <rPr>
        <sz val="8"/>
        <rFont val="Century"/>
        <family val="1"/>
      </rPr>
      <t xml:space="preserve">
</t>
    </r>
    <r>
      <rPr>
        <sz val="8"/>
        <rFont val="ＭＳ 明朝"/>
        <family val="1"/>
      </rPr>
      <t xml:space="preserve">国税局・都道府県
</t>
    </r>
    <r>
      <rPr>
        <sz val="6"/>
        <rFont val="Century"/>
        <family val="1"/>
      </rPr>
      <t>Regional Taxation Bureau / Prefecture</t>
    </r>
  </si>
  <si>
    <r>
      <t xml:space="preserve">納税申告計
</t>
    </r>
    <r>
      <rPr>
        <sz val="6"/>
        <rFont val="Century"/>
        <family val="1"/>
      </rPr>
      <t>Total of tax returns</t>
    </r>
  </si>
  <si>
    <r>
      <t xml:space="preserve">合　　　　　計
</t>
    </r>
    <r>
      <rPr>
        <sz val="6"/>
        <rFont val="Century"/>
        <family val="1"/>
      </rPr>
      <t>Total</t>
    </r>
  </si>
  <si>
    <t>件　　数</t>
  </si>
  <si>
    <t>税　　額</t>
  </si>
  <si>
    <t>Number of cases</t>
  </si>
  <si>
    <t>Amount of tax</t>
  </si>
  <si>
    <r>
      <t>件</t>
    </r>
    <r>
      <rPr>
        <sz val="6"/>
        <rFont val="ＭＳ Ｐ明朝"/>
        <family val="1"/>
      </rPr>
      <t>　</t>
    </r>
  </si>
  <si>
    <t>百万円</t>
  </si>
  <si>
    <r>
      <t xml:space="preserve">札  幌
</t>
    </r>
    <r>
      <rPr>
        <sz val="6"/>
        <rFont val="Century"/>
        <family val="1"/>
      </rPr>
      <t>Sapporo</t>
    </r>
  </si>
  <si>
    <t>百万円</t>
  </si>
  <si>
    <t>Million yen</t>
  </si>
  <si>
    <r>
      <t xml:space="preserve">関東信越
</t>
    </r>
    <r>
      <rPr>
        <sz val="6"/>
        <rFont val="Century"/>
        <family val="1"/>
      </rPr>
      <t>Kanto Shinetsu</t>
    </r>
  </si>
  <si>
    <r>
      <t>　　　　　　　　　　　　区</t>
    </r>
    <r>
      <rPr>
        <sz val="8"/>
        <rFont val="Century"/>
        <family val="1"/>
      </rPr>
      <t xml:space="preserve">  </t>
    </r>
    <r>
      <rPr>
        <sz val="8"/>
        <rFont val="ＭＳ 明朝"/>
        <family val="1"/>
      </rPr>
      <t>分
　　　　　　　　　　　　</t>
    </r>
    <r>
      <rPr>
        <sz val="6"/>
        <rFont val="Century"/>
        <family val="1"/>
      </rPr>
      <t>Type</t>
    </r>
    <r>
      <rPr>
        <sz val="8"/>
        <rFont val="Century"/>
        <family val="1"/>
      </rPr>
      <t xml:space="preserve">
</t>
    </r>
    <r>
      <rPr>
        <sz val="8"/>
        <rFont val="ＭＳ 明朝"/>
        <family val="1"/>
      </rPr>
      <t xml:space="preserve">国税局・都道府県
</t>
    </r>
    <r>
      <rPr>
        <sz val="6"/>
        <rFont val="Century"/>
        <family val="1"/>
      </rPr>
      <t>Regional Taxation Bureau / Prefecture</t>
    </r>
  </si>
  <si>
    <t>課税事業者等届出件数</t>
  </si>
  <si>
    <r>
      <t xml:space="preserve">合　　計
</t>
    </r>
    <r>
      <rPr>
        <sz val="6"/>
        <rFont val="Century"/>
        <family val="1"/>
      </rPr>
      <t>Total</t>
    </r>
  </si>
  <si>
    <t>北海道</t>
  </si>
  <si>
    <t>青  森</t>
  </si>
  <si>
    <t>岩  手</t>
  </si>
  <si>
    <t>宮  城</t>
  </si>
  <si>
    <t>秋  田</t>
  </si>
  <si>
    <t>山  形</t>
  </si>
  <si>
    <t>福  島</t>
  </si>
  <si>
    <t>茨  城</t>
  </si>
  <si>
    <t>栃  木</t>
  </si>
  <si>
    <t>群  馬</t>
  </si>
  <si>
    <t>埼  玉</t>
  </si>
  <si>
    <t>新  潟</t>
  </si>
  <si>
    <t>長  野</t>
  </si>
  <si>
    <t>千  葉</t>
  </si>
  <si>
    <t>東  京</t>
  </si>
  <si>
    <t>神奈川</t>
  </si>
  <si>
    <t>山  梨</t>
  </si>
  <si>
    <t>富  山</t>
  </si>
  <si>
    <t>石  川</t>
  </si>
  <si>
    <t>福  井</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</si>
  <si>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</si>
  <si>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</si>
  <si>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</si>
  <si>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</si>
  <si>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</si>
  <si>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</si>
  <si>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</si>
  <si>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</si>
  <si>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</si>
  <si>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</si>
  <si>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</si>
  <si>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</si>
  <si>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</si>
  <si>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</si>
  <si>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</si>
  <si>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</si>
  <si>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</si>
  <si>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</si>
  <si>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</si>
  <si>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</si>
  <si>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</si>
  <si>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</si>
  <si>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</si>
  <si>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</si>
  <si>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</si>
  <si>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</si>
  <si>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</si>
  <si>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７　消　費　税</t>
  </si>
  <si>
    <t xml:space="preserve">納税申告計 </t>
  </si>
  <si>
    <t>Total of tax returns</t>
  </si>
  <si>
    <t>還付申告及び処理</t>
  </si>
  <si>
    <t>納税申告計</t>
  </si>
  <si>
    <t xml:space="preserve">還付申告及び処理 </t>
  </si>
  <si>
    <t>Number of Notifications of registered taxable business enterprises, etc.</t>
  </si>
  <si>
    <r>
      <t xml:space="preserve">課税事業者
選択届出
</t>
    </r>
    <r>
      <rPr>
        <sz val="5"/>
        <rFont val="Century"/>
        <family val="1"/>
      </rPr>
      <t>Number of Notifications of Choosing Taxable Enterprise Status for Consumption Tax</t>
    </r>
  </si>
  <si>
    <r>
      <t xml:space="preserve">既往年分の申告及び処理
</t>
    </r>
    <r>
      <rPr>
        <sz val="6"/>
        <rFont val="Century"/>
        <family val="1"/>
      </rPr>
      <t>Tax returns and cases processed for the preceding years</t>
    </r>
  </si>
  <si>
    <r>
      <t xml:space="preserve">既往年分の申告及び処理
</t>
    </r>
    <r>
      <rPr>
        <sz val="6"/>
        <rFont val="Century"/>
        <family val="1"/>
      </rPr>
      <t>Tax returns and cases processed for the preceding years</t>
    </r>
  </si>
  <si>
    <r>
      <t xml:space="preserve">既往年分の申告及び処理
</t>
    </r>
    <r>
      <rPr>
        <sz val="6"/>
        <rFont val="Century"/>
        <family val="1"/>
      </rPr>
      <t>Tax returns and cases processed
for the preceding years</t>
    </r>
  </si>
  <si>
    <t>7  Consumption Tax</t>
  </si>
  <si>
    <r>
      <t>実件</t>
    </r>
    <r>
      <rPr>
        <sz val="6"/>
        <rFont val="ＭＳ Ｐ明朝"/>
        <family val="1"/>
      </rPr>
      <t>　</t>
    </r>
  </si>
  <si>
    <t>Actual</t>
  </si>
  <si>
    <t>(Number of cases)</t>
  </si>
  <si>
    <t>（参考）地方消費税の課税状況</t>
  </si>
  <si>
    <t>Re.  Statistics of taxation of local consumption tax</t>
  </si>
  <si>
    <r>
      <t xml:space="preserve">区　　　　　　　　分
</t>
    </r>
    <r>
      <rPr>
        <sz val="6"/>
        <rFont val="Century"/>
        <family val="1"/>
      </rPr>
      <t>Type</t>
    </r>
  </si>
  <si>
    <t>個 人 事 業 者</t>
  </si>
  <si>
    <t>法　　　　　人</t>
  </si>
  <si>
    <t>合　　　　　計</t>
  </si>
  <si>
    <t>Individual enterprises</t>
  </si>
  <si>
    <t>Corporations</t>
  </si>
  <si>
    <t>Total</t>
  </si>
  <si>
    <t>件　　数</t>
  </si>
  <si>
    <t>税　　額</t>
  </si>
  <si>
    <t>Number of cases</t>
  </si>
  <si>
    <t>Amount of Tax</t>
  </si>
  <si>
    <t>Million yen</t>
  </si>
  <si>
    <t>(2)　課税事業者等届出件数</t>
  </si>
  <si>
    <r>
      <t xml:space="preserve">課税事業者届出書
</t>
    </r>
    <r>
      <rPr>
        <sz val="6"/>
        <rFont val="Century"/>
        <family val="1"/>
      </rPr>
      <t>Number of Notifications of Taxable Enterprise Status for Consumption Tax</t>
    </r>
  </si>
  <si>
    <r>
      <t>課税事業者選択届出書</t>
    </r>
    <r>
      <rPr>
        <sz val="6"/>
        <rFont val="Century"/>
        <family val="1"/>
      </rPr>
      <t xml:space="preserve">
Number of Notifications of Choosing Taxable Enterprise for Consumption Tax</t>
    </r>
  </si>
  <si>
    <r>
      <t>新設法人に該当する旨の届出書</t>
    </r>
    <r>
      <rPr>
        <sz val="6"/>
        <rFont val="Century"/>
        <family val="1"/>
      </rPr>
      <t xml:space="preserve">
Number of Notifications of Being Qualified for a Newly Formed Corporation</t>
    </r>
  </si>
  <si>
    <t>Note: Notifications of quitting being a taxpayer or Notifications of Not Choosing Taxable Enterprise for Consumption Tax are not included.</t>
  </si>
  <si>
    <t>(3)　税関分の課税状況</t>
  </si>
  <si>
    <t>Period covered by survey, etc.: The table shows the taxation statistics based on returns filed or cases processed made between April 1 of each year and
                                                   March 31 of the following year.</t>
  </si>
  <si>
    <t>(4)　都道府県別課税状況等（その１　個人事業者）</t>
  </si>
  <si>
    <t>(4)　都道府県別課税状況等（その２　法　人）</t>
  </si>
  <si>
    <t>(4)　都道府県別課税状況等（その３　合　計）</t>
  </si>
  <si>
    <r>
      <t>7　　消　　　費　　　税</t>
    </r>
    <r>
      <rPr>
        <sz val="12"/>
        <rFont val="ＭＳ 明朝"/>
        <family val="1"/>
      </rPr>
      <t xml:space="preserve">
  </t>
    </r>
    <r>
      <rPr>
        <sz val="12"/>
        <rFont val="Century"/>
        <family val="1"/>
      </rPr>
      <t>Consumption Tax</t>
    </r>
  </si>
  <si>
    <t>(1)　課税状況</t>
  </si>
  <si>
    <t xml:space="preserve">              Statistics of taxation</t>
  </si>
  <si>
    <t>個人事業者</t>
  </si>
  <si>
    <t>法　　　　人</t>
  </si>
  <si>
    <t>合　　　　計</t>
  </si>
  <si>
    <t>Corporations</t>
  </si>
  <si>
    <t>Total</t>
  </si>
  <si>
    <t>件　数</t>
  </si>
  <si>
    <t>税　額</t>
  </si>
  <si>
    <t>Number 
of cases</t>
  </si>
  <si>
    <t>Amount
 of tax</t>
  </si>
  <si>
    <t>件</t>
  </si>
  <si>
    <t>百万円</t>
  </si>
  <si>
    <t>Case</t>
  </si>
  <si>
    <t>Million yen</t>
  </si>
  <si>
    <r>
      <t>納税申告計</t>
    </r>
  </si>
  <si>
    <t>Total of tax returns</t>
  </si>
  <si>
    <r>
      <t>還付申告及び処理</t>
    </r>
    <r>
      <rPr>
        <sz val="7"/>
        <rFont val="Century"/>
        <family val="1"/>
      </rPr>
      <t xml:space="preserve"> </t>
    </r>
  </si>
  <si>
    <t xml:space="preserve">一般申告及び処理
</t>
  </si>
  <si>
    <t>Ordinary tax return 
and disposition</t>
  </si>
  <si>
    <t xml:space="preserve">簡易申告及び処理
</t>
  </si>
  <si>
    <t xml:space="preserve">納税申告計
</t>
  </si>
  <si>
    <t xml:space="preserve">還付申告及び処理
</t>
  </si>
  <si>
    <t>申告及び処理による
増差税額のあるもの</t>
  </si>
  <si>
    <t>Net increase of tax by filing 
returns and cases processed</t>
  </si>
  <si>
    <t>申告及び処理による
減差税額のあるもの</t>
  </si>
  <si>
    <t>Net reduction of tax by filing
returns and cases processed</t>
  </si>
  <si>
    <t>差　引　計</t>
  </si>
  <si>
    <t>加　算　税</t>
  </si>
  <si>
    <t>Additional tax</t>
  </si>
  <si>
    <t>調査期間等：</t>
  </si>
  <si>
    <t>（注）１　税関分は含まない。</t>
  </si>
  <si>
    <r>
      <t xml:space="preserve">Note:1   Data related to custom house are not included.
</t>
    </r>
    <r>
      <rPr>
        <sz val="7"/>
        <rFont val="ＭＳ Ｐ明朝"/>
        <family val="1"/>
      </rPr>
      <t>　　</t>
    </r>
    <r>
      <rPr>
        <sz val="7"/>
        <rFont val="Century"/>
        <family val="1"/>
      </rPr>
      <t xml:space="preserve">    2   “Actual” in the column  “Number of cases” means actual number of cases.</t>
    </r>
  </si>
  <si>
    <t>Hokkaido</t>
  </si>
  <si>
    <r>
      <t xml:space="preserve">札  幌
</t>
    </r>
    <r>
      <rPr>
        <sz val="6"/>
        <rFont val="Century"/>
        <family val="1"/>
      </rPr>
      <t>Sapporo</t>
    </r>
  </si>
  <si>
    <r>
      <t xml:space="preserve">仙  台
</t>
    </r>
    <r>
      <rPr>
        <sz val="6"/>
        <rFont val="Century"/>
        <family val="1"/>
      </rPr>
      <t>Sendai</t>
    </r>
  </si>
  <si>
    <t>Aomori</t>
  </si>
  <si>
    <t>Iwate</t>
  </si>
  <si>
    <t>Miyagi</t>
  </si>
  <si>
    <t>Akita</t>
  </si>
  <si>
    <t>Yamagata</t>
  </si>
  <si>
    <t>Fukushima</t>
  </si>
  <si>
    <t>計</t>
  </si>
  <si>
    <t>Total</t>
  </si>
  <si>
    <t>Ibaraki</t>
  </si>
  <si>
    <t>Tochigi</t>
  </si>
  <si>
    <t>Gunma</t>
  </si>
  <si>
    <t>Saitama</t>
  </si>
  <si>
    <t>Niigata</t>
  </si>
  <si>
    <t>Nagano</t>
  </si>
  <si>
    <r>
      <t xml:space="preserve">東  京
</t>
    </r>
    <r>
      <rPr>
        <sz val="6"/>
        <rFont val="Century"/>
        <family val="1"/>
      </rPr>
      <t>Tokyo</t>
    </r>
  </si>
  <si>
    <t>Chiba</t>
  </si>
  <si>
    <t>Tokyo</t>
  </si>
  <si>
    <t>Kanagawa</t>
  </si>
  <si>
    <t>Yamanashi</t>
  </si>
  <si>
    <t>計</t>
  </si>
  <si>
    <t>Total</t>
  </si>
  <si>
    <r>
      <t xml:space="preserve">金  沢
</t>
    </r>
    <r>
      <rPr>
        <sz val="6"/>
        <rFont val="Century"/>
        <family val="1"/>
      </rPr>
      <t>Kanazawa</t>
    </r>
  </si>
  <si>
    <t>Toyama</t>
  </si>
  <si>
    <t>Ishikawa</t>
  </si>
  <si>
    <t>Fukui</t>
  </si>
  <si>
    <r>
      <t xml:space="preserve">名古屋
</t>
    </r>
    <r>
      <rPr>
        <sz val="6"/>
        <rFont val="Century"/>
        <family val="1"/>
      </rPr>
      <t>Nagoya</t>
    </r>
  </si>
  <si>
    <t>Gifu</t>
  </si>
  <si>
    <t>Shizuoka</t>
  </si>
  <si>
    <t>Aichi</t>
  </si>
  <si>
    <t>Mie</t>
  </si>
  <si>
    <r>
      <t xml:space="preserve">大  阪
</t>
    </r>
    <r>
      <rPr>
        <sz val="6"/>
        <rFont val="Century"/>
        <family val="1"/>
      </rPr>
      <t>Osaka</t>
    </r>
  </si>
  <si>
    <t>Shiga</t>
  </si>
  <si>
    <t>Kyoto</t>
  </si>
  <si>
    <t>Osaka</t>
  </si>
  <si>
    <t>Hyogo</t>
  </si>
  <si>
    <t>Nara</t>
  </si>
  <si>
    <t>Wakayama</t>
  </si>
  <si>
    <t>計</t>
  </si>
  <si>
    <t>Total</t>
  </si>
  <si>
    <r>
      <t xml:space="preserve">広  島
</t>
    </r>
    <r>
      <rPr>
        <sz val="5.5"/>
        <rFont val="Century"/>
        <family val="1"/>
      </rPr>
      <t>Hiroshima</t>
    </r>
  </si>
  <si>
    <t>Tottori</t>
  </si>
  <si>
    <t>Shimane</t>
  </si>
  <si>
    <t>Okayama</t>
  </si>
  <si>
    <t>Hiroshima</t>
  </si>
  <si>
    <t>Yamaguchi</t>
  </si>
  <si>
    <r>
      <t xml:space="preserve">高  松
</t>
    </r>
    <r>
      <rPr>
        <sz val="5.5"/>
        <rFont val="Century"/>
        <family val="1"/>
      </rPr>
      <t>Takamatsu</t>
    </r>
  </si>
  <si>
    <t>Tokushima</t>
  </si>
  <si>
    <t>Kagawa</t>
  </si>
  <si>
    <t>Ehime</t>
  </si>
  <si>
    <t>Kochi</t>
  </si>
  <si>
    <r>
      <t xml:space="preserve">福  岡
</t>
    </r>
    <r>
      <rPr>
        <sz val="6"/>
        <rFont val="Century"/>
        <family val="1"/>
      </rPr>
      <t>Fukuoka</t>
    </r>
  </si>
  <si>
    <t>Fukuoka</t>
  </si>
  <si>
    <t>Saga</t>
  </si>
  <si>
    <t>Nagasaki</t>
  </si>
  <si>
    <r>
      <t xml:space="preserve">熊  本
</t>
    </r>
    <r>
      <rPr>
        <sz val="5.5"/>
        <rFont val="Century"/>
        <family val="1"/>
      </rPr>
      <t>Kumamoto</t>
    </r>
  </si>
  <si>
    <t>Kumamoto</t>
  </si>
  <si>
    <r>
      <t xml:space="preserve">熊  本
</t>
    </r>
    <r>
      <rPr>
        <sz val="6"/>
        <rFont val="Century"/>
        <family val="1"/>
      </rPr>
      <t>Kumamoto</t>
    </r>
  </si>
  <si>
    <t>Oita</t>
  </si>
  <si>
    <t>Miyazaki</t>
  </si>
  <si>
    <t>Kagoshima</t>
  </si>
  <si>
    <t>計</t>
  </si>
  <si>
    <t>Total</t>
  </si>
  <si>
    <r>
      <t xml:space="preserve">沖  縄
</t>
    </r>
    <r>
      <rPr>
        <sz val="6"/>
        <rFont val="Century"/>
        <family val="1"/>
      </rPr>
      <t>Okinawa</t>
    </r>
  </si>
  <si>
    <t>Okinawa</t>
  </si>
  <si>
    <r>
      <t xml:space="preserve">全 国 計 </t>
    </r>
    <r>
      <rPr>
        <b/>
        <sz val="6"/>
        <rFont val="Century"/>
        <family val="1"/>
      </rPr>
      <t>Grand Total</t>
    </r>
  </si>
  <si>
    <r>
      <t>全 国 計</t>
    </r>
    <r>
      <rPr>
        <sz val="8"/>
        <rFont val="Century"/>
        <family val="1"/>
      </rPr>
      <t xml:space="preserve"> </t>
    </r>
    <r>
      <rPr>
        <b/>
        <sz val="6"/>
        <rFont val="Century"/>
        <family val="1"/>
      </rPr>
      <t>Grand Total</t>
    </r>
  </si>
  <si>
    <t>（注）この表は、「(1)課税状況」の現年分を都道府県別に示したものである（加算税は除く。）。</t>
  </si>
  <si>
    <t>（注）この表は、「(1)課税状況」の現年分、「(2)課税事業者等届出件数」を都道府県別に示したものである（加算税は除く。）。</t>
  </si>
  <si>
    <t>　　　２　「件数」欄の「実」は、実件数を示す。</t>
  </si>
  <si>
    <t>調査期間等：各年４月１日から翌年３月31日までの間の申告又は処理による課税事績である(地方消費税分は除く。)。</t>
  </si>
  <si>
    <r>
      <t>　区</t>
    </r>
    <r>
      <rPr>
        <sz val="8"/>
        <rFont val="Century"/>
        <family val="1"/>
      </rPr>
      <t xml:space="preserve">  </t>
    </r>
    <r>
      <rPr>
        <sz val="8"/>
        <rFont val="ＭＳ 明朝"/>
        <family val="1"/>
      </rPr>
      <t>分
　</t>
    </r>
    <r>
      <rPr>
        <sz val="6"/>
        <rFont val="Century"/>
        <family val="1"/>
      </rPr>
      <t>Type</t>
    </r>
    <r>
      <rPr>
        <sz val="8"/>
        <rFont val="Century"/>
        <family val="1"/>
      </rPr>
      <t xml:space="preserve">
</t>
    </r>
    <r>
      <rPr>
        <sz val="8"/>
        <rFont val="ＭＳ 明朝"/>
        <family val="1"/>
      </rPr>
      <t>　　　　　　　　　国税局・都道府県
　　　</t>
    </r>
    <r>
      <rPr>
        <sz val="8"/>
        <rFont val="Century"/>
        <family val="1"/>
      </rPr>
      <t xml:space="preserve">  </t>
    </r>
    <r>
      <rPr>
        <sz val="6"/>
        <rFont val="Century"/>
        <family val="1"/>
      </rPr>
      <t>Regional Taxation Bureau / Prefecture</t>
    </r>
  </si>
  <si>
    <r>
      <rPr>
        <sz val="8"/>
        <rFont val="Century"/>
        <family val="1"/>
      </rPr>
      <t xml:space="preserve">    </t>
    </r>
    <r>
      <rPr>
        <sz val="8"/>
        <rFont val="ＭＳ 明朝"/>
        <family val="1"/>
      </rPr>
      <t>区</t>
    </r>
    <r>
      <rPr>
        <sz val="8"/>
        <rFont val="Century"/>
        <family val="1"/>
      </rPr>
      <t xml:space="preserve">  </t>
    </r>
    <r>
      <rPr>
        <sz val="8"/>
        <rFont val="ＭＳ 明朝"/>
        <family val="1"/>
      </rPr>
      <t xml:space="preserve">分
</t>
    </r>
    <r>
      <rPr>
        <sz val="8"/>
        <rFont val="Century"/>
        <family val="1"/>
      </rPr>
      <t xml:space="preserve">     </t>
    </r>
    <r>
      <rPr>
        <sz val="6"/>
        <rFont val="Century"/>
        <family val="1"/>
      </rPr>
      <t>Type</t>
    </r>
    <r>
      <rPr>
        <sz val="8"/>
        <rFont val="Century"/>
        <family val="1"/>
      </rPr>
      <t xml:space="preserve">
</t>
    </r>
    <r>
      <rPr>
        <sz val="8"/>
        <rFont val="ＭＳ 明朝"/>
        <family val="1"/>
      </rPr>
      <t>　　　　　　　　国税局・都道府県
　</t>
    </r>
    <r>
      <rPr>
        <sz val="8"/>
        <rFont val="Century"/>
        <family val="1"/>
      </rPr>
      <t xml:space="preserve"> </t>
    </r>
    <r>
      <rPr>
        <sz val="8"/>
        <rFont val="ＭＳ 明朝"/>
        <family val="1"/>
      </rPr>
      <t>　</t>
    </r>
    <r>
      <rPr>
        <sz val="8"/>
        <rFont val="Century"/>
        <family val="1"/>
      </rPr>
      <t xml:space="preserve"> </t>
    </r>
    <r>
      <rPr>
        <sz val="6"/>
        <rFont val="Century"/>
        <family val="1"/>
      </rPr>
      <t>Regional Taxation Bureau /Prefecture</t>
    </r>
  </si>
  <si>
    <r>
      <t xml:space="preserve">         </t>
    </r>
    <r>
      <rPr>
        <sz val="7"/>
        <rFont val="ＭＳ Ｐ明朝"/>
        <family val="1"/>
      </rPr>
      <t>　</t>
    </r>
    <r>
      <rPr>
        <sz val="7"/>
        <rFont val="Century"/>
        <family val="1"/>
      </rPr>
      <t xml:space="preserve">  Number of notifications of taxable business enterprises, etc.</t>
    </r>
  </si>
  <si>
    <t>Source: Consumption Tax Office</t>
  </si>
  <si>
    <t>Source: Consumption Tax Office</t>
  </si>
  <si>
    <t xml:space="preserve">              Statistics of taxation by prefecture (Part 2: Corporations)</t>
  </si>
  <si>
    <r>
      <t xml:space="preserve">課税事業者
届　　　出
</t>
    </r>
    <r>
      <rPr>
        <sz val="5"/>
        <rFont val="Century"/>
        <family val="1"/>
      </rPr>
      <t>Number of Notifications of Taxable Enterprise Status for Consumption Tax</t>
    </r>
  </si>
  <si>
    <t>Refund returns and cases processed</t>
  </si>
  <si>
    <t>Refund returns and cases processed</t>
  </si>
  <si>
    <r>
      <t xml:space="preserve">一般申告及び処理
</t>
    </r>
    <r>
      <rPr>
        <sz val="6"/>
        <rFont val="Century"/>
        <family val="1"/>
      </rPr>
      <t>Ordinary tax returns and cases processed</t>
    </r>
  </si>
  <si>
    <r>
      <t xml:space="preserve">簡易申告及び処理
</t>
    </r>
    <r>
      <rPr>
        <sz val="6"/>
        <rFont val="Century"/>
        <family val="1"/>
      </rPr>
      <t>Simplified tax returns and cases processed</t>
    </r>
  </si>
  <si>
    <r>
      <t xml:space="preserve">一般申告及び処理
</t>
    </r>
    <r>
      <rPr>
        <sz val="6"/>
        <rFont val="Century"/>
        <family val="1"/>
      </rPr>
      <t>Ordinary tax returns
and cases processed</t>
    </r>
  </si>
  <si>
    <r>
      <t xml:space="preserve">簡易申告及び処理
</t>
    </r>
    <r>
      <rPr>
        <sz val="6"/>
        <rFont val="Century"/>
        <family val="1"/>
      </rPr>
      <t>Simplified tax returns
and cases processed</t>
    </r>
  </si>
  <si>
    <t>Total</t>
  </si>
  <si>
    <t>Case</t>
  </si>
  <si>
    <r>
      <t xml:space="preserve">新設法人に該当する旨の
届出
</t>
    </r>
    <r>
      <rPr>
        <sz val="4.5"/>
        <rFont val="Century"/>
        <family val="1"/>
      </rPr>
      <t>Number of Notifications of being qualified for a newly formed corporation</t>
    </r>
  </si>
  <si>
    <r>
      <t xml:space="preserve">    </t>
    </r>
    <r>
      <rPr>
        <sz val="7"/>
        <rFont val="ＭＳ Ｐ明朝"/>
        <family val="1"/>
      </rPr>
      <t>　　　　</t>
    </r>
    <r>
      <rPr>
        <sz val="7"/>
        <rFont val="Century"/>
        <family val="1"/>
      </rPr>
      <t>Statistics of taxation by prefecture (Part 1: Individual enterprises)</t>
    </r>
  </si>
  <si>
    <r>
      <rPr>
        <sz val="7"/>
        <rFont val="ＭＳ Ｐ明朝"/>
        <family val="1"/>
      </rPr>
      <t>　　</t>
    </r>
    <r>
      <rPr>
        <sz val="7"/>
        <rFont val="Century"/>
        <family val="1"/>
      </rPr>
      <t xml:space="preserve">   </t>
    </r>
    <r>
      <rPr>
        <sz val="7"/>
        <rFont val="ＭＳ Ｐ明朝"/>
        <family val="1"/>
      </rPr>
      <t>　　　</t>
    </r>
    <r>
      <rPr>
        <sz val="7"/>
        <rFont val="Century"/>
        <family val="1"/>
      </rPr>
      <t>Statistics of taxation by prefecture (Part 3: Total)</t>
    </r>
  </si>
  <si>
    <t>Simplified tax return
and case processed</t>
  </si>
  <si>
    <r>
      <t xml:space="preserve">還付申告及び処理
</t>
    </r>
    <r>
      <rPr>
        <sz val="6"/>
        <rFont val="Century"/>
        <family val="1"/>
      </rPr>
      <t>Refund returns and cases processed</t>
    </r>
  </si>
  <si>
    <r>
      <t xml:space="preserve">還付申告及び処理
</t>
    </r>
    <r>
      <rPr>
        <sz val="6"/>
        <rFont val="Century"/>
        <family val="1"/>
      </rPr>
      <t>Refund returns
and cases processed</t>
    </r>
  </si>
  <si>
    <t>Grand Total</t>
  </si>
  <si>
    <t>Individual enterprises</t>
  </si>
  <si>
    <r>
      <t xml:space="preserve">区　　　　　　　　分
</t>
    </r>
    <r>
      <rPr>
        <sz val="6"/>
        <rFont val="Century"/>
        <family val="1"/>
      </rPr>
      <t>Type</t>
    </r>
  </si>
  <si>
    <t>22</t>
  </si>
  <si>
    <t>23</t>
  </si>
  <si>
    <t>24</t>
  </si>
  <si>
    <r>
      <t xml:space="preserve">納税申告計
</t>
    </r>
    <r>
      <rPr>
        <sz val="6"/>
        <rFont val="Century"/>
        <family val="1"/>
      </rPr>
      <t>Total of tax returns</t>
    </r>
  </si>
  <si>
    <r>
      <t xml:space="preserve">還付申告及び処理
</t>
    </r>
    <r>
      <rPr>
        <sz val="6"/>
        <rFont val="Century"/>
        <family val="1"/>
      </rPr>
      <t>Refund return and cases processed</t>
    </r>
  </si>
  <si>
    <t>FY2010</t>
  </si>
  <si>
    <t>FY2011</t>
  </si>
  <si>
    <t>FY2012</t>
  </si>
  <si>
    <t>25</t>
  </si>
  <si>
    <t>FY2013</t>
  </si>
  <si>
    <t>26</t>
  </si>
  <si>
    <t>FY2014</t>
  </si>
  <si>
    <t>27</t>
  </si>
  <si>
    <t>FY2015</t>
  </si>
  <si>
    <t xml:space="preserve"> 「現年分」は､平成27年４月１日から平成28年３月31日までに終了した課税期間について､平成28年６月30日現在の申告（国・地方公共団体等については平成28年９月30日までの申告を含む。）及び処理（更正、決定等）による課税事績を「申告書及び決議書」に基づいて作成した。
 「既往年分」は、平成27年３月31日以前に終了した課税期間について、平成27年７月１日から平成28年６月30日までの間の申告（平成27年７月１日から同年９月30日までの間の国・地方公共団体等に係る申告を除く。）及び処理（更正、決定等）による課税事績を「申告書及び決議書」に基づいて作成した。</t>
  </si>
  <si>
    <r>
      <t xml:space="preserve">Period covered by survey, etc.: As for “the current year”, taxation statistics for the period of taxation which ended between April 1, 2015 and March 31,
                                                 2016, on the basis of returns filed or cases processed (correction, determination etc.) made by June 30, 2016 (including returns
                                                 filed by national and local public bodies by September 30, 2016), is shown  according to “Returns, resolutions, etc.”
                                                 </t>
    </r>
    <r>
      <rPr>
        <sz val="7"/>
        <rFont val="ＭＳ Ｐ明朝"/>
        <family val="1"/>
      </rPr>
      <t>　</t>
    </r>
    <r>
      <rPr>
        <sz val="7"/>
        <rFont val="Century"/>
        <family val="1"/>
      </rPr>
      <t>As for “the preceding years”, taxation statistics for the period of taxation which ended by March 31, 2015, on the basis of 
                                                 returns filed and cases processed (correction, determination etc.) made between July 1, 2015, and June 30, 2016 (except for
                                                 returns filed by national and local public bodies between July 1, 2015, and September 30, 2015), is shown  according to
                                                 “Returns, resolutions, etc.”</t>
    </r>
  </si>
  <si>
    <r>
      <t>平成</t>
    </r>
    <r>
      <rPr>
        <sz val="8"/>
        <rFont val="明朝"/>
        <family val="1"/>
      </rPr>
      <t>27</t>
    </r>
    <r>
      <rPr>
        <sz val="8"/>
        <rFont val="ＭＳ 明朝"/>
        <family val="1"/>
      </rPr>
      <t xml:space="preserve">年度
</t>
    </r>
    <r>
      <rPr>
        <sz val="6"/>
        <rFont val="Century"/>
        <family val="1"/>
      </rPr>
      <t>FY2015</t>
    </r>
  </si>
  <si>
    <t>調査期間等：平成27年度末（平成28年３月31日現在）の届出件数を示している。</t>
  </si>
  <si>
    <t>Period covered by survey, etc.: The table shows the number of notifications as of the end of FY 2015 (March 31, 2016).</t>
  </si>
  <si>
    <t>FY2010</t>
  </si>
  <si>
    <t>平成22年度</t>
  </si>
  <si>
    <t>（注）この表は、「(1)課税状況」の現年分及び既往年分を都道府県別に示したものである（加算税は除く。）。</t>
  </si>
  <si>
    <t>Note: This table shows the breakdown of  “(1) Statistics of taxation for the current year and preceding years” by prefecture (except for additional tax).</t>
  </si>
  <si>
    <t>Note: This table shows the breakdown of  “(1) Statistics of taxation for the current year and preceding years”  and “(2) Number of notifications of taxable  
         enterprise Status for Consumption Tax” by prefecture (except for additional tax).</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</si>
</sst>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0;&quot;△ &quot;#,##0"/>
    <numFmt numFmtId="178" formatCode="[&lt;=999]000;[&lt;=99999]000\-00;000\-0000"/>
    <numFmt numFmtId="179" formatCode="&quot;Yes&quot;;&quot;Yes&quot;;&quot;No&quot;"/>
    <numFmt numFmtId="180" formatCode="&quot;True&quot;;&quot;True&quot;;&quot;False&quot;"/>
    <numFmt numFmtId="181" formatCode="&quot;On&quot;;&quot;On&quot;;&quot;Off&quot;"/>
    <numFmt numFmtId="182" formatCode="0;&quot;△ &quot;0"/>
    <numFmt numFmtId="183" formatCode="#,##0.0"/>
    <numFmt numFmtId="184" formatCode="0.0"/>
    <numFmt numFmtId="185" formatCode="0.0%"/>
    <numFmt numFmtId="186" formatCode="0.0_);[Red]\(0.0\)"/>
    <numFmt numFmtId="187" formatCode="#,##0_ "/>
    <numFmt numFmtId="188" formatCode="#,##0_);\(#,##0\)"/>
    <numFmt numFmtId="189" formatCode="&quot;¥&quot;#,##0_);\(&quot;¥&quot;#,##0\)"/>
    <numFmt numFmtId="190" formatCode="#,##0;[Red]#,##0"/>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 #,##0_-;\-* #,##0_-;_-* &quot;-&quot;_-;_-@_-"/>
    <numFmt numFmtId="197" formatCode="_-&quot;¥&quot;* #,##0.00_-;\-&quot;¥&quot;* #,##0.00_-;_-&quot;¥&quot;* &quot;-&quot;??_-;_-@_-"/>
    <numFmt numFmtId="198" formatCode="_-* #,##0.00_-;\-* #,##0.00_-;_-* &quot;-&quot;??_-;_-@_-"/>
    <numFmt numFmtId="199" formatCode="0_ "/>
    <numFmt numFmtId="200" formatCode="#,##0_);[Red]\(#,##0\)"/>
    <numFmt numFmtId="201" formatCode="0.00000000"/>
    <numFmt numFmtId="202" formatCode="0.0000000"/>
    <numFmt numFmtId="203" formatCode="0.000000"/>
    <numFmt numFmtId="204" formatCode="0.00000"/>
    <numFmt numFmtId="205" formatCode="0.0000"/>
    <numFmt numFmtId="206" formatCode="0.000"/>
    <numFmt numFmtId="207" formatCode="0.0;&quot;△ &quot;0.0"/>
    <numFmt numFmtId="208" formatCode="0.00_ "/>
    <numFmt numFmtId="209" formatCode="0.0_ "/>
    <numFmt numFmtId="210" formatCode="#,##0;&quot;▲ &quot;#,##0"/>
    <numFmt numFmtId="211" formatCode="#,##0.0;[Red]\-#,##0.0"/>
    <numFmt numFmtId="212" formatCode=";;;"/>
    <numFmt numFmtId="213" formatCode="_ * #,##0_ ;_ * \-#,##0_ ;_ * &quot;-&quot;_ "/>
    <numFmt numFmtId="214" formatCode="0.000_ "/>
    <numFmt numFmtId="215" formatCode="0_);[Red]\(0\)"/>
    <numFmt numFmtId="216" formatCode="[$€-2]\ #,##0.00_);[Red]\([$€-2]\ #,##0.00\)"/>
    <numFmt numFmtId="217" formatCode="#,##0.0;&quot;△ &quot;#,##0.0"/>
    <numFmt numFmtId="218" formatCode="0.00;&quot;△ &quot;0.00"/>
    <numFmt numFmtId="219" formatCode="0.000;&quot;△ &quot;0.000"/>
    <numFmt numFmtId="220" formatCode="[$-411]ggge&quot;年度&quot;"/>
    <numFmt numFmtId="221" formatCode="[$-411]&quot;　調査期間等：　「現年分」は、&quot;ggge&quot;年４月１日から平成17年３月31日までに終了した課税期間について、平成17年６月30日現在の申告( 国・地方公共団体等については&quot;ggge&quot;年９月30日まで&quot;"/>
  </numFmts>
  <fonts count="65">
    <font>
      <sz val="10.5"/>
      <name val="ＭＳ 明朝"/>
      <family val="1"/>
    </font>
    <font>
      <u val="single"/>
      <sz val="10.5"/>
      <color indexed="12"/>
      <name val="ＭＳ 明朝"/>
      <family val="1"/>
    </font>
    <font>
      <u val="single"/>
      <sz val="10.5"/>
      <color indexed="36"/>
      <name val="ＭＳ 明朝"/>
      <family val="1"/>
    </font>
    <font>
      <sz val="6"/>
      <name val="ＭＳ 明朝"/>
      <family val="1"/>
    </font>
    <font>
      <sz val="8"/>
      <name val="ＭＳ 明朝"/>
      <family val="1"/>
    </font>
    <font>
      <sz val="14"/>
      <name val="ＭＳ 明朝"/>
      <family val="1"/>
    </font>
    <font>
      <sz val="7"/>
      <name val="Century"/>
      <family val="1"/>
    </font>
    <font>
      <sz val="7"/>
      <name val="ＭＳ Ｐ明朝"/>
      <family val="1"/>
    </font>
    <font>
      <sz val="6"/>
      <name val="Century"/>
      <family val="1"/>
    </font>
    <font>
      <b/>
      <sz val="6"/>
      <name val="Century"/>
      <family val="1"/>
    </font>
    <font>
      <sz val="8"/>
      <name val="ＭＳ ゴシック"/>
      <family val="3"/>
    </font>
    <font>
      <sz val="7"/>
      <name val="ＭＳ 明朝"/>
      <family val="1"/>
    </font>
    <font>
      <sz val="8"/>
      <name val="Century"/>
      <family val="1"/>
    </font>
    <font>
      <sz val="5.5"/>
      <name val="Century"/>
      <family val="1"/>
    </font>
    <font>
      <sz val="5"/>
      <name val="Century"/>
      <family val="1"/>
    </font>
    <font>
      <sz val="12"/>
      <name val="Century"/>
      <family val="1"/>
    </font>
    <font>
      <sz val="12"/>
      <name val="ＭＳ 明朝"/>
      <family val="1"/>
    </font>
    <font>
      <sz val="8"/>
      <name val="ＭＳ Ｐ明朝"/>
      <family val="1"/>
    </font>
    <font>
      <sz val="6"/>
      <name val="ＭＳ Ｐ明朝"/>
      <family val="1"/>
    </font>
    <font>
      <sz val="10.4"/>
      <name val="ＭＳ 明朝"/>
      <family val="1"/>
    </font>
    <font>
      <sz val="10"/>
      <name val="ＭＳ Ｐ明朝"/>
      <family val="1"/>
    </font>
    <font>
      <sz val="7"/>
      <name val="ＭＳ ゴシック"/>
      <family val="3"/>
    </font>
    <font>
      <sz val="6"/>
      <name val="ＭＳ ゴシック"/>
      <family val="3"/>
    </font>
    <font>
      <b/>
      <sz val="5"/>
      <name val="Century"/>
      <family val="1"/>
    </font>
    <font>
      <sz val="4.5"/>
      <name val="Century"/>
      <family val="1"/>
    </font>
    <font>
      <sz val="10.5"/>
      <name val="ＭＳ ゴシック"/>
      <family val="3"/>
    </font>
    <font>
      <sz val="12"/>
      <name val="ＭＳ ゴシック"/>
      <family val="3"/>
    </font>
    <font>
      <sz val="8"/>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Century"/>
      <family val="1"/>
    </font>
    <font>
      <sz val="7"/>
      <color indexed="8"/>
      <name val="ＭＳ 明朝"/>
      <family val="1"/>
    </font>
    <font>
      <sz val="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style="hair"/>
      <top>
        <color indexed="63"/>
      </top>
      <bottom>
        <color indexed="63"/>
      </bottom>
    </border>
    <border>
      <left style="hair"/>
      <right>
        <color indexed="63"/>
      </right>
      <top>
        <color indexed="63"/>
      </top>
      <bottom style="hair"/>
    </border>
    <border>
      <left style="hair"/>
      <right style="hair"/>
      <top>
        <color indexed="63"/>
      </top>
      <bottom style="hair"/>
    </border>
    <border>
      <left style="hair"/>
      <right style="hair"/>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style="hair">
        <color indexed="8"/>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top style="hair">
        <color indexed="8"/>
      </top>
      <bottom>
        <color indexed="63"/>
      </bottom>
    </border>
    <border>
      <left>
        <color indexed="63"/>
      </left>
      <right>
        <color indexed="63"/>
      </right>
      <top style="hair">
        <color indexed="8"/>
      </top>
      <bottom>
        <color indexed="63"/>
      </bottom>
    </border>
    <border>
      <left style="hair">
        <color indexed="8"/>
      </left>
      <right style="hair"/>
      <top>
        <color indexed="63"/>
      </top>
      <bottom>
        <color indexed="63"/>
      </bottom>
    </border>
    <border>
      <left style="hair"/>
      <right style="hair">
        <color indexed="8"/>
      </right>
      <top style="hair">
        <color indexed="8"/>
      </top>
      <bottom style="hair">
        <color indexed="8"/>
      </bottom>
    </border>
    <border>
      <left>
        <color indexed="63"/>
      </left>
      <right style="hair"/>
      <top>
        <color indexed="63"/>
      </top>
      <bottom style="hair">
        <color indexed="8"/>
      </bottom>
    </border>
    <border>
      <left style="hair">
        <color indexed="8"/>
      </left>
      <right style="hair"/>
      <top style="hair">
        <color indexed="8"/>
      </top>
      <bottom style="hair">
        <color indexed="8"/>
      </bottom>
    </border>
    <border>
      <left>
        <color indexed="63"/>
      </left>
      <right style="hair"/>
      <top style="hair"/>
      <bottom>
        <color indexed="63"/>
      </bottom>
    </border>
    <border>
      <left style="hair">
        <color indexed="8"/>
      </left>
      <right style="hair">
        <color indexed="8"/>
      </right>
      <top style="hair">
        <color indexed="8"/>
      </top>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color indexed="8"/>
      </top>
      <bottom style="hair"/>
    </border>
    <border>
      <left>
        <color indexed="63"/>
      </left>
      <right>
        <color indexed="63"/>
      </right>
      <top style="hair">
        <color indexed="8"/>
      </top>
      <bottom style="hair"/>
    </border>
    <border>
      <left>
        <color indexed="63"/>
      </left>
      <right style="hair">
        <color indexed="8"/>
      </right>
      <top style="hair">
        <color indexed="8"/>
      </top>
      <bottom style="hair"/>
    </border>
    <border diagonalDown="1">
      <left style="hair">
        <color indexed="8"/>
      </left>
      <right>
        <color indexed="63"/>
      </right>
      <top style="hair">
        <color indexed="8"/>
      </top>
      <bottom>
        <color indexed="63"/>
      </bottom>
      <diagonal style="hair">
        <color indexed="8"/>
      </diagonal>
    </border>
    <border diagonalDown="1">
      <left>
        <color indexed="63"/>
      </left>
      <right>
        <color indexed="63"/>
      </right>
      <top style="hair">
        <color indexed="8"/>
      </top>
      <bottom>
        <color indexed="63"/>
      </bottom>
      <diagonal style="hair">
        <color indexed="8"/>
      </diagonal>
    </border>
    <border diagonalDown="1">
      <left>
        <color indexed="63"/>
      </left>
      <right style="hair">
        <color indexed="8"/>
      </right>
      <top style="hair">
        <color indexed="8"/>
      </top>
      <bottom>
        <color indexed="63"/>
      </bottom>
      <diagonal style="hair">
        <color indexed="8"/>
      </diagonal>
    </border>
    <border diagonalDown="1">
      <left style="hair">
        <color indexed="8"/>
      </left>
      <right>
        <color indexed="63"/>
      </right>
      <top>
        <color indexed="63"/>
      </top>
      <bottom>
        <color indexed="63"/>
      </bottom>
      <diagonal style="hair">
        <color indexed="8"/>
      </diagonal>
    </border>
    <border diagonalDown="1">
      <left>
        <color indexed="63"/>
      </left>
      <right>
        <color indexed="63"/>
      </right>
      <top>
        <color indexed="63"/>
      </top>
      <bottom>
        <color indexed="63"/>
      </bottom>
      <diagonal style="hair">
        <color indexed="8"/>
      </diagonal>
    </border>
    <border diagonalDown="1">
      <left>
        <color indexed="63"/>
      </left>
      <right style="hair">
        <color indexed="8"/>
      </right>
      <top>
        <color indexed="63"/>
      </top>
      <bottom>
        <color indexed="63"/>
      </bottom>
      <diagonal style="hair">
        <color indexed="8"/>
      </diagonal>
    </border>
    <border diagonalDown="1">
      <left style="hair">
        <color indexed="8"/>
      </left>
      <right>
        <color indexed="63"/>
      </right>
      <top>
        <color indexed="63"/>
      </top>
      <bottom style="hair">
        <color indexed="8"/>
      </bottom>
      <diagonal style="hair">
        <color indexed="8"/>
      </diagonal>
    </border>
    <border diagonalDown="1">
      <left>
        <color indexed="63"/>
      </left>
      <right>
        <color indexed="63"/>
      </right>
      <top>
        <color indexed="63"/>
      </top>
      <bottom style="hair">
        <color indexed="8"/>
      </bottom>
      <diagonal style="hair">
        <color indexed="8"/>
      </diagonal>
    </border>
    <border diagonalDown="1">
      <left>
        <color indexed="63"/>
      </left>
      <right style="hair">
        <color indexed="8"/>
      </right>
      <top>
        <color indexed="63"/>
      </top>
      <bottom style="hair">
        <color indexed="8"/>
      </bottom>
      <diagonal style="hair">
        <color indexed="8"/>
      </diagonal>
    </border>
    <border diagonalUp="1">
      <left style="hair">
        <color indexed="8"/>
      </left>
      <right>
        <color indexed="63"/>
      </right>
      <top style="hair">
        <color indexed="8"/>
      </top>
      <bottom>
        <color indexed="63"/>
      </bottom>
      <diagonal style="hair">
        <color indexed="8"/>
      </diagonal>
    </border>
    <border diagonalUp="1">
      <left>
        <color indexed="63"/>
      </left>
      <right>
        <color indexed="63"/>
      </right>
      <top style="hair">
        <color indexed="8"/>
      </top>
      <bottom>
        <color indexed="63"/>
      </bottom>
      <diagonal style="hair">
        <color indexed="8"/>
      </diagonal>
    </border>
    <border diagonalUp="1">
      <left>
        <color indexed="63"/>
      </left>
      <right style="hair">
        <color indexed="8"/>
      </right>
      <top style="hair">
        <color indexed="8"/>
      </top>
      <bottom>
        <color indexed="63"/>
      </bottom>
      <diagonal style="hair">
        <color indexed="8"/>
      </diagonal>
    </border>
    <border diagonalUp="1">
      <left style="hair">
        <color indexed="8"/>
      </left>
      <right>
        <color indexed="63"/>
      </right>
      <top>
        <color indexed="63"/>
      </top>
      <bottom>
        <color indexed="63"/>
      </bottom>
      <diagonal style="hair">
        <color indexed="8"/>
      </diagonal>
    </border>
    <border diagonalUp="1">
      <left>
        <color indexed="63"/>
      </left>
      <right>
        <color indexed="63"/>
      </right>
      <top>
        <color indexed="63"/>
      </top>
      <bottom>
        <color indexed="63"/>
      </bottom>
      <diagonal style="hair">
        <color indexed="8"/>
      </diagonal>
    </border>
    <border diagonalUp="1">
      <left>
        <color indexed="63"/>
      </left>
      <right style="hair">
        <color indexed="8"/>
      </right>
      <top>
        <color indexed="63"/>
      </top>
      <bottom>
        <color indexed="63"/>
      </bottom>
      <diagonal style="hair">
        <color indexed="8"/>
      </diagonal>
    </border>
    <border diagonalUp="1">
      <left style="hair">
        <color indexed="8"/>
      </left>
      <right>
        <color indexed="63"/>
      </right>
      <top>
        <color indexed="63"/>
      </top>
      <bottom style="hair">
        <color indexed="8"/>
      </bottom>
      <diagonal style="hair">
        <color indexed="8"/>
      </diagonal>
    </border>
    <border diagonalUp="1">
      <left>
        <color indexed="63"/>
      </left>
      <right>
        <color indexed="63"/>
      </right>
      <top>
        <color indexed="63"/>
      </top>
      <bottom style="hair">
        <color indexed="8"/>
      </bottom>
      <diagonal style="hair">
        <color indexed="8"/>
      </diagonal>
    </border>
    <border diagonalUp="1">
      <left>
        <color indexed="63"/>
      </left>
      <right style="hair">
        <color indexed="8"/>
      </right>
      <top>
        <color indexed="63"/>
      </top>
      <bottom style="hair">
        <color indexed="8"/>
      </bottom>
      <diagonal style="hair">
        <color indexed="8"/>
      </diagonal>
    </border>
    <border>
      <left style="hair">
        <color indexed="8"/>
      </left>
      <right>
        <color indexed="63"/>
      </right>
      <top style="hair"/>
      <bottom>
        <color indexed="63"/>
      </bottom>
    </border>
    <border>
      <left style="hair"/>
      <right>
        <color indexed="63"/>
      </right>
      <top>
        <color indexed="63"/>
      </top>
      <bottom style="hair">
        <color indexed="8"/>
      </bottom>
    </border>
    <border>
      <left>
        <color indexed="63"/>
      </left>
      <right style="hair">
        <color indexed="8"/>
      </right>
      <top style="hair"/>
      <bottom>
        <color indexed="63"/>
      </bottom>
    </border>
    <border>
      <left>
        <color indexed="63"/>
      </left>
      <right>
        <color indexed="63"/>
      </right>
      <top>
        <color indexed="63"/>
      </top>
      <bottom style="hair">
        <color indexed="8"/>
      </bottom>
    </border>
    <border>
      <left style="hair">
        <color indexed="8"/>
      </left>
      <right style="hair"/>
      <top>
        <color indexed="63"/>
      </top>
      <bottom style="hair">
        <color indexed="8"/>
      </bottom>
    </border>
    <border>
      <left>
        <color indexed="63"/>
      </left>
      <right style="hair"/>
      <top style="hair">
        <color indexed="8"/>
      </top>
      <bottom>
        <color indexed="63"/>
      </bottom>
    </border>
    <border>
      <left style="hair"/>
      <right style="hair">
        <color indexed="8"/>
      </right>
      <top style="hair">
        <color indexed="8"/>
      </top>
      <bottom>
        <color indexed="63"/>
      </bottom>
    </border>
    <border>
      <left style="hair"/>
      <right style="hair">
        <color indexed="8"/>
      </right>
      <top>
        <color indexed="63"/>
      </top>
      <bottom>
        <color indexed="63"/>
      </bottom>
    </border>
    <border>
      <left style="hair"/>
      <right style="hair">
        <color indexed="8"/>
      </right>
      <top>
        <color indexed="63"/>
      </top>
      <bottom style="hair">
        <color indexed="8"/>
      </bottom>
    </border>
    <border diagonalDown="1">
      <left style="hair"/>
      <right>
        <color indexed="63"/>
      </right>
      <top style="hair"/>
      <bottom>
        <color indexed="63"/>
      </bottom>
      <diagonal style="hair">
        <color indexed="8"/>
      </diagonal>
    </border>
    <border diagonalDown="1">
      <left>
        <color indexed="63"/>
      </left>
      <right>
        <color indexed="63"/>
      </right>
      <top style="hair"/>
      <bottom>
        <color indexed="63"/>
      </bottom>
      <diagonal style="hair">
        <color indexed="8"/>
      </diagonal>
    </border>
    <border diagonalDown="1">
      <left>
        <color indexed="63"/>
      </left>
      <right style="hair">
        <color indexed="8"/>
      </right>
      <top style="hair"/>
      <bottom>
        <color indexed="63"/>
      </bottom>
      <diagonal style="hair">
        <color indexed="8"/>
      </diagonal>
    </border>
    <border diagonalDown="1">
      <left style="hair"/>
      <right>
        <color indexed="63"/>
      </right>
      <top>
        <color indexed="63"/>
      </top>
      <bottom>
        <color indexed="63"/>
      </bottom>
      <diagonal style="hair">
        <color indexed="8"/>
      </diagonal>
    </border>
    <border diagonalDown="1">
      <left style="hair"/>
      <right>
        <color indexed="63"/>
      </right>
      <top>
        <color indexed="63"/>
      </top>
      <bottom style="hair">
        <color indexed="8"/>
      </bottom>
      <diagonal style="hair">
        <color indexed="8"/>
      </diagonal>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5" fillId="0" borderId="0">
      <alignment/>
      <protection/>
    </xf>
    <xf numFmtId="0" fontId="19" fillId="0" borderId="0">
      <alignment/>
      <protection/>
    </xf>
    <xf numFmtId="0" fontId="25" fillId="0" borderId="0">
      <alignment/>
      <protection/>
    </xf>
    <xf numFmtId="0" fontId="20" fillId="0" borderId="0">
      <alignment/>
      <protection/>
    </xf>
    <xf numFmtId="0" fontId="2" fillId="0" borderId="0" applyNumberFormat="0" applyFill="0" applyBorder="0" applyAlignment="0" applyProtection="0"/>
    <xf numFmtId="0" fontId="64" fillId="32" borderId="0" applyNumberFormat="0" applyBorder="0" applyAlignment="0" applyProtection="0"/>
  </cellStyleXfs>
  <cellXfs count="324">
    <xf numFmtId="0" fontId="0" fillId="0" borderId="0" xfId="0" applyAlignment="1">
      <alignment/>
    </xf>
    <xf numFmtId="0" fontId="4" fillId="0" borderId="0" xfId="62" applyFont="1" applyAlignment="1">
      <alignment vertical="center"/>
      <protection/>
    </xf>
    <xf numFmtId="0" fontId="4" fillId="0" borderId="0" xfId="62" applyFont="1" applyAlignment="1">
      <alignment horizontal="right" vertical="center"/>
      <protection/>
    </xf>
    <xf numFmtId="0" fontId="6" fillId="0" borderId="0" xfId="62" applyFont="1" applyAlignment="1">
      <alignment vertical="center"/>
      <protection/>
    </xf>
    <xf numFmtId="0" fontId="4" fillId="0" borderId="10" xfId="62" applyFont="1" applyBorder="1" applyAlignment="1">
      <alignment horizontal="center" vertical="center"/>
      <protection/>
    </xf>
    <xf numFmtId="0" fontId="4" fillId="0" borderId="11" xfId="62" applyFont="1" applyBorder="1" applyAlignment="1">
      <alignment horizontal="center" vertical="center"/>
      <protection/>
    </xf>
    <xf numFmtId="0" fontId="4" fillId="0" borderId="12" xfId="62" applyFont="1" applyBorder="1" applyAlignment="1">
      <alignment horizontal="center" vertical="center"/>
      <protection/>
    </xf>
    <xf numFmtId="0" fontId="4" fillId="0" borderId="0" xfId="62" applyFont="1" applyBorder="1" applyAlignment="1">
      <alignment horizontal="center" vertical="center"/>
      <protection/>
    </xf>
    <xf numFmtId="0" fontId="4" fillId="0" borderId="13" xfId="62" applyFont="1" applyBorder="1" applyAlignment="1">
      <alignment horizontal="center" vertical="center"/>
      <protection/>
    </xf>
    <xf numFmtId="0" fontId="8" fillId="0" borderId="14" xfId="62" applyFont="1" applyBorder="1" applyAlignment="1">
      <alignment horizontal="center" vertical="center" wrapText="1"/>
      <protection/>
    </xf>
    <xf numFmtId="0" fontId="8" fillId="0" borderId="15" xfId="62" applyFont="1" applyBorder="1" applyAlignment="1">
      <alignment horizontal="center" vertical="center" wrapText="1"/>
      <protection/>
    </xf>
    <xf numFmtId="0" fontId="4" fillId="0" borderId="11" xfId="62" applyFont="1" applyBorder="1" applyAlignment="1">
      <alignment horizontal="right" vertical="center"/>
      <protection/>
    </xf>
    <xf numFmtId="0" fontId="4" fillId="0" borderId="11" xfId="62" applyFont="1" applyBorder="1" applyAlignment="1">
      <alignment horizontal="right" vertical="center" shrinkToFit="1"/>
      <protection/>
    </xf>
    <xf numFmtId="0" fontId="4" fillId="0" borderId="16" xfId="62" applyFont="1" applyBorder="1" applyAlignment="1">
      <alignment horizontal="right" vertical="center" shrinkToFit="1"/>
      <protection/>
    </xf>
    <xf numFmtId="0" fontId="4" fillId="0" borderId="12" xfId="62" applyFont="1" applyBorder="1" applyAlignment="1">
      <alignment vertical="top"/>
      <protection/>
    </xf>
    <xf numFmtId="0" fontId="4" fillId="0" borderId="0" xfId="62" applyFont="1" applyBorder="1" applyAlignment="1">
      <alignment vertical="top"/>
      <protection/>
    </xf>
    <xf numFmtId="0" fontId="4" fillId="0" borderId="17" xfId="62" applyFont="1" applyBorder="1" applyAlignment="1">
      <alignment vertical="top"/>
      <protection/>
    </xf>
    <xf numFmtId="0" fontId="8" fillId="0" borderId="12" xfId="62" applyFont="1" applyBorder="1" applyAlignment="1">
      <alignment horizontal="right" vertical="center"/>
      <protection/>
    </xf>
    <xf numFmtId="0" fontId="8" fillId="0" borderId="13" xfId="62" applyFont="1" applyBorder="1" applyAlignment="1">
      <alignment horizontal="right" vertical="center"/>
      <protection/>
    </xf>
    <xf numFmtId="0" fontId="4" fillId="0" borderId="0" xfId="62" applyFont="1" applyAlignment="1">
      <alignment vertical="top"/>
      <protection/>
    </xf>
    <xf numFmtId="0" fontId="10" fillId="0" borderId="0" xfId="62" applyFont="1" applyBorder="1" applyAlignment="1">
      <alignment vertical="center"/>
      <protection/>
    </xf>
    <xf numFmtId="0" fontId="21" fillId="0" borderId="0" xfId="62" applyFont="1" applyBorder="1" applyAlignment="1">
      <alignment horizontal="left" vertical="center" wrapText="1"/>
      <protection/>
    </xf>
    <xf numFmtId="0" fontId="22" fillId="0" borderId="0" xfId="62" applyFont="1" applyBorder="1" applyAlignment="1">
      <alignment horizontal="left" vertical="center" wrapText="1"/>
      <protection/>
    </xf>
    <xf numFmtId="0" fontId="4" fillId="0" borderId="12" xfId="62" applyFont="1" applyBorder="1" applyAlignment="1">
      <alignment vertical="center"/>
      <protection/>
    </xf>
    <xf numFmtId="0" fontId="4" fillId="0" borderId="0" xfId="62" applyFont="1" applyBorder="1" applyAlignment="1">
      <alignment vertical="center"/>
      <protection/>
    </xf>
    <xf numFmtId="0" fontId="3" fillId="0" borderId="0" xfId="62" applyFont="1" applyBorder="1" applyAlignment="1">
      <alignment vertical="center" wrapText="1"/>
      <protection/>
    </xf>
    <xf numFmtId="0" fontId="22" fillId="0" borderId="0" xfId="62" applyFont="1" applyBorder="1" applyAlignment="1">
      <alignment vertical="center" wrapText="1"/>
      <protection/>
    </xf>
    <xf numFmtId="0" fontId="3" fillId="0" borderId="0" xfId="62" applyFont="1" applyBorder="1" applyAlignment="1">
      <alignment vertical="center"/>
      <protection/>
    </xf>
    <xf numFmtId="0" fontId="4" fillId="0" borderId="14" xfId="62" applyFont="1" applyBorder="1" applyAlignment="1">
      <alignment vertical="center"/>
      <protection/>
    </xf>
    <xf numFmtId="0" fontId="11" fillId="0" borderId="18" xfId="62" applyFont="1" applyBorder="1" applyAlignment="1">
      <alignment horizontal="center" vertical="center" wrapText="1"/>
      <protection/>
    </xf>
    <xf numFmtId="0" fontId="4" fillId="0" borderId="10" xfId="62" applyFont="1" applyBorder="1" applyAlignment="1">
      <alignment vertical="center"/>
      <protection/>
    </xf>
    <xf numFmtId="0" fontId="4" fillId="0" borderId="0" xfId="62" applyFont="1">
      <alignment/>
      <protection/>
    </xf>
    <xf numFmtId="0" fontId="4" fillId="0" borderId="12" xfId="62" applyFont="1" applyBorder="1" applyAlignment="1">
      <alignment horizontal="center" vertical="center" wrapText="1"/>
      <protection/>
    </xf>
    <xf numFmtId="0" fontId="4" fillId="0" borderId="16" xfId="62" applyFont="1" applyBorder="1" applyAlignment="1">
      <alignment horizontal="center" vertical="center"/>
      <protection/>
    </xf>
    <xf numFmtId="0" fontId="8" fillId="0" borderId="15" xfId="62" applyFont="1" applyBorder="1" applyAlignment="1">
      <alignment horizontal="center" vertical="center"/>
      <protection/>
    </xf>
    <xf numFmtId="0" fontId="4" fillId="0" borderId="16" xfId="62" applyFont="1" applyBorder="1" applyAlignment="1">
      <alignment horizontal="right" vertical="center"/>
      <protection/>
    </xf>
    <xf numFmtId="0" fontId="4" fillId="0" borderId="13" xfId="62" applyFont="1" applyBorder="1" applyAlignment="1">
      <alignment horizontal="right" vertical="center"/>
      <protection/>
    </xf>
    <xf numFmtId="0" fontId="4" fillId="0" borderId="18" xfId="62" applyFont="1" applyBorder="1" applyAlignment="1">
      <alignment vertical="center"/>
      <protection/>
    </xf>
    <xf numFmtId="0" fontId="4" fillId="0" borderId="0" xfId="62" applyFont="1" applyBorder="1" applyAlignment="1">
      <alignment horizontal="left" vertical="center"/>
      <protection/>
    </xf>
    <xf numFmtId="0" fontId="6" fillId="0" borderId="0" xfId="62" applyFont="1">
      <alignment/>
      <protection/>
    </xf>
    <xf numFmtId="0" fontId="0" fillId="0" borderId="0" xfId="64" applyFont="1" applyAlignment="1">
      <alignment vertical="center"/>
      <protection/>
    </xf>
    <xf numFmtId="0" fontId="4" fillId="0" borderId="19" xfId="64" applyFont="1" applyBorder="1" applyAlignment="1">
      <alignment horizontal="center" vertical="center"/>
      <protection/>
    </xf>
    <xf numFmtId="0" fontId="4" fillId="0" borderId="20" xfId="64" applyFont="1" applyBorder="1" applyAlignment="1">
      <alignment horizontal="center" vertical="center"/>
      <protection/>
    </xf>
    <xf numFmtId="0" fontId="4" fillId="0" borderId="21" xfId="64" applyFont="1" applyBorder="1" applyAlignment="1">
      <alignment horizontal="center" vertical="center"/>
      <protection/>
    </xf>
    <xf numFmtId="0" fontId="8" fillId="0" borderId="22" xfId="64" applyFont="1" applyBorder="1" applyAlignment="1">
      <alignment horizontal="center" vertical="top"/>
      <protection/>
    </xf>
    <xf numFmtId="0" fontId="8" fillId="0" borderId="23" xfId="64" applyFont="1" applyBorder="1" applyAlignment="1">
      <alignment horizontal="center" vertical="top"/>
      <protection/>
    </xf>
    <xf numFmtId="0" fontId="4" fillId="0" borderId="19" xfId="64" applyFont="1" applyBorder="1" applyAlignment="1">
      <alignment horizontal="left" vertical="center" wrapText="1"/>
      <protection/>
    </xf>
    <xf numFmtId="0" fontId="4" fillId="0" borderId="24" xfId="64" applyFont="1" applyBorder="1" applyAlignment="1">
      <alignment horizontal="left" vertical="center" wrapText="1"/>
      <protection/>
    </xf>
    <xf numFmtId="0" fontId="4" fillId="0" borderId="25" xfId="64" applyFont="1" applyBorder="1" applyAlignment="1">
      <alignment horizontal="left" vertical="center" wrapText="1"/>
      <protection/>
    </xf>
    <xf numFmtId="0" fontId="17" fillId="0" borderId="25" xfId="64" applyFont="1" applyBorder="1" applyAlignment="1">
      <alignment horizontal="right" vertical="center"/>
      <protection/>
    </xf>
    <xf numFmtId="0" fontId="17" fillId="0" borderId="21" xfId="64" applyFont="1" applyBorder="1" applyAlignment="1">
      <alignment horizontal="right" vertical="center"/>
      <protection/>
    </xf>
    <xf numFmtId="0" fontId="4" fillId="0" borderId="0" xfId="64" applyFont="1" applyBorder="1" applyAlignment="1">
      <alignment horizontal="left" vertical="center" wrapText="1"/>
      <protection/>
    </xf>
    <xf numFmtId="0" fontId="4" fillId="0" borderId="21" xfId="64" applyFont="1" applyBorder="1" applyAlignment="1">
      <alignment horizontal="left" vertical="center" wrapText="1"/>
      <protection/>
    </xf>
    <xf numFmtId="0" fontId="4" fillId="0" borderId="19" xfId="64" applyFont="1" applyBorder="1" applyAlignment="1">
      <alignment horizontal="left" vertical="top" wrapText="1"/>
      <protection/>
    </xf>
    <xf numFmtId="0" fontId="4" fillId="0" borderId="25" xfId="64" applyFont="1" applyBorder="1" applyAlignment="1">
      <alignment horizontal="left" vertical="top" wrapText="1"/>
      <protection/>
    </xf>
    <xf numFmtId="0" fontId="8" fillId="0" borderId="26" xfId="64" applyFont="1" applyBorder="1" applyAlignment="1">
      <alignment horizontal="right" vertical="center"/>
      <protection/>
    </xf>
    <xf numFmtId="0" fontId="4" fillId="0" borderId="0" xfId="64" applyFont="1" applyBorder="1" applyAlignment="1">
      <alignment horizontal="left" vertical="top" wrapText="1"/>
      <protection/>
    </xf>
    <xf numFmtId="0" fontId="4" fillId="0" borderId="26" xfId="64" applyFont="1" applyBorder="1" applyAlignment="1">
      <alignment horizontal="left" vertical="top" wrapText="1"/>
      <protection/>
    </xf>
    <xf numFmtId="0" fontId="4" fillId="0" borderId="19" xfId="64" applyFont="1" applyBorder="1" applyAlignment="1">
      <alignment horizontal="center" vertical="center" wrapText="1"/>
      <protection/>
    </xf>
    <xf numFmtId="0" fontId="8" fillId="0" borderId="23" xfId="64" applyFont="1" applyBorder="1" applyAlignment="1">
      <alignment horizontal="left" vertical="center"/>
      <protection/>
    </xf>
    <xf numFmtId="0" fontId="8" fillId="0" borderId="25" xfId="64" applyFont="1" applyBorder="1" applyAlignment="1">
      <alignment horizontal="left" vertical="center"/>
      <protection/>
    </xf>
    <xf numFmtId="0" fontId="4" fillId="0" borderId="24" xfId="64" applyFont="1" applyBorder="1" applyAlignment="1">
      <alignment horizontal="center" vertical="center"/>
      <protection/>
    </xf>
    <xf numFmtId="0" fontId="9" fillId="0" borderId="23" xfId="64" applyFont="1" applyBorder="1" applyAlignment="1">
      <alignment horizontal="left" vertical="center"/>
      <protection/>
    </xf>
    <xf numFmtId="0" fontId="10" fillId="0" borderId="20" xfId="64" applyFont="1" applyBorder="1" applyAlignment="1">
      <alignment horizontal="center" vertical="center"/>
      <protection/>
    </xf>
    <xf numFmtId="0" fontId="8" fillId="0" borderId="27" xfId="64" applyFont="1" applyBorder="1" applyAlignment="1">
      <alignment horizontal="left" vertical="center"/>
      <protection/>
    </xf>
    <xf numFmtId="0" fontId="4" fillId="0" borderId="28" xfId="64" applyFont="1" applyBorder="1" applyAlignment="1">
      <alignment horizontal="center" vertical="center" wrapText="1"/>
      <protection/>
    </xf>
    <xf numFmtId="0" fontId="4" fillId="0" borderId="29" xfId="64" applyFont="1" applyBorder="1" applyAlignment="1">
      <alignment horizontal="center" vertical="center"/>
      <protection/>
    </xf>
    <xf numFmtId="0" fontId="8" fillId="0" borderId="30" xfId="64" applyFont="1" applyBorder="1" applyAlignment="1">
      <alignment horizontal="left" vertical="center"/>
      <protection/>
    </xf>
    <xf numFmtId="0" fontId="4" fillId="0" borderId="0" xfId="64" applyFont="1" applyBorder="1" applyAlignment="1">
      <alignment vertical="center"/>
      <protection/>
    </xf>
    <xf numFmtId="0" fontId="6" fillId="0" borderId="0" xfId="64" applyFont="1" applyBorder="1" applyAlignment="1">
      <alignment vertical="center"/>
      <protection/>
    </xf>
    <xf numFmtId="0" fontId="6" fillId="0" borderId="0" xfId="64" applyFont="1" applyAlignment="1">
      <alignment vertical="center"/>
      <protection/>
    </xf>
    <xf numFmtId="0" fontId="4" fillId="0" borderId="31" xfId="64" applyFont="1" applyBorder="1" applyAlignment="1">
      <alignment horizontal="center" vertical="center"/>
      <protection/>
    </xf>
    <xf numFmtId="0" fontId="4" fillId="0" borderId="27" xfId="64" applyFont="1" applyBorder="1" applyAlignment="1">
      <alignment horizontal="center" vertical="center"/>
      <protection/>
    </xf>
    <xf numFmtId="0" fontId="4" fillId="0" borderId="27" xfId="64" applyFont="1" applyBorder="1" applyAlignment="1">
      <alignment horizontal="left" vertical="center" wrapText="1"/>
      <protection/>
    </xf>
    <xf numFmtId="0" fontId="4" fillId="0" borderId="32" xfId="64" applyFont="1" applyBorder="1" applyAlignment="1">
      <alignment horizontal="left" vertical="center" wrapText="1"/>
      <protection/>
    </xf>
    <xf numFmtId="0" fontId="8" fillId="0" borderId="26" xfId="64" applyFont="1" applyBorder="1" applyAlignment="1">
      <alignment horizontal="right" vertical="center" shrinkToFit="1"/>
      <protection/>
    </xf>
    <xf numFmtId="0" fontId="4" fillId="0" borderId="26" xfId="64" applyFont="1" applyBorder="1" applyAlignment="1">
      <alignment horizontal="left" vertical="center" wrapText="1"/>
      <protection/>
    </xf>
    <xf numFmtId="0" fontId="4" fillId="0" borderId="21" xfId="64" applyFont="1" applyBorder="1" applyAlignment="1">
      <alignment horizontal="center" wrapText="1"/>
      <protection/>
    </xf>
    <xf numFmtId="0" fontId="4" fillId="0" borderId="12" xfId="64" applyFont="1" applyBorder="1" applyAlignment="1">
      <alignment horizontal="left" vertical="center" wrapText="1"/>
      <protection/>
    </xf>
    <xf numFmtId="0" fontId="4" fillId="0" borderId="31" xfId="64" applyFont="1" applyBorder="1" applyAlignment="1">
      <alignment horizontal="left" vertical="center" wrapText="1"/>
      <protection/>
    </xf>
    <xf numFmtId="0" fontId="4" fillId="0" borderId="12" xfId="64" applyFont="1" applyBorder="1" applyAlignment="1">
      <alignment horizontal="left" vertical="top" wrapText="1"/>
      <protection/>
    </xf>
    <xf numFmtId="0" fontId="4" fillId="0" borderId="33" xfId="64" applyFont="1" applyBorder="1" applyAlignment="1">
      <alignment horizontal="left" vertical="top" wrapText="1"/>
      <protection/>
    </xf>
    <xf numFmtId="0" fontId="4" fillId="0" borderId="12" xfId="64" applyFont="1" applyBorder="1" applyAlignment="1">
      <alignment horizontal="center" vertical="center" wrapText="1"/>
      <protection/>
    </xf>
    <xf numFmtId="0" fontId="4" fillId="0" borderId="33" xfId="64" applyFont="1" applyBorder="1" applyAlignment="1">
      <alignment horizontal="center" vertical="center" wrapText="1"/>
      <protection/>
    </xf>
    <xf numFmtId="0" fontId="4" fillId="0" borderId="31" xfId="64" applyFont="1" applyBorder="1" applyAlignment="1">
      <alignment horizontal="center" vertical="center" wrapText="1"/>
      <protection/>
    </xf>
    <xf numFmtId="0" fontId="4" fillId="0" borderId="34" xfId="64" applyFont="1" applyBorder="1" applyAlignment="1">
      <alignment horizontal="center" vertical="center" wrapText="1"/>
      <protection/>
    </xf>
    <xf numFmtId="0" fontId="12" fillId="0" borderId="0" xfId="62" applyFont="1" applyAlignment="1">
      <alignment horizontal="right" vertical="center"/>
      <protection/>
    </xf>
    <xf numFmtId="0" fontId="8" fillId="0" borderId="22" xfId="64" applyFont="1" applyBorder="1" applyAlignment="1">
      <alignment horizontal="center" vertical="top" wrapText="1"/>
      <protection/>
    </xf>
    <xf numFmtId="0" fontId="8" fillId="0" borderId="22" xfId="64" applyFont="1" applyBorder="1" applyAlignment="1">
      <alignment horizontal="center" vertical="center"/>
      <protection/>
    </xf>
    <xf numFmtId="0" fontId="8" fillId="0" borderId="23" xfId="64" applyFont="1" applyBorder="1" applyAlignment="1">
      <alignment horizontal="center" vertical="center"/>
      <protection/>
    </xf>
    <xf numFmtId="0" fontId="17" fillId="0" borderId="26" xfId="64" applyFont="1" applyBorder="1" applyAlignment="1">
      <alignment horizontal="right" vertical="center"/>
      <protection/>
    </xf>
    <xf numFmtId="0" fontId="4" fillId="0" borderId="26" xfId="64" applyFont="1" applyBorder="1" applyAlignment="1">
      <alignment horizontal="right" vertical="center" shrinkToFit="1"/>
      <protection/>
    </xf>
    <xf numFmtId="0" fontId="8" fillId="0" borderId="35" xfId="64" applyFont="1" applyBorder="1" applyAlignment="1">
      <alignment horizontal="center" vertical="center"/>
      <protection/>
    </xf>
    <xf numFmtId="177" fontId="4" fillId="0" borderId="26" xfId="64" applyNumberFormat="1" applyFont="1" applyBorder="1" applyAlignment="1">
      <alignment horizontal="right" vertical="center"/>
      <protection/>
    </xf>
    <xf numFmtId="0" fontId="11" fillId="0" borderId="0" xfId="62" applyFont="1" applyBorder="1" applyAlignment="1">
      <alignment horizontal="center" wrapText="1"/>
      <protection/>
    </xf>
    <xf numFmtId="0" fontId="19" fillId="0" borderId="0" xfId="62" applyFont="1" applyAlignment="1">
      <alignment horizontal="right" vertical="center"/>
      <protection/>
    </xf>
    <xf numFmtId="0" fontId="19" fillId="0" borderId="0" xfId="62" applyFont="1" applyAlignment="1">
      <alignment vertical="center"/>
      <protection/>
    </xf>
    <xf numFmtId="0" fontId="0" fillId="0" borderId="0" xfId="62" applyFont="1" applyAlignment="1">
      <alignment vertical="center"/>
      <protection/>
    </xf>
    <xf numFmtId="0" fontId="0" fillId="0" borderId="0" xfId="64" applyFont="1" applyProtection="1">
      <alignment/>
      <protection locked="0"/>
    </xf>
    <xf numFmtId="0" fontId="0" fillId="0" borderId="0" xfId="64" applyFont="1" applyAlignment="1">
      <alignment horizontal="right" vertical="center"/>
      <protection/>
    </xf>
    <xf numFmtId="0" fontId="0" fillId="0" borderId="0" xfId="64" applyFont="1" applyAlignment="1" applyProtection="1">
      <alignment vertical="center"/>
      <protection locked="0"/>
    </xf>
    <xf numFmtId="0" fontId="16" fillId="0" borderId="0" xfId="64" applyFont="1" applyProtection="1">
      <alignment/>
      <protection locked="0"/>
    </xf>
    <xf numFmtId="0" fontId="16" fillId="0" borderId="0" xfId="64" applyFont="1" applyAlignment="1" applyProtection="1">
      <alignment vertical="top"/>
      <protection locked="0"/>
    </xf>
    <xf numFmtId="0" fontId="16" fillId="0" borderId="0" xfId="64" applyFont="1" applyBorder="1" applyProtection="1">
      <alignment/>
      <protection locked="0"/>
    </xf>
    <xf numFmtId="0" fontId="26" fillId="0" borderId="0" xfId="64" applyFont="1" applyProtection="1">
      <alignment/>
      <protection locked="0"/>
    </xf>
    <xf numFmtId="0" fontId="17" fillId="0" borderId="0" xfId="64" applyFont="1" applyBorder="1" applyAlignment="1">
      <alignment vertical="center"/>
      <protection/>
    </xf>
    <xf numFmtId="0" fontId="16" fillId="0" borderId="0" xfId="64" applyFont="1" applyAlignment="1" applyProtection="1">
      <alignment vertical="center"/>
      <protection locked="0"/>
    </xf>
    <xf numFmtId="0" fontId="8" fillId="0" borderId="0" xfId="62" applyFont="1" applyBorder="1" applyAlignment="1">
      <alignment horizontal="right" vertical="center"/>
      <protection/>
    </xf>
    <xf numFmtId="0" fontId="12" fillId="0" borderId="0" xfId="62" applyFont="1" applyAlignment="1">
      <alignment vertical="top"/>
      <protection/>
    </xf>
    <xf numFmtId="0" fontId="6" fillId="0" borderId="0" xfId="62" applyFont="1" applyAlignment="1">
      <alignment vertical="top"/>
      <protection/>
    </xf>
    <xf numFmtId="0" fontId="6" fillId="0" borderId="18" xfId="62" applyFont="1" applyBorder="1" applyAlignment="1">
      <alignment vertical="center"/>
      <protection/>
    </xf>
    <xf numFmtId="0" fontId="12" fillId="0" borderId="18" xfId="62" applyFont="1" applyBorder="1" applyAlignment="1">
      <alignment vertical="center"/>
      <protection/>
    </xf>
    <xf numFmtId="0" fontId="6" fillId="0" borderId="0" xfId="64" applyFont="1" applyAlignment="1" applyProtection="1">
      <alignment horizontal="left" vertical="center"/>
      <protection locked="0"/>
    </xf>
    <xf numFmtId="0" fontId="6" fillId="0" borderId="0" xfId="62" applyFont="1" applyAlignment="1">
      <alignment horizontal="left" vertical="center"/>
      <protection/>
    </xf>
    <xf numFmtId="3" fontId="4" fillId="0" borderId="13" xfId="62" applyNumberFormat="1" applyFont="1" applyFill="1" applyBorder="1" applyAlignment="1">
      <alignment vertical="center"/>
      <protection/>
    </xf>
    <xf numFmtId="177" fontId="10" fillId="0" borderId="22" xfId="64" applyNumberFormat="1" applyFont="1" applyBorder="1" applyAlignment="1">
      <alignment horizontal="right" vertical="center"/>
      <protection/>
    </xf>
    <xf numFmtId="177" fontId="10" fillId="0" borderId="26" xfId="64" applyNumberFormat="1" applyFont="1" applyBorder="1" applyAlignment="1">
      <alignment horizontal="right" vertical="center"/>
      <protection/>
    </xf>
    <xf numFmtId="177" fontId="10" fillId="0" borderId="28" xfId="64" applyNumberFormat="1" applyFont="1" applyBorder="1" applyAlignment="1">
      <alignment horizontal="right" vertical="center"/>
      <protection/>
    </xf>
    <xf numFmtId="177" fontId="10" fillId="0" borderId="36" xfId="64" applyNumberFormat="1" applyFont="1" applyBorder="1" applyAlignment="1">
      <alignment horizontal="right" vertical="center"/>
      <protection/>
    </xf>
    <xf numFmtId="177" fontId="4" fillId="0" borderId="15" xfId="62" applyNumberFormat="1" applyFont="1" applyFill="1" applyBorder="1" applyAlignment="1">
      <alignment vertical="center"/>
      <protection/>
    </xf>
    <xf numFmtId="177" fontId="4" fillId="0" borderId="0" xfId="62" applyNumberFormat="1" applyFont="1" applyBorder="1" applyAlignment="1">
      <alignment vertical="center"/>
      <protection/>
    </xf>
    <xf numFmtId="177" fontId="4" fillId="0" borderId="0" xfId="62" applyNumberFormat="1" applyFont="1" applyAlignment="1">
      <alignment vertical="center"/>
      <protection/>
    </xf>
    <xf numFmtId="177" fontId="4" fillId="0" borderId="0" xfId="62" applyNumberFormat="1" applyFont="1" applyAlignment="1">
      <alignment horizontal="right" vertical="center"/>
      <protection/>
    </xf>
    <xf numFmtId="177" fontId="6" fillId="0" borderId="18" xfId="63" applyNumberFormat="1" applyFont="1" applyBorder="1" applyAlignment="1">
      <alignment horizontal="right" vertical="center"/>
      <protection/>
    </xf>
    <xf numFmtId="177" fontId="12" fillId="0" borderId="0" xfId="62" applyNumberFormat="1" applyFont="1" applyAlignment="1">
      <alignment vertical="top"/>
      <protection/>
    </xf>
    <xf numFmtId="177" fontId="4" fillId="0" borderId="0" xfId="62" applyNumberFormat="1" applyFont="1" applyAlignment="1">
      <alignment vertical="top"/>
      <protection/>
    </xf>
    <xf numFmtId="177" fontId="4" fillId="0" borderId="0" xfId="62" applyNumberFormat="1" applyFont="1" applyBorder="1" applyAlignment="1">
      <alignment horizontal="center" vertical="center"/>
      <protection/>
    </xf>
    <xf numFmtId="177" fontId="4" fillId="0" borderId="11" xfId="62" applyNumberFormat="1" applyFont="1" applyBorder="1" applyAlignment="1">
      <alignment horizontal="center" vertical="center" wrapText="1"/>
      <protection/>
    </xf>
    <xf numFmtId="177" fontId="4" fillId="0" borderId="37" xfId="62" applyNumberFormat="1" applyFont="1" applyBorder="1" applyAlignment="1">
      <alignment horizontal="right" vertical="center"/>
      <protection/>
    </xf>
    <xf numFmtId="177" fontId="4" fillId="0" borderId="0" xfId="62" applyNumberFormat="1" applyFont="1" applyBorder="1" applyAlignment="1">
      <alignment vertical="top"/>
      <protection/>
    </xf>
    <xf numFmtId="177" fontId="8" fillId="0" borderId="0" xfId="62" applyNumberFormat="1" applyFont="1" applyBorder="1" applyAlignment="1">
      <alignment horizontal="left" vertical="center"/>
      <protection/>
    </xf>
    <xf numFmtId="177" fontId="4" fillId="0" borderId="12" xfId="62" applyNumberFormat="1" applyFont="1" applyBorder="1" applyAlignment="1">
      <alignment vertical="center"/>
      <protection/>
    </xf>
    <xf numFmtId="177" fontId="4" fillId="0" borderId="17" xfId="62" applyNumberFormat="1" applyFont="1" applyBorder="1" applyAlignment="1">
      <alignment vertical="center"/>
      <protection/>
    </xf>
    <xf numFmtId="177" fontId="4" fillId="0" borderId="0" xfId="49" applyNumberFormat="1" applyFont="1" applyFill="1" applyBorder="1" applyAlignment="1">
      <alignment vertical="center"/>
    </xf>
    <xf numFmtId="177" fontId="4" fillId="0" borderId="17" xfId="49" applyNumberFormat="1" applyFont="1" applyFill="1" applyBorder="1" applyAlignment="1">
      <alignment vertical="center"/>
    </xf>
    <xf numFmtId="177" fontId="4" fillId="0" borderId="12" xfId="62" applyNumberFormat="1" applyFont="1" applyFill="1" applyBorder="1" applyAlignment="1">
      <alignment vertical="center"/>
      <protection/>
    </xf>
    <xf numFmtId="177" fontId="4" fillId="0" borderId="14" xfId="62" applyNumberFormat="1" applyFont="1" applyFill="1" applyBorder="1" applyAlignment="1">
      <alignment vertical="center"/>
      <protection/>
    </xf>
    <xf numFmtId="177" fontId="9" fillId="0" borderId="17" xfId="62" applyNumberFormat="1" applyFont="1" applyBorder="1" applyAlignment="1">
      <alignment horizontal="left" vertical="center" wrapText="1"/>
      <protection/>
    </xf>
    <xf numFmtId="177" fontId="10" fillId="0" borderId="13" xfId="49" applyNumberFormat="1" applyFont="1" applyBorder="1" applyAlignment="1">
      <alignment vertical="center"/>
    </xf>
    <xf numFmtId="177" fontId="23" fillId="0" borderId="17" xfId="62" applyNumberFormat="1" applyFont="1" applyBorder="1" applyAlignment="1">
      <alignment horizontal="left" vertical="center" wrapText="1"/>
      <protection/>
    </xf>
    <xf numFmtId="177" fontId="10" fillId="0" borderId="12" xfId="49" applyNumberFormat="1" applyFont="1" applyBorder="1" applyAlignment="1">
      <alignment vertical="center"/>
    </xf>
    <xf numFmtId="177" fontId="4" fillId="0" borderId="13" xfId="49" applyNumberFormat="1" applyFont="1" applyBorder="1" applyAlignment="1">
      <alignment vertical="center"/>
    </xf>
    <xf numFmtId="177" fontId="8" fillId="0" borderId="0" xfId="62" applyNumberFormat="1" applyFont="1" applyBorder="1" applyAlignment="1">
      <alignment vertical="center" wrapText="1"/>
      <protection/>
    </xf>
    <xf numFmtId="177" fontId="4" fillId="0" borderId="12" xfId="49" applyNumberFormat="1" applyFont="1" applyFill="1" applyBorder="1" applyAlignment="1">
      <alignment vertical="center"/>
    </xf>
    <xf numFmtId="177" fontId="4" fillId="0" borderId="13" xfId="49" applyNumberFormat="1" applyFont="1" applyFill="1" applyBorder="1" applyAlignment="1">
      <alignment vertical="center"/>
    </xf>
    <xf numFmtId="177" fontId="9" fillId="0" borderId="17" xfId="62" applyNumberFormat="1" applyFont="1" applyBorder="1" applyAlignment="1">
      <alignment vertical="center" wrapText="1"/>
      <protection/>
    </xf>
    <xf numFmtId="177" fontId="10" fillId="0" borderId="13" xfId="49" applyNumberFormat="1" applyFont="1" applyFill="1" applyBorder="1" applyAlignment="1">
      <alignment vertical="center"/>
    </xf>
    <xf numFmtId="177" fontId="9" fillId="0" borderId="0" xfId="62" applyNumberFormat="1" applyFont="1" applyBorder="1" applyAlignment="1">
      <alignment vertical="center" wrapText="1"/>
      <protection/>
    </xf>
    <xf numFmtId="177" fontId="10" fillId="0" borderId="12" xfId="49" applyNumberFormat="1" applyFont="1" applyFill="1" applyBorder="1" applyAlignment="1">
      <alignment vertical="center"/>
    </xf>
    <xf numFmtId="177" fontId="4" fillId="0" borderId="12" xfId="49" applyNumberFormat="1" applyFont="1" applyBorder="1" applyAlignment="1">
      <alignment vertical="center"/>
    </xf>
    <xf numFmtId="177" fontId="8" fillId="0" borderId="17" xfId="62" applyNumberFormat="1" applyFont="1" applyBorder="1" applyAlignment="1">
      <alignment vertical="center" wrapText="1"/>
      <protection/>
    </xf>
    <xf numFmtId="177" fontId="8" fillId="0" borderId="17" xfId="62" applyNumberFormat="1" applyFont="1" applyBorder="1" applyAlignment="1">
      <alignment horizontal="center" wrapText="1"/>
      <protection/>
    </xf>
    <xf numFmtId="177" fontId="4" fillId="0" borderId="12" xfId="49" applyNumberFormat="1" applyFont="1" applyFill="1" applyBorder="1" applyAlignment="1">
      <alignment horizontal="right" wrapText="1"/>
    </xf>
    <xf numFmtId="177" fontId="4" fillId="0" borderId="13" xfId="49" applyNumberFormat="1" applyFont="1" applyFill="1" applyBorder="1" applyAlignment="1">
      <alignment horizontal="right" wrapText="1"/>
    </xf>
    <xf numFmtId="177" fontId="8" fillId="0" borderId="18" xfId="62" applyNumberFormat="1" applyFont="1" applyBorder="1" applyAlignment="1">
      <alignment horizontal="center" vertical="center" wrapText="1"/>
      <protection/>
    </xf>
    <xf numFmtId="177" fontId="4" fillId="0" borderId="14" xfId="49" applyNumberFormat="1" applyFont="1" applyFill="1" applyBorder="1" applyAlignment="1">
      <alignment vertical="center"/>
    </xf>
    <xf numFmtId="177" fontId="4" fillId="0" borderId="15" xfId="49" applyNumberFormat="1" applyFont="1" applyFill="1" applyBorder="1" applyAlignment="1">
      <alignment vertical="center"/>
    </xf>
    <xf numFmtId="177" fontId="4" fillId="0" borderId="0" xfId="62" applyNumberFormat="1" applyFont="1">
      <alignment/>
      <protection/>
    </xf>
    <xf numFmtId="177" fontId="4" fillId="0" borderId="0" xfId="62" applyNumberFormat="1" applyFont="1" applyBorder="1" applyAlignment="1">
      <alignment vertical="center" wrapText="1"/>
      <protection/>
    </xf>
    <xf numFmtId="177" fontId="10" fillId="0" borderId="19" xfId="64" applyNumberFormat="1" applyFont="1" applyFill="1" applyBorder="1" applyAlignment="1">
      <alignment horizontal="right" vertical="center"/>
      <protection/>
    </xf>
    <xf numFmtId="177" fontId="4" fillId="0" borderId="24" xfId="64" applyNumberFormat="1" applyFont="1" applyFill="1" applyBorder="1" applyAlignment="1">
      <alignment horizontal="right" vertical="center"/>
      <protection/>
    </xf>
    <xf numFmtId="177" fontId="4" fillId="0" borderId="19" xfId="64" applyNumberFormat="1" applyFont="1" applyFill="1" applyBorder="1" applyAlignment="1">
      <alignment horizontal="right" vertical="center"/>
      <protection/>
    </xf>
    <xf numFmtId="177" fontId="10" fillId="0" borderId="20" xfId="64" applyNumberFormat="1" applyFont="1" applyFill="1" applyBorder="1" applyAlignment="1">
      <alignment horizontal="right" vertical="center"/>
      <protection/>
    </xf>
    <xf numFmtId="177" fontId="10" fillId="0" borderId="38" xfId="64" applyNumberFormat="1" applyFont="1" applyBorder="1" applyAlignment="1">
      <alignment horizontal="right" vertical="center"/>
      <protection/>
    </xf>
    <xf numFmtId="177" fontId="10" fillId="0" borderId="38" xfId="64" applyNumberFormat="1" applyFont="1" applyFill="1" applyBorder="1" applyAlignment="1">
      <alignment horizontal="right" vertical="center"/>
      <protection/>
    </xf>
    <xf numFmtId="177" fontId="4" fillId="0" borderId="19" xfId="64" applyNumberFormat="1" applyFont="1" applyBorder="1" applyAlignment="1">
      <alignment horizontal="center" vertical="center"/>
      <protection/>
    </xf>
    <xf numFmtId="177" fontId="8" fillId="0" borderId="23" xfId="64" applyNumberFormat="1" applyFont="1" applyBorder="1" applyAlignment="1">
      <alignment horizontal="left" vertical="center"/>
      <protection/>
    </xf>
    <xf numFmtId="177" fontId="4" fillId="0" borderId="26" xfId="64" applyNumberFormat="1" applyFont="1" applyBorder="1" applyAlignment="1">
      <alignment horizontal="center" vertical="center" wrapText="1"/>
      <protection/>
    </xf>
    <xf numFmtId="177" fontId="16" fillId="0" borderId="0" xfId="64" applyNumberFormat="1" applyFont="1" applyProtection="1">
      <alignment/>
      <protection locked="0"/>
    </xf>
    <xf numFmtId="177" fontId="4" fillId="0" borderId="24" xfId="64" applyNumberFormat="1" applyFont="1" applyBorder="1" applyAlignment="1">
      <alignment horizontal="center" vertical="center"/>
      <protection/>
    </xf>
    <xf numFmtId="177" fontId="8" fillId="0" borderId="25" xfId="64" applyNumberFormat="1" applyFont="1" applyBorder="1" applyAlignment="1">
      <alignment horizontal="left" vertical="center"/>
      <protection/>
    </xf>
    <xf numFmtId="177" fontId="10" fillId="0" borderId="20" xfId="64" applyNumberFormat="1" applyFont="1" applyBorder="1" applyAlignment="1">
      <alignment horizontal="center" vertical="center"/>
      <protection/>
    </xf>
    <xf numFmtId="177" fontId="9" fillId="0" borderId="23" xfId="64" applyNumberFormat="1" applyFont="1" applyBorder="1" applyAlignment="1">
      <alignment horizontal="left" vertical="center"/>
      <protection/>
    </xf>
    <xf numFmtId="177" fontId="4" fillId="0" borderId="21" xfId="64" applyNumberFormat="1" applyFont="1" applyBorder="1" applyAlignment="1">
      <alignment horizontal="center" vertical="center" wrapText="1"/>
      <protection/>
    </xf>
    <xf numFmtId="177" fontId="8" fillId="0" borderId="27" xfId="64" applyNumberFormat="1" applyFont="1" applyBorder="1" applyAlignment="1">
      <alignment horizontal="left" vertical="center"/>
      <protection/>
    </xf>
    <xf numFmtId="177" fontId="16" fillId="0" borderId="0" xfId="64" applyNumberFormat="1" applyFont="1" applyBorder="1" applyProtection="1">
      <alignment/>
      <protection locked="0"/>
    </xf>
    <xf numFmtId="177" fontId="26" fillId="0" borderId="0" xfId="64" applyNumberFormat="1" applyFont="1" applyProtection="1">
      <alignment/>
      <protection locked="0"/>
    </xf>
    <xf numFmtId="177" fontId="4" fillId="0" borderId="19" xfId="64" applyNumberFormat="1" applyFont="1" applyBorder="1" applyAlignment="1">
      <alignment horizontal="right" vertical="center"/>
      <protection/>
    </xf>
    <xf numFmtId="0" fontId="6" fillId="0" borderId="10" xfId="64" applyFont="1" applyBorder="1" applyAlignment="1">
      <alignment vertical="top" wrapText="1"/>
      <protection/>
    </xf>
    <xf numFmtId="0" fontId="6" fillId="0" borderId="0" xfId="64" applyFont="1" applyBorder="1" applyAlignment="1">
      <alignment vertical="top" wrapText="1"/>
      <protection/>
    </xf>
    <xf numFmtId="49" fontId="10" fillId="0" borderId="12" xfId="62" applyNumberFormat="1" applyFont="1" applyBorder="1" applyAlignment="1">
      <alignment horizontal="center" wrapText="1"/>
      <protection/>
    </xf>
    <xf numFmtId="49" fontId="9" fillId="0" borderId="12" xfId="62" applyNumberFormat="1" applyFont="1" applyBorder="1" applyAlignment="1">
      <alignment horizontal="center" vertical="top"/>
      <protection/>
    </xf>
    <xf numFmtId="177" fontId="4" fillId="0" borderId="26" xfId="64" applyNumberFormat="1" applyFont="1" applyFill="1" applyBorder="1" applyAlignment="1">
      <alignment horizontal="right" vertical="center"/>
      <protection/>
    </xf>
    <xf numFmtId="0" fontId="8" fillId="0" borderId="18" xfId="62" applyFont="1" applyFill="1" applyBorder="1" applyAlignment="1">
      <alignment horizontal="right" vertical="center"/>
      <protection/>
    </xf>
    <xf numFmtId="177" fontId="8" fillId="0" borderId="18" xfId="62" applyNumberFormat="1" applyFont="1" applyFill="1" applyBorder="1" applyAlignment="1">
      <alignment horizontal="left" vertical="center"/>
      <protection/>
    </xf>
    <xf numFmtId="177" fontId="4" fillId="0" borderId="18" xfId="49" applyNumberFormat="1" applyFont="1" applyFill="1" applyBorder="1" applyAlignment="1">
      <alignment vertical="center"/>
    </xf>
    <xf numFmtId="177" fontId="4" fillId="0" borderId="39" xfId="49" applyNumberFormat="1" applyFont="1" applyFill="1" applyBorder="1" applyAlignment="1">
      <alignment vertical="center"/>
    </xf>
    <xf numFmtId="177" fontId="4" fillId="0" borderId="0" xfId="62" applyNumberFormat="1" applyFont="1" applyFill="1" applyBorder="1" applyAlignment="1">
      <alignment vertical="center"/>
      <protection/>
    </xf>
    <xf numFmtId="177" fontId="4" fillId="0" borderId="0" xfId="62" applyNumberFormat="1" applyFont="1" applyFill="1" applyAlignment="1">
      <alignment vertical="center"/>
      <protection/>
    </xf>
    <xf numFmtId="0" fontId="4" fillId="0" borderId="0" xfId="62" applyFont="1" applyFill="1" applyAlignment="1">
      <alignment vertical="center"/>
      <protection/>
    </xf>
    <xf numFmtId="0" fontId="6" fillId="0" borderId="0" xfId="62" applyFont="1" applyAlignment="1">
      <alignment vertical="top" wrapText="1"/>
      <protection/>
    </xf>
    <xf numFmtId="0" fontId="12" fillId="0" borderId="0" xfId="62" applyFont="1" applyAlignment="1">
      <alignment vertical="top"/>
      <protection/>
    </xf>
    <xf numFmtId="177" fontId="12" fillId="0" borderId="0" xfId="62" applyNumberFormat="1" applyFont="1" applyAlignment="1">
      <alignment vertical="top"/>
      <protection/>
    </xf>
    <xf numFmtId="0" fontId="6" fillId="0" borderId="0" xfId="62" applyFont="1" applyFill="1" applyAlignment="1">
      <alignment vertical="top" wrapText="1"/>
      <protection/>
    </xf>
    <xf numFmtId="0" fontId="12" fillId="0" borderId="0" xfId="62" applyFont="1" applyFill="1" applyAlignment="1">
      <alignment vertical="top"/>
      <protection/>
    </xf>
    <xf numFmtId="177" fontId="12" fillId="0" borderId="0" xfId="62" applyNumberFormat="1" applyFont="1" applyFill="1" applyAlignment="1">
      <alignment vertical="top"/>
      <protection/>
    </xf>
    <xf numFmtId="0" fontId="4" fillId="0" borderId="10" xfId="62" applyFont="1" applyFill="1" applyBorder="1" applyAlignment="1">
      <alignment horizontal="justify" vertical="center" wrapText="1"/>
      <protection/>
    </xf>
    <xf numFmtId="177" fontId="4" fillId="0" borderId="10" xfId="62" applyNumberFormat="1" applyFont="1" applyFill="1" applyBorder="1" applyAlignment="1">
      <alignment horizontal="justify" vertical="center" wrapText="1"/>
      <protection/>
    </xf>
    <xf numFmtId="0" fontId="4" fillId="0" borderId="0" xfId="62" applyFont="1" applyFill="1" applyBorder="1" applyAlignment="1">
      <alignment horizontal="justify" vertical="center" wrapText="1"/>
      <protection/>
    </xf>
    <xf numFmtId="177" fontId="4" fillId="0" borderId="0" xfId="62" applyNumberFormat="1" applyFont="1" applyFill="1" applyBorder="1" applyAlignment="1">
      <alignment horizontal="justify" vertical="center" wrapText="1"/>
      <protection/>
    </xf>
    <xf numFmtId="0" fontId="4" fillId="0" borderId="12" xfId="62" applyFont="1" applyBorder="1" applyAlignment="1">
      <alignment horizontal="center" vertical="center" textRotation="255"/>
      <protection/>
    </xf>
    <xf numFmtId="0" fontId="4" fillId="0" borderId="11" xfId="62" applyFont="1" applyBorder="1" applyAlignment="1">
      <alignment horizontal="center" vertical="center" wrapText="1"/>
      <protection/>
    </xf>
    <xf numFmtId="0" fontId="4" fillId="0" borderId="10" xfId="62" applyFont="1" applyBorder="1" applyAlignment="1">
      <alignment horizontal="center" vertical="center" wrapText="1"/>
      <protection/>
    </xf>
    <xf numFmtId="0" fontId="4" fillId="0" borderId="37" xfId="62" applyFont="1" applyBorder="1" applyAlignment="1">
      <alignment horizontal="center" vertical="center" wrapText="1"/>
      <protection/>
    </xf>
    <xf numFmtId="0" fontId="4" fillId="0" borderId="12" xfId="62" applyFont="1" applyBorder="1" applyAlignment="1">
      <alignment horizontal="center" vertical="center" wrapText="1"/>
      <protection/>
    </xf>
    <xf numFmtId="0" fontId="4" fillId="0" borderId="0" xfId="62" applyFont="1" applyBorder="1" applyAlignment="1">
      <alignment horizontal="center" vertical="center" wrapText="1"/>
      <protection/>
    </xf>
    <xf numFmtId="0" fontId="4" fillId="0" borderId="17" xfId="62" applyFont="1" applyBorder="1" applyAlignment="1">
      <alignment horizontal="center" vertical="center" wrapText="1"/>
      <protection/>
    </xf>
    <xf numFmtId="0" fontId="4" fillId="0" borderId="14" xfId="62" applyFont="1" applyBorder="1" applyAlignment="1">
      <alignment horizontal="center" vertical="center" wrapText="1"/>
      <protection/>
    </xf>
    <xf numFmtId="0" fontId="4" fillId="0" borderId="18" xfId="62" applyFont="1" applyBorder="1" applyAlignment="1">
      <alignment horizontal="center" vertical="center" wrapText="1"/>
      <protection/>
    </xf>
    <xf numFmtId="0" fontId="4" fillId="0" borderId="39" xfId="62" applyFont="1" applyBorder="1" applyAlignment="1">
      <alignment horizontal="center" vertical="center" wrapText="1"/>
      <protection/>
    </xf>
    <xf numFmtId="0" fontId="5" fillId="0" borderId="0" xfId="62" applyFont="1" applyAlignment="1">
      <alignment horizontal="center" vertical="center" wrapText="1"/>
      <protection/>
    </xf>
    <xf numFmtId="0" fontId="16" fillId="0" borderId="0" xfId="62" applyFont="1" applyAlignment="1">
      <alignment horizontal="center" vertical="center"/>
      <protection/>
    </xf>
    <xf numFmtId="0" fontId="4" fillId="0" borderId="11" xfId="62" applyFont="1" applyBorder="1" applyAlignment="1">
      <alignment horizontal="center" vertical="center"/>
      <protection/>
    </xf>
    <xf numFmtId="0" fontId="4" fillId="0" borderId="37" xfId="62" applyFont="1" applyBorder="1" applyAlignment="1">
      <alignment horizontal="center" vertical="center"/>
      <protection/>
    </xf>
    <xf numFmtId="0" fontId="8" fillId="0" borderId="14" xfId="62" applyFont="1" applyBorder="1" applyAlignment="1">
      <alignment horizontal="center" vertical="center" wrapText="1"/>
      <protection/>
    </xf>
    <xf numFmtId="0" fontId="8" fillId="0" borderId="39" xfId="62" applyFont="1" applyBorder="1" applyAlignment="1">
      <alignment horizontal="center" vertical="center"/>
      <protection/>
    </xf>
    <xf numFmtId="0" fontId="8" fillId="0" borderId="14" xfId="62" applyFont="1" applyBorder="1" applyAlignment="1">
      <alignment horizontal="center" vertical="center"/>
      <protection/>
    </xf>
    <xf numFmtId="177" fontId="4" fillId="0" borderId="40" xfId="62" applyNumberFormat="1" applyFont="1" applyBorder="1" applyAlignment="1">
      <alignment horizontal="center" vertical="center" wrapText="1"/>
      <protection/>
    </xf>
    <xf numFmtId="177" fontId="4" fillId="0" borderId="40" xfId="62" applyNumberFormat="1" applyFont="1" applyBorder="1" applyAlignment="1">
      <alignment horizontal="center" vertical="center"/>
      <protection/>
    </xf>
    <xf numFmtId="177" fontId="4" fillId="0" borderId="15" xfId="62" applyNumberFormat="1" applyFont="1" applyBorder="1" applyAlignment="1">
      <alignment horizontal="right" vertical="center"/>
      <protection/>
    </xf>
    <xf numFmtId="177" fontId="4" fillId="0" borderId="15" xfId="62" applyNumberFormat="1" applyFont="1" applyBorder="1" applyAlignment="1">
      <alignment vertical="center"/>
      <protection/>
    </xf>
    <xf numFmtId="177" fontId="4" fillId="0" borderId="15" xfId="49" applyNumberFormat="1" applyFont="1" applyBorder="1" applyAlignment="1">
      <alignment vertical="center"/>
    </xf>
    <xf numFmtId="177" fontId="4" fillId="0" borderId="12" xfId="62" applyNumberFormat="1" applyFont="1" applyBorder="1" applyAlignment="1">
      <alignment horizontal="right" vertical="top"/>
      <protection/>
    </xf>
    <xf numFmtId="177" fontId="4" fillId="0" borderId="17" xfId="62" applyNumberFormat="1" applyFont="1" applyBorder="1" applyAlignment="1">
      <alignment horizontal="right" vertical="top"/>
      <protection/>
    </xf>
    <xf numFmtId="3" fontId="4" fillId="0" borderId="41" xfId="62" applyNumberFormat="1" applyFont="1" applyBorder="1" applyAlignment="1">
      <alignment vertical="center"/>
      <protection/>
    </xf>
    <xf numFmtId="3" fontId="4" fillId="0" borderId="42" xfId="62" applyNumberFormat="1" applyFont="1" applyBorder="1" applyAlignment="1">
      <alignment vertical="center"/>
      <protection/>
    </xf>
    <xf numFmtId="177" fontId="4" fillId="0" borderId="43" xfId="62" applyNumberFormat="1" applyFont="1" applyBorder="1" applyAlignment="1">
      <alignment vertical="center"/>
      <protection/>
    </xf>
    <xf numFmtId="177" fontId="8" fillId="0" borderId="12" xfId="62" applyNumberFormat="1" applyFont="1" applyBorder="1" applyAlignment="1">
      <alignment horizontal="right" vertical="top"/>
      <protection/>
    </xf>
    <xf numFmtId="177" fontId="4" fillId="0" borderId="41" xfId="62" applyNumberFormat="1" applyFont="1" applyBorder="1" applyAlignment="1">
      <alignment horizontal="center" vertical="center" wrapText="1"/>
      <protection/>
    </xf>
    <xf numFmtId="177" fontId="4" fillId="0" borderId="43" xfId="62" applyNumberFormat="1" applyFont="1" applyBorder="1" applyAlignment="1">
      <alignment horizontal="center" vertical="center"/>
      <protection/>
    </xf>
    <xf numFmtId="0" fontId="4" fillId="0" borderId="41" xfId="62" applyFont="1" applyBorder="1" applyAlignment="1">
      <alignment horizontal="center" vertical="center" wrapText="1"/>
      <protection/>
    </xf>
    <xf numFmtId="0" fontId="4" fillId="0" borderId="42" xfId="62" applyFont="1" applyBorder="1" applyAlignment="1">
      <alignment horizontal="center" vertical="center" wrapText="1"/>
      <protection/>
    </xf>
    <xf numFmtId="177" fontId="4" fillId="0" borderId="43" xfId="62" applyNumberFormat="1" applyFont="1" applyBorder="1" applyAlignment="1">
      <alignment horizontal="center" vertical="center" wrapText="1"/>
      <protection/>
    </xf>
    <xf numFmtId="49" fontId="4" fillId="0" borderId="12" xfId="62" applyNumberFormat="1" applyFont="1" applyBorder="1" applyAlignment="1">
      <alignment horizontal="center" vertical="center"/>
      <protection/>
    </xf>
    <xf numFmtId="49" fontId="4" fillId="0" borderId="0" xfId="62" applyNumberFormat="1" applyFont="1" applyBorder="1" applyAlignment="1">
      <alignment horizontal="center" vertical="center"/>
      <protection/>
    </xf>
    <xf numFmtId="0" fontId="4" fillId="0" borderId="0" xfId="62" applyFont="1" applyBorder="1" applyAlignment="1">
      <alignment vertical="center" wrapText="1"/>
      <protection/>
    </xf>
    <xf numFmtId="0" fontId="4" fillId="0" borderId="17" xfId="62" applyFont="1" applyBorder="1" applyAlignment="1">
      <alignment vertical="center"/>
      <protection/>
    </xf>
    <xf numFmtId="0" fontId="4" fillId="0" borderId="18" xfId="62" applyFont="1" applyBorder="1" applyAlignment="1">
      <alignment vertical="center" wrapText="1"/>
      <protection/>
    </xf>
    <xf numFmtId="177" fontId="0" fillId="0" borderId="39" xfId="0" applyNumberFormat="1" applyFont="1" applyBorder="1" applyAlignment="1">
      <alignment vertical="center"/>
    </xf>
    <xf numFmtId="0" fontId="0" fillId="0" borderId="14" xfId="0" applyFont="1" applyBorder="1" applyAlignment="1">
      <alignment horizontal="center" vertical="center"/>
    </xf>
    <xf numFmtId="0" fontId="4" fillId="0" borderId="39" xfId="62" applyFont="1" applyBorder="1" applyAlignment="1">
      <alignment horizontal="center" vertical="center"/>
      <protection/>
    </xf>
    <xf numFmtId="0" fontId="6" fillId="0" borderId="0" xfId="62" applyFont="1" applyFill="1" applyAlignment="1">
      <alignment vertical="center" wrapText="1"/>
      <protection/>
    </xf>
    <xf numFmtId="177" fontId="6" fillId="0" borderId="0" xfId="62" applyNumberFormat="1" applyFont="1" applyFill="1" applyAlignment="1">
      <alignment vertical="center" wrapText="1"/>
      <protection/>
    </xf>
    <xf numFmtId="0" fontId="0" fillId="0" borderId="0" xfId="0" applyFont="1" applyAlignment="1">
      <alignment horizontal="center" vertical="center"/>
    </xf>
    <xf numFmtId="49" fontId="4" fillId="0" borderId="14" xfId="62" applyNumberFormat="1" applyFont="1" applyFill="1" applyBorder="1" applyAlignment="1">
      <alignment horizontal="center" vertical="center"/>
      <protection/>
    </xf>
    <xf numFmtId="49" fontId="4" fillId="0" borderId="18" xfId="62" applyNumberFormat="1" applyFont="1" applyFill="1" applyBorder="1" applyAlignment="1">
      <alignment horizontal="center" vertical="center"/>
      <protection/>
    </xf>
    <xf numFmtId="0" fontId="4" fillId="0" borderId="21" xfId="64" applyFont="1" applyBorder="1" applyAlignment="1">
      <alignment horizontal="center" vertical="center" wrapText="1"/>
      <protection/>
    </xf>
    <xf numFmtId="0" fontId="4" fillId="0" borderId="26" xfId="64" applyFont="1" applyBorder="1" applyAlignment="1">
      <alignment horizontal="center" vertical="center" wrapText="1"/>
      <protection/>
    </xf>
    <xf numFmtId="0" fontId="4" fillId="0" borderId="22" xfId="64" applyFont="1" applyBorder="1" applyAlignment="1">
      <alignment horizontal="center" vertical="center" wrapText="1"/>
      <protection/>
    </xf>
    <xf numFmtId="177" fontId="4" fillId="0" borderId="21" xfId="64" applyNumberFormat="1" applyFont="1" applyBorder="1" applyAlignment="1">
      <alignment horizontal="center" vertical="center" wrapText="1"/>
      <protection/>
    </xf>
    <xf numFmtId="177" fontId="4" fillId="0" borderId="26" xfId="64" applyNumberFormat="1" applyFont="1" applyBorder="1" applyAlignment="1">
      <alignment horizontal="center" vertical="center" wrapText="1"/>
      <protection/>
    </xf>
    <xf numFmtId="177" fontId="4" fillId="0" borderId="22" xfId="64" applyNumberFormat="1" applyFont="1" applyBorder="1" applyAlignment="1">
      <alignment horizontal="center" vertical="center" wrapText="1"/>
      <protection/>
    </xf>
    <xf numFmtId="177" fontId="4" fillId="0" borderId="28" xfId="64" applyNumberFormat="1" applyFont="1" applyBorder="1" applyAlignment="1">
      <alignment horizontal="center" vertical="center" wrapText="1"/>
      <protection/>
    </xf>
    <xf numFmtId="0" fontId="4" fillId="0" borderId="28" xfId="64" applyFont="1" applyBorder="1" applyAlignment="1">
      <alignment horizontal="center" vertical="center" wrapText="1"/>
      <protection/>
    </xf>
    <xf numFmtId="0" fontId="10" fillId="0" borderId="44" xfId="64" applyFont="1" applyBorder="1" applyAlignment="1">
      <alignment horizontal="center" vertical="center"/>
      <protection/>
    </xf>
    <xf numFmtId="0" fontId="10" fillId="0" borderId="45" xfId="64" applyFont="1" applyBorder="1" applyAlignment="1">
      <alignment horizontal="center" vertical="center"/>
      <protection/>
    </xf>
    <xf numFmtId="0" fontId="10" fillId="0" borderId="46" xfId="64" applyFont="1" applyBorder="1" applyAlignment="1">
      <alignment horizontal="center" vertical="center"/>
      <protection/>
    </xf>
    <xf numFmtId="177" fontId="10" fillId="0" borderId="44" xfId="64" applyNumberFormat="1" applyFont="1" applyBorder="1" applyAlignment="1">
      <alignment horizontal="center" vertical="center"/>
      <protection/>
    </xf>
    <xf numFmtId="177" fontId="10" fillId="0" borderId="45" xfId="64" applyNumberFormat="1" applyFont="1" applyBorder="1" applyAlignment="1">
      <alignment horizontal="center" vertical="center"/>
      <protection/>
    </xf>
    <xf numFmtId="177" fontId="10" fillId="0" borderId="46" xfId="64" applyNumberFormat="1" applyFont="1" applyBorder="1" applyAlignment="1">
      <alignment horizontal="center" vertical="center"/>
      <protection/>
    </xf>
    <xf numFmtId="177" fontId="4" fillId="0" borderId="27" xfId="64" applyNumberFormat="1" applyFont="1" applyBorder="1" applyAlignment="1">
      <alignment horizontal="center" vertical="center" wrapText="1"/>
      <protection/>
    </xf>
    <xf numFmtId="177" fontId="4" fillId="0" borderId="25" xfId="64" applyNumberFormat="1" applyFont="1" applyBorder="1" applyAlignment="1">
      <alignment horizontal="center" vertical="center" wrapText="1"/>
      <protection/>
    </xf>
    <xf numFmtId="177" fontId="4" fillId="0" borderId="23" xfId="64" applyNumberFormat="1" applyFont="1" applyBorder="1" applyAlignment="1">
      <alignment horizontal="center" vertical="center" wrapText="1"/>
      <protection/>
    </xf>
    <xf numFmtId="0" fontId="4" fillId="0" borderId="47" xfId="64" applyFont="1" applyBorder="1" applyAlignment="1">
      <alignment horizontal="left" vertical="center" wrapText="1"/>
      <protection/>
    </xf>
    <xf numFmtId="0" fontId="4" fillId="0" borderId="48" xfId="64" applyFont="1" applyBorder="1" applyAlignment="1">
      <alignment horizontal="left" vertical="center" wrapText="1"/>
      <protection/>
    </xf>
    <xf numFmtId="0" fontId="4" fillId="0" borderId="49" xfId="64" applyFont="1" applyBorder="1" applyAlignment="1">
      <alignment horizontal="left" vertical="center" wrapText="1"/>
      <protection/>
    </xf>
    <xf numFmtId="0" fontId="4" fillId="0" borderId="50" xfId="64" applyFont="1" applyBorder="1" applyAlignment="1">
      <alignment horizontal="left" vertical="center" wrapText="1"/>
      <protection/>
    </xf>
    <xf numFmtId="0" fontId="4" fillId="0" borderId="51" xfId="64" applyFont="1" applyBorder="1" applyAlignment="1">
      <alignment horizontal="left" vertical="center" wrapText="1"/>
      <protection/>
    </xf>
    <xf numFmtId="0" fontId="4" fillId="0" borderId="52" xfId="64" applyFont="1" applyBorder="1" applyAlignment="1">
      <alignment horizontal="left" vertical="center" wrapText="1"/>
      <protection/>
    </xf>
    <xf numFmtId="0" fontId="4" fillId="0" borderId="53" xfId="64" applyFont="1" applyBorder="1" applyAlignment="1">
      <alignment horizontal="left" vertical="center" wrapText="1"/>
      <protection/>
    </xf>
    <xf numFmtId="0" fontId="4" fillId="0" borderId="54" xfId="64" applyFont="1" applyBorder="1" applyAlignment="1">
      <alignment horizontal="left" vertical="center" wrapText="1"/>
      <protection/>
    </xf>
    <xf numFmtId="0" fontId="4" fillId="0" borderId="55" xfId="64" applyFont="1" applyBorder="1" applyAlignment="1">
      <alignment horizontal="left" vertical="center" wrapText="1"/>
      <protection/>
    </xf>
    <xf numFmtId="0" fontId="4" fillId="0" borderId="56" xfId="64" applyFont="1" applyBorder="1" applyAlignment="1">
      <alignment horizontal="left" vertical="center" wrapText="1"/>
      <protection/>
    </xf>
    <xf numFmtId="0" fontId="4" fillId="0" borderId="57" xfId="64" applyFont="1" applyBorder="1" applyAlignment="1">
      <alignment horizontal="left" vertical="center" wrapText="1"/>
      <protection/>
    </xf>
    <xf numFmtId="0" fontId="4" fillId="0" borderId="58" xfId="64" applyFont="1" applyBorder="1" applyAlignment="1">
      <alignment horizontal="left" vertical="center" wrapText="1"/>
      <protection/>
    </xf>
    <xf numFmtId="0" fontId="4" fillId="0" borderId="59" xfId="64" applyFont="1" applyBorder="1" applyAlignment="1">
      <alignment horizontal="left" vertical="center" wrapText="1"/>
      <protection/>
    </xf>
    <xf numFmtId="0" fontId="4" fillId="0" borderId="60" xfId="64" applyFont="1" applyBorder="1" applyAlignment="1">
      <alignment horizontal="left" vertical="center" wrapText="1"/>
      <protection/>
    </xf>
    <xf numFmtId="0" fontId="4" fillId="0" borderId="61" xfId="64" applyFont="1" applyBorder="1" applyAlignment="1">
      <alignment horizontal="left" vertical="center" wrapText="1"/>
      <protection/>
    </xf>
    <xf numFmtId="0" fontId="4" fillId="0" borderId="62" xfId="64" applyFont="1" applyBorder="1" applyAlignment="1">
      <alignment horizontal="left" vertical="center" wrapText="1"/>
      <protection/>
    </xf>
    <xf numFmtId="0" fontId="4" fillId="0" borderId="63" xfId="64" applyFont="1" applyBorder="1" applyAlignment="1">
      <alignment horizontal="left" vertical="center" wrapText="1"/>
      <protection/>
    </xf>
    <xf numFmtId="0" fontId="4" fillId="0" borderId="64" xfId="64" applyFont="1" applyBorder="1" applyAlignment="1">
      <alignment horizontal="left" vertical="center" wrapText="1"/>
      <protection/>
    </xf>
    <xf numFmtId="0" fontId="4" fillId="0" borderId="65" xfId="64" applyFont="1" applyBorder="1" applyAlignment="1">
      <alignment horizontal="center" vertical="center" wrapText="1"/>
      <protection/>
    </xf>
    <xf numFmtId="0" fontId="4" fillId="0" borderId="37" xfId="64" applyFont="1" applyBorder="1" applyAlignment="1">
      <alignment horizontal="center" vertical="center"/>
      <protection/>
    </xf>
    <xf numFmtId="0" fontId="4" fillId="0" borderId="19" xfId="64" applyFont="1" applyBorder="1" applyAlignment="1">
      <alignment horizontal="center" vertical="center"/>
      <protection/>
    </xf>
    <xf numFmtId="0" fontId="4" fillId="0" borderId="17" xfId="64" applyFont="1" applyBorder="1" applyAlignment="1">
      <alignment horizontal="center" vertical="center"/>
      <protection/>
    </xf>
    <xf numFmtId="0" fontId="4" fillId="0" borderId="20" xfId="64" applyFont="1" applyBorder="1" applyAlignment="1">
      <alignment horizontal="center" vertical="center"/>
      <protection/>
    </xf>
    <xf numFmtId="0" fontId="4" fillId="0" borderId="35" xfId="64" applyFont="1" applyBorder="1" applyAlignment="1">
      <alignment horizontal="center" vertical="center"/>
      <protection/>
    </xf>
    <xf numFmtId="0" fontId="4" fillId="0" borderId="11" xfId="64" applyFont="1" applyBorder="1" applyAlignment="1">
      <alignment horizontal="center" vertical="center" wrapText="1"/>
      <protection/>
    </xf>
    <xf numFmtId="0" fontId="4" fillId="0" borderId="12" xfId="64" applyFont="1" applyBorder="1" applyAlignment="1">
      <alignment horizontal="center" vertical="center"/>
      <protection/>
    </xf>
    <xf numFmtId="0" fontId="4" fillId="0" borderId="66" xfId="64" applyFont="1" applyBorder="1" applyAlignment="1">
      <alignment horizontal="center" vertical="center"/>
      <protection/>
    </xf>
    <xf numFmtId="0" fontId="4" fillId="0" borderId="67" xfId="64" applyFont="1" applyBorder="1" applyAlignment="1">
      <alignment horizontal="center" vertical="center"/>
      <protection/>
    </xf>
    <xf numFmtId="0" fontId="4" fillId="0" borderId="25" xfId="64" applyFont="1" applyBorder="1" applyAlignment="1">
      <alignment horizontal="center" vertical="center"/>
      <protection/>
    </xf>
    <xf numFmtId="0" fontId="4" fillId="0" borderId="23" xfId="64" applyFont="1" applyBorder="1" applyAlignment="1">
      <alignment horizontal="center" vertical="center"/>
      <protection/>
    </xf>
    <xf numFmtId="0" fontId="4" fillId="0" borderId="10" xfId="64" applyFont="1" applyBorder="1" applyAlignment="1">
      <alignment horizontal="center" vertical="center" wrapText="1"/>
      <protection/>
    </xf>
    <xf numFmtId="0" fontId="4" fillId="0" borderId="0" xfId="64" applyFont="1" applyBorder="1" applyAlignment="1">
      <alignment horizontal="center" vertical="center"/>
      <protection/>
    </xf>
    <xf numFmtId="0" fontId="4" fillId="0" borderId="68" xfId="64" applyFont="1" applyBorder="1" applyAlignment="1">
      <alignment horizontal="center" vertical="center"/>
      <protection/>
    </xf>
    <xf numFmtId="0" fontId="6" fillId="0" borderId="0" xfId="64" applyFont="1" applyBorder="1" applyAlignment="1">
      <alignment vertical="top" wrapText="1"/>
      <protection/>
    </xf>
    <xf numFmtId="0" fontId="4" fillId="0" borderId="31" xfId="64" applyFont="1" applyBorder="1" applyAlignment="1">
      <alignment horizontal="center" vertical="center" wrapText="1"/>
      <protection/>
    </xf>
    <xf numFmtId="0" fontId="4" fillId="0" borderId="33" xfId="64" applyFont="1" applyBorder="1" applyAlignment="1">
      <alignment horizontal="center" vertical="center" wrapText="1"/>
      <protection/>
    </xf>
    <xf numFmtId="0" fontId="4" fillId="0" borderId="69" xfId="64" applyFont="1" applyBorder="1" applyAlignment="1">
      <alignment horizontal="center" vertical="center" wrapText="1"/>
      <protection/>
    </xf>
    <xf numFmtId="0" fontId="4" fillId="0" borderId="36" xfId="64" applyFont="1" applyBorder="1" applyAlignment="1">
      <alignment horizontal="center" vertical="center" wrapText="1"/>
      <protection/>
    </xf>
    <xf numFmtId="0" fontId="4" fillId="0" borderId="70" xfId="64" applyFont="1" applyBorder="1" applyAlignment="1">
      <alignment horizontal="center" vertical="center" wrapText="1"/>
      <protection/>
    </xf>
    <xf numFmtId="0" fontId="4" fillId="0" borderId="17" xfId="64" applyFont="1" applyBorder="1" applyAlignment="1">
      <alignment horizontal="center" vertical="center" wrapText="1"/>
      <protection/>
    </xf>
    <xf numFmtId="0" fontId="4" fillId="0" borderId="35" xfId="64" applyFont="1" applyBorder="1" applyAlignment="1">
      <alignment horizontal="center" vertical="center" wrapText="1"/>
      <protection/>
    </xf>
    <xf numFmtId="0" fontId="4" fillId="0" borderId="71" xfId="64" applyFont="1" applyBorder="1" applyAlignment="1">
      <alignment horizontal="center" vertical="center" wrapText="1"/>
      <protection/>
    </xf>
    <xf numFmtId="0" fontId="4" fillId="0" borderId="72" xfId="64" applyFont="1" applyBorder="1" applyAlignment="1">
      <alignment horizontal="center" vertical="center" wrapText="1"/>
      <protection/>
    </xf>
    <xf numFmtId="0" fontId="4" fillId="0" borderId="73" xfId="64" applyFont="1" applyBorder="1" applyAlignment="1">
      <alignment horizontal="center" vertical="center" wrapText="1"/>
      <protection/>
    </xf>
    <xf numFmtId="0" fontId="4" fillId="0" borderId="74" xfId="64" applyFont="1" applyBorder="1" applyAlignment="1">
      <alignment horizontal="left" vertical="center" wrapText="1"/>
      <protection/>
    </xf>
    <xf numFmtId="0" fontId="4" fillId="0" borderId="75" xfId="64" applyFont="1" applyBorder="1" applyAlignment="1">
      <alignment horizontal="left" vertical="center" wrapText="1"/>
      <protection/>
    </xf>
    <xf numFmtId="0" fontId="4" fillId="0" borderId="76" xfId="64" applyFont="1" applyBorder="1" applyAlignment="1">
      <alignment horizontal="left" vertical="center" wrapText="1"/>
      <protection/>
    </xf>
    <xf numFmtId="0" fontId="4" fillId="0" borderId="77" xfId="64" applyFont="1" applyBorder="1" applyAlignment="1">
      <alignment horizontal="left" vertical="center" wrapText="1"/>
      <protection/>
    </xf>
    <xf numFmtId="0" fontId="4" fillId="0" borderId="78" xfId="64" applyFont="1" applyBorder="1" applyAlignment="1">
      <alignment horizontal="left" vertical="center" wrapText="1"/>
      <protection/>
    </xf>
    <xf numFmtId="0" fontId="11" fillId="0" borderId="21" xfId="64" applyFont="1" applyBorder="1" applyAlignment="1">
      <alignment horizontal="center" vertical="center" wrapText="1"/>
      <protection/>
    </xf>
    <xf numFmtId="0" fontId="11" fillId="0" borderId="26" xfId="64" applyFont="1" applyBorder="1" applyAlignment="1">
      <alignment horizontal="center" vertical="center"/>
      <protection/>
    </xf>
    <xf numFmtId="0" fontId="11" fillId="0" borderId="22" xfId="64" applyFont="1" applyBorder="1" applyAlignment="1">
      <alignment horizontal="center" vertical="center"/>
      <protection/>
    </xf>
    <xf numFmtId="0" fontId="4" fillId="0" borderId="65" xfId="64" applyFont="1" applyBorder="1" applyAlignment="1">
      <alignment horizontal="center" vertical="center"/>
      <protection/>
    </xf>
    <xf numFmtId="0" fontId="4" fillId="0" borderId="10" xfId="64" applyFont="1" applyBorder="1" applyAlignment="1">
      <alignment horizontal="center" vertical="center"/>
      <protection/>
    </xf>
    <xf numFmtId="0" fontId="4" fillId="0" borderId="26" xfId="64" applyFont="1" applyBorder="1" applyAlignment="1">
      <alignment horizontal="center" vertical="center"/>
      <protection/>
    </xf>
    <xf numFmtId="0" fontId="4" fillId="0" borderId="22" xfId="64" applyFont="1" applyBorder="1" applyAlignment="1">
      <alignment horizontal="center" vertical="center"/>
      <protection/>
    </xf>
    <xf numFmtId="0" fontId="8" fillId="0" borderId="20" xfId="64" applyFont="1" applyBorder="1" applyAlignment="1">
      <alignment horizontal="center" vertical="center"/>
      <protection/>
    </xf>
    <xf numFmtId="0" fontId="8" fillId="0" borderId="68" xfId="64" applyFont="1" applyBorder="1" applyAlignment="1">
      <alignment horizontal="center" vertical="center"/>
      <protection/>
    </xf>
    <xf numFmtId="0" fontId="8" fillId="0" borderId="23" xfId="64" applyFont="1" applyBorder="1" applyAlignment="1">
      <alignment horizontal="center" vertical="center"/>
      <protection/>
    </xf>
    <xf numFmtId="0" fontId="4" fillId="0" borderId="34" xfId="64" applyFont="1" applyBorder="1" applyAlignment="1">
      <alignment horizontal="center" vertical="center" wrapText="1"/>
      <protection/>
    </xf>
    <xf numFmtId="177" fontId="10" fillId="0" borderId="38" xfId="64" applyNumberFormat="1" applyFont="1" applyBorder="1" applyAlignment="1">
      <alignment horizontal="right"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8消費税174-183" xfId="62"/>
    <cellStyle name="標準_21その他245-272" xfId="63"/>
    <cellStyle name="標準_８－③　(4)～" xfId="64"/>
    <cellStyle name="Followed Hyperlink" xfId="65"/>
    <cellStyle name="良い" xfId="66"/>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11</xdr:row>
      <xdr:rowOff>28575</xdr:rowOff>
    </xdr:from>
    <xdr:to>
      <xdr:col>1</xdr:col>
      <xdr:colOff>76200</xdr:colOff>
      <xdr:row>12</xdr:row>
      <xdr:rowOff>200025</xdr:rowOff>
    </xdr:to>
    <xdr:sp>
      <xdr:nvSpPr>
        <xdr:cNvPr id="1" name="AutoShape 1"/>
        <xdr:cNvSpPr>
          <a:spLocks/>
        </xdr:cNvSpPr>
      </xdr:nvSpPr>
      <xdr:spPr>
        <a:xfrm>
          <a:off x="809625" y="2390775"/>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13</xdr:row>
      <xdr:rowOff>38100</xdr:rowOff>
    </xdr:from>
    <xdr:to>
      <xdr:col>1</xdr:col>
      <xdr:colOff>76200</xdr:colOff>
      <xdr:row>14</xdr:row>
      <xdr:rowOff>209550</xdr:rowOff>
    </xdr:to>
    <xdr:sp>
      <xdr:nvSpPr>
        <xdr:cNvPr id="2" name="AutoShape 2"/>
        <xdr:cNvSpPr>
          <a:spLocks/>
        </xdr:cNvSpPr>
      </xdr:nvSpPr>
      <xdr:spPr>
        <a:xfrm>
          <a:off x="809625" y="2819400"/>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15</xdr:row>
      <xdr:rowOff>28575</xdr:rowOff>
    </xdr:from>
    <xdr:to>
      <xdr:col>1</xdr:col>
      <xdr:colOff>76200</xdr:colOff>
      <xdr:row>16</xdr:row>
      <xdr:rowOff>200025</xdr:rowOff>
    </xdr:to>
    <xdr:sp>
      <xdr:nvSpPr>
        <xdr:cNvPr id="3" name="AutoShape 3"/>
        <xdr:cNvSpPr>
          <a:spLocks/>
        </xdr:cNvSpPr>
      </xdr:nvSpPr>
      <xdr:spPr>
        <a:xfrm>
          <a:off x="809625" y="3228975"/>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17</xdr:row>
      <xdr:rowOff>28575</xdr:rowOff>
    </xdr:from>
    <xdr:to>
      <xdr:col>1</xdr:col>
      <xdr:colOff>76200</xdr:colOff>
      <xdr:row>18</xdr:row>
      <xdr:rowOff>200025</xdr:rowOff>
    </xdr:to>
    <xdr:sp>
      <xdr:nvSpPr>
        <xdr:cNvPr id="4" name="AutoShape 4"/>
        <xdr:cNvSpPr>
          <a:spLocks/>
        </xdr:cNvSpPr>
      </xdr:nvSpPr>
      <xdr:spPr>
        <a:xfrm>
          <a:off x="809625" y="3648075"/>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19</xdr:row>
      <xdr:rowOff>38100</xdr:rowOff>
    </xdr:from>
    <xdr:to>
      <xdr:col>1</xdr:col>
      <xdr:colOff>76200</xdr:colOff>
      <xdr:row>20</xdr:row>
      <xdr:rowOff>209550</xdr:rowOff>
    </xdr:to>
    <xdr:sp>
      <xdr:nvSpPr>
        <xdr:cNvPr id="5" name="AutoShape 5"/>
        <xdr:cNvSpPr>
          <a:spLocks/>
        </xdr:cNvSpPr>
      </xdr:nvSpPr>
      <xdr:spPr>
        <a:xfrm>
          <a:off x="809625" y="4076700"/>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21</xdr:row>
      <xdr:rowOff>38100</xdr:rowOff>
    </xdr:from>
    <xdr:to>
      <xdr:col>1</xdr:col>
      <xdr:colOff>76200</xdr:colOff>
      <xdr:row>22</xdr:row>
      <xdr:rowOff>209550</xdr:rowOff>
    </xdr:to>
    <xdr:sp>
      <xdr:nvSpPr>
        <xdr:cNvPr id="6" name="AutoShape 6"/>
        <xdr:cNvSpPr>
          <a:spLocks/>
        </xdr:cNvSpPr>
      </xdr:nvSpPr>
      <xdr:spPr>
        <a:xfrm>
          <a:off x="809625" y="4495800"/>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771525</xdr:colOff>
      <xdr:row>24</xdr:row>
      <xdr:rowOff>9525</xdr:rowOff>
    </xdr:from>
    <xdr:to>
      <xdr:col>1</xdr:col>
      <xdr:colOff>76200</xdr:colOff>
      <xdr:row>28</xdr:row>
      <xdr:rowOff>0</xdr:rowOff>
    </xdr:to>
    <xdr:sp>
      <xdr:nvSpPr>
        <xdr:cNvPr id="7" name="AutoShape 7"/>
        <xdr:cNvSpPr>
          <a:spLocks/>
        </xdr:cNvSpPr>
      </xdr:nvSpPr>
      <xdr:spPr>
        <a:xfrm>
          <a:off x="771525" y="5038725"/>
          <a:ext cx="85725" cy="108585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29</xdr:row>
      <xdr:rowOff>28575</xdr:rowOff>
    </xdr:from>
    <xdr:to>
      <xdr:col>1</xdr:col>
      <xdr:colOff>76200</xdr:colOff>
      <xdr:row>31</xdr:row>
      <xdr:rowOff>0</xdr:rowOff>
    </xdr:to>
    <xdr:sp>
      <xdr:nvSpPr>
        <xdr:cNvPr id="8" name="AutoShape 8"/>
        <xdr:cNvSpPr>
          <a:spLocks/>
        </xdr:cNvSpPr>
      </xdr:nvSpPr>
      <xdr:spPr>
        <a:xfrm>
          <a:off x="762000" y="6286500"/>
          <a:ext cx="95250" cy="5810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0</xdr:col>
      <xdr:colOff>76200</xdr:colOff>
      <xdr:row>24</xdr:row>
      <xdr:rowOff>95250</xdr:rowOff>
    </xdr:from>
    <xdr:to>
      <xdr:col>0</xdr:col>
      <xdr:colOff>304800</xdr:colOff>
      <xdr:row>27</xdr:row>
      <xdr:rowOff>209550</xdr:rowOff>
    </xdr:to>
    <xdr:sp>
      <xdr:nvSpPr>
        <xdr:cNvPr id="9" name="Text Box 9"/>
        <xdr:cNvSpPr txBox="1">
          <a:spLocks noChangeArrowheads="1"/>
        </xdr:cNvSpPr>
      </xdr:nvSpPr>
      <xdr:spPr>
        <a:xfrm>
          <a:off x="76200" y="5124450"/>
          <a:ext cx="228600" cy="971550"/>
        </a:xfrm>
        <a:prstGeom prst="rect">
          <a:avLst/>
        </a:prstGeom>
        <a:noFill/>
        <a:ln w="9525" cmpd="sng">
          <a:noFill/>
        </a:ln>
      </xdr:spPr>
      <xdr:txBody>
        <a:bodyPr vertOverflow="clip" wrap="square" lIns="18288" tIns="32004" rIns="0" bIns="32004" anchor="ctr" vert="vert"/>
        <a:p>
          <a:pPr algn="l">
            <a:defRPr/>
          </a:pPr>
          <a:r>
            <a:rPr lang="en-US" cap="none" sz="600" b="0" i="0" u="none" baseline="0">
              <a:solidFill>
                <a:srgbClr val="000000"/>
              </a:solidFill>
            </a:rPr>
            <a:t>For the current year</a:t>
          </a:r>
        </a:p>
      </xdr:txBody>
    </xdr:sp>
    <xdr:clientData/>
  </xdr:twoCellAnchor>
  <xdr:twoCellAnchor>
    <xdr:from>
      <xdr:col>0</xdr:col>
      <xdr:colOff>76200</xdr:colOff>
      <xdr:row>27</xdr:row>
      <xdr:rowOff>190500</xdr:rowOff>
    </xdr:from>
    <xdr:to>
      <xdr:col>0</xdr:col>
      <xdr:colOff>238125</xdr:colOff>
      <xdr:row>31</xdr:row>
      <xdr:rowOff>219075</xdr:rowOff>
    </xdr:to>
    <xdr:sp>
      <xdr:nvSpPr>
        <xdr:cNvPr id="10" name="Text Box 10"/>
        <xdr:cNvSpPr txBox="1">
          <a:spLocks noChangeArrowheads="1"/>
        </xdr:cNvSpPr>
      </xdr:nvSpPr>
      <xdr:spPr>
        <a:xfrm>
          <a:off x="76200" y="6076950"/>
          <a:ext cx="161925" cy="1009650"/>
        </a:xfrm>
        <a:prstGeom prst="rect">
          <a:avLst/>
        </a:prstGeom>
        <a:noFill/>
        <a:ln w="9525" cmpd="sng">
          <a:noFill/>
        </a:ln>
      </xdr:spPr>
      <xdr:txBody>
        <a:bodyPr vertOverflow="clip" wrap="square" lIns="18288" tIns="32004" rIns="18288" bIns="32004" anchor="ctr" vert="vert"/>
        <a:p>
          <a:pPr algn="ctr">
            <a:defRPr/>
          </a:pPr>
          <a:r>
            <a:rPr lang="en-US" cap="none" sz="600" b="0" i="0" u="none" baseline="0">
              <a:solidFill>
                <a:srgbClr val="000000"/>
              </a:solidFill>
            </a:rPr>
            <a:t>For the preceding years</a:t>
          </a:r>
        </a:p>
      </xdr:txBody>
    </xdr:sp>
    <xdr:clientData/>
  </xdr:twoCellAnchor>
  <xdr:twoCellAnchor>
    <xdr:from>
      <xdr:col>4</xdr:col>
      <xdr:colOff>9525</xdr:colOff>
      <xdr:row>31</xdr:row>
      <xdr:rowOff>0</xdr:rowOff>
    </xdr:from>
    <xdr:to>
      <xdr:col>4</xdr:col>
      <xdr:colOff>390525</xdr:colOff>
      <xdr:row>31</xdr:row>
      <xdr:rowOff>295275</xdr:rowOff>
    </xdr:to>
    <xdr:sp>
      <xdr:nvSpPr>
        <xdr:cNvPr id="11" name="Text Box 11"/>
        <xdr:cNvSpPr txBox="1">
          <a:spLocks noChangeArrowheads="1"/>
        </xdr:cNvSpPr>
      </xdr:nvSpPr>
      <xdr:spPr>
        <a:xfrm>
          <a:off x="3228975" y="6867525"/>
          <a:ext cx="381000" cy="2952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明朝"/>
              <a:ea typeface="ＭＳ 明朝"/>
              <a:cs typeface="ＭＳ 明朝"/>
            </a:rPr>
            <a:t>　実</a:t>
          </a:r>
          <a:r>
            <a:rPr lang="en-US" cap="none" sz="5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Actual</a:t>
          </a:r>
        </a:p>
      </xdr:txBody>
    </xdr:sp>
    <xdr:clientData/>
  </xdr:twoCellAnchor>
  <xdr:twoCellAnchor>
    <xdr:from>
      <xdr:col>6</xdr:col>
      <xdr:colOff>9525</xdr:colOff>
      <xdr:row>31</xdr:row>
      <xdr:rowOff>0</xdr:rowOff>
    </xdr:from>
    <xdr:to>
      <xdr:col>6</xdr:col>
      <xdr:colOff>390525</xdr:colOff>
      <xdr:row>31</xdr:row>
      <xdr:rowOff>295275</xdr:rowOff>
    </xdr:to>
    <xdr:sp>
      <xdr:nvSpPr>
        <xdr:cNvPr id="12" name="Text Box 12"/>
        <xdr:cNvSpPr txBox="1">
          <a:spLocks noChangeArrowheads="1"/>
        </xdr:cNvSpPr>
      </xdr:nvSpPr>
      <xdr:spPr>
        <a:xfrm>
          <a:off x="4600575" y="6867525"/>
          <a:ext cx="381000" cy="2952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明朝"/>
              <a:ea typeface="ＭＳ 明朝"/>
              <a:cs typeface="ＭＳ 明朝"/>
            </a:rPr>
            <a:t>　実</a:t>
          </a:r>
          <a:r>
            <a:rPr lang="en-US" cap="none" sz="5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Actual</a:t>
          </a:r>
        </a:p>
      </xdr:txBody>
    </xdr:sp>
    <xdr:clientData/>
  </xdr:twoCellAnchor>
  <xdr:twoCellAnchor>
    <xdr:from>
      <xdr:col>8</xdr:col>
      <xdr:colOff>9525</xdr:colOff>
      <xdr:row>31</xdr:row>
      <xdr:rowOff>0</xdr:rowOff>
    </xdr:from>
    <xdr:to>
      <xdr:col>8</xdr:col>
      <xdr:colOff>390525</xdr:colOff>
      <xdr:row>31</xdr:row>
      <xdr:rowOff>295275</xdr:rowOff>
    </xdr:to>
    <xdr:sp>
      <xdr:nvSpPr>
        <xdr:cNvPr id="13" name="Text Box 13"/>
        <xdr:cNvSpPr txBox="1">
          <a:spLocks noChangeArrowheads="1"/>
        </xdr:cNvSpPr>
      </xdr:nvSpPr>
      <xdr:spPr>
        <a:xfrm>
          <a:off x="6143625" y="6867525"/>
          <a:ext cx="381000" cy="2952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明朝"/>
              <a:ea typeface="ＭＳ 明朝"/>
              <a:cs typeface="ＭＳ 明朝"/>
            </a:rPr>
            <a:t>　実</a:t>
          </a:r>
          <a:r>
            <a:rPr lang="en-US" cap="none" sz="5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Actual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10</xdr:row>
      <xdr:rowOff>95250</xdr:rowOff>
    </xdr:from>
    <xdr:to>
      <xdr:col>1</xdr:col>
      <xdr:colOff>38100</xdr:colOff>
      <xdr:row>11</xdr:row>
      <xdr:rowOff>409575</xdr:rowOff>
    </xdr:to>
    <xdr:sp>
      <xdr:nvSpPr>
        <xdr:cNvPr id="1" name="AutoShape 1"/>
        <xdr:cNvSpPr>
          <a:spLocks/>
        </xdr:cNvSpPr>
      </xdr:nvSpPr>
      <xdr:spPr>
        <a:xfrm>
          <a:off x="762000" y="1790700"/>
          <a:ext cx="47625" cy="781050"/>
        </a:xfrm>
        <a:prstGeom prst="leftBrace">
          <a:avLst>
            <a:gd name="adj" fmla="val -46018"/>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69"/>
  <sheetViews>
    <sheetView tabSelected="1" zoomScaleSheetLayoutView="100" zoomScalePageLayoutView="0" workbookViewId="0" topLeftCell="A1">
      <selection activeCell="A1" sqref="A1"/>
    </sheetView>
  </sheetViews>
  <sheetFormatPr defaultColWidth="8.625" defaultRowHeight="12.75"/>
  <cols>
    <col min="1" max="1" width="10.25390625" style="1" customWidth="1"/>
    <col min="2" max="2" width="1.00390625" style="1" customWidth="1"/>
    <col min="3" max="3" width="13.625" style="1" customWidth="1"/>
    <col min="4" max="4" width="17.375" style="1" customWidth="1"/>
    <col min="5" max="6" width="9.00390625" style="1" customWidth="1"/>
    <col min="7" max="8" width="10.125" style="1" customWidth="1"/>
    <col min="9" max="9" width="9.625" style="1" customWidth="1"/>
    <col min="10" max="10" width="10.125" style="1" customWidth="1"/>
    <col min="11" max="16384" width="8.625" style="1" customWidth="1"/>
  </cols>
  <sheetData>
    <row r="1" spans="1:5" s="96" customFormat="1" ht="9.75" customHeight="1">
      <c r="A1" s="1" t="s">
        <v>78</v>
      </c>
      <c r="B1" s="86"/>
      <c r="C1" s="86"/>
      <c r="D1" s="86"/>
      <c r="E1" s="95"/>
    </row>
    <row r="2" spans="1:5" s="96" customFormat="1" ht="25.5" customHeight="1">
      <c r="A2" s="2"/>
      <c r="B2" s="2"/>
      <c r="C2" s="2"/>
      <c r="E2" s="95"/>
    </row>
    <row r="3" spans="1:10" ht="37.5" customHeight="1">
      <c r="A3" s="210" t="s">
        <v>117</v>
      </c>
      <c r="B3" s="211"/>
      <c r="C3" s="211"/>
      <c r="D3" s="211"/>
      <c r="E3" s="211"/>
      <c r="F3" s="211"/>
      <c r="G3" s="211"/>
      <c r="H3" s="211"/>
      <c r="I3" s="211"/>
      <c r="J3" s="211"/>
    </row>
    <row r="4" ht="15" customHeight="1">
      <c r="A4" s="97" t="s">
        <v>118</v>
      </c>
    </row>
    <row r="5" ht="9.75" customHeight="1">
      <c r="A5" s="3" t="s">
        <v>119</v>
      </c>
    </row>
    <row r="6" spans="1:10" ht="12.75" customHeight="1">
      <c r="A6" s="201" t="s">
        <v>247</v>
      </c>
      <c r="B6" s="202"/>
      <c r="C6" s="202"/>
      <c r="D6" s="203"/>
      <c r="E6" s="212" t="s">
        <v>120</v>
      </c>
      <c r="F6" s="213"/>
      <c r="G6" s="212" t="s">
        <v>121</v>
      </c>
      <c r="H6" s="213"/>
      <c r="I6" s="212" t="s">
        <v>122</v>
      </c>
      <c r="J6" s="213"/>
    </row>
    <row r="7" spans="1:10" ht="18.75" customHeight="1">
      <c r="A7" s="204"/>
      <c r="B7" s="205"/>
      <c r="C7" s="205"/>
      <c r="D7" s="206"/>
      <c r="E7" s="214" t="s">
        <v>246</v>
      </c>
      <c r="F7" s="215"/>
      <c r="G7" s="216" t="s">
        <v>123</v>
      </c>
      <c r="H7" s="215"/>
      <c r="I7" s="216" t="s">
        <v>124</v>
      </c>
      <c r="J7" s="215"/>
    </row>
    <row r="8" spans="1:10" ht="12.75" customHeight="1">
      <c r="A8" s="204"/>
      <c r="B8" s="205"/>
      <c r="C8" s="205"/>
      <c r="D8" s="206"/>
      <c r="E8" s="6" t="s">
        <v>125</v>
      </c>
      <c r="F8" s="6" t="s">
        <v>126</v>
      </c>
      <c r="G8" s="6" t="s">
        <v>125</v>
      </c>
      <c r="H8" s="6" t="s">
        <v>126</v>
      </c>
      <c r="I8" s="6" t="s">
        <v>125</v>
      </c>
      <c r="J8" s="8" t="s">
        <v>126</v>
      </c>
    </row>
    <row r="9" spans="1:10" ht="23.25" customHeight="1">
      <c r="A9" s="207"/>
      <c r="B9" s="208"/>
      <c r="C9" s="208"/>
      <c r="D9" s="209"/>
      <c r="E9" s="9" t="s">
        <v>127</v>
      </c>
      <c r="F9" s="10" t="s">
        <v>128</v>
      </c>
      <c r="G9" s="9" t="s">
        <v>127</v>
      </c>
      <c r="H9" s="10" t="s">
        <v>128</v>
      </c>
      <c r="I9" s="9" t="s">
        <v>127</v>
      </c>
      <c r="J9" s="10" t="s">
        <v>128</v>
      </c>
    </row>
    <row r="10" spans="1:10" ht="11.25" customHeight="1">
      <c r="A10" s="5"/>
      <c r="B10" s="4"/>
      <c r="C10" s="4"/>
      <c r="D10" s="4"/>
      <c r="E10" s="11" t="s">
        <v>129</v>
      </c>
      <c r="F10" s="12" t="s">
        <v>130</v>
      </c>
      <c r="G10" s="11" t="s">
        <v>129</v>
      </c>
      <c r="H10" s="12" t="s">
        <v>130</v>
      </c>
      <c r="I10" s="11" t="s">
        <v>129</v>
      </c>
      <c r="J10" s="13" t="s">
        <v>130</v>
      </c>
    </row>
    <row r="11" spans="1:10" s="19" customFormat="1" ht="9.75" customHeight="1">
      <c r="A11" s="14"/>
      <c r="B11" s="15"/>
      <c r="C11" s="15"/>
      <c r="D11" s="16"/>
      <c r="E11" s="17" t="s">
        <v>131</v>
      </c>
      <c r="F11" s="17" t="s">
        <v>132</v>
      </c>
      <c r="G11" s="17" t="s">
        <v>131</v>
      </c>
      <c r="H11" s="17" t="s">
        <v>132</v>
      </c>
      <c r="I11" s="17" t="s">
        <v>131</v>
      </c>
      <c r="J11" s="18" t="s">
        <v>132</v>
      </c>
    </row>
    <row r="12" spans="1:19" ht="16.5" customHeight="1">
      <c r="A12" s="180" t="s">
        <v>248</v>
      </c>
      <c r="B12" s="20"/>
      <c r="C12" s="21" t="s">
        <v>79</v>
      </c>
      <c r="D12" s="137" t="s">
        <v>80</v>
      </c>
      <c r="E12" s="138">
        <v>1328409</v>
      </c>
      <c r="F12" s="138">
        <v>395610</v>
      </c>
      <c r="G12" s="138">
        <v>1905602</v>
      </c>
      <c r="H12" s="138">
        <v>9118867</v>
      </c>
      <c r="I12" s="138">
        <f>_xlfn.COMPOUNDVALUE(1)</f>
        <v>3234011</v>
      </c>
      <c r="J12" s="138">
        <v>9514477</v>
      </c>
      <c r="K12" s="121"/>
      <c r="L12" s="121"/>
      <c r="M12" s="121"/>
      <c r="N12" s="121"/>
      <c r="O12" s="121"/>
      <c r="P12" s="121"/>
      <c r="Q12" s="121"/>
      <c r="R12" s="121"/>
      <c r="S12" s="121"/>
    </row>
    <row r="13" spans="1:19" ht="16.5" customHeight="1">
      <c r="A13" s="181" t="s">
        <v>253</v>
      </c>
      <c r="B13" s="20"/>
      <c r="C13" s="22" t="s">
        <v>81</v>
      </c>
      <c r="D13" s="139" t="s">
        <v>231</v>
      </c>
      <c r="E13" s="138">
        <v>36555</v>
      </c>
      <c r="F13" s="138">
        <v>22671</v>
      </c>
      <c r="G13" s="138">
        <v>114835</v>
      </c>
      <c r="H13" s="138">
        <v>2004394</v>
      </c>
      <c r="I13" s="138">
        <f>_xlfn.COMPOUNDVALUE(2)</f>
        <v>151390</v>
      </c>
      <c r="J13" s="138">
        <v>2027065</v>
      </c>
      <c r="K13" s="121"/>
      <c r="L13" s="121"/>
      <c r="M13" s="121"/>
      <c r="N13" s="121"/>
      <c r="O13" s="121"/>
      <c r="P13" s="121"/>
      <c r="Q13" s="121"/>
      <c r="R13" s="121"/>
      <c r="S13" s="121"/>
    </row>
    <row r="14" spans="1:19" ht="16.5" customHeight="1">
      <c r="A14" s="180" t="s">
        <v>249</v>
      </c>
      <c r="B14" s="20"/>
      <c r="C14" s="21" t="s">
        <v>82</v>
      </c>
      <c r="D14" s="137" t="s">
        <v>80</v>
      </c>
      <c r="E14" s="138">
        <v>1199365</v>
      </c>
      <c r="F14" s="140">
        <v>376361</v>
      </c>
      <c r="G14" s="140">
        <v>1866702</v>
      </c>
      <c r="H14" s="140">
        <v>8927532</v>
      </c>
      <c r="I14" s="140">
        <v>3066067</v>
      </c>
      <c r="J14" s="138">
        <v>9303893</v>
      </c>
      <c r="K14" s="121"/>
      <c r="L14" s="121"/>
      <c r="M14" s="121"/>
      <c r="N14" s="121"/>
      <c r="O14" s="121"/>
      <c r="P14" s="121"/>
      <c r="Q14" s="121"/>
      <c r="R14" s="121"/>
      <c r="S14" s="121"/>
    </row>
    <row r="15" spans="1:19" ht="16.5" customHeight="1">
      <c r="A15" s="181" t="s">
        <v>254</v>
      </c>
      <c r="B15" s="20"/>
      <c r="C15" s="22" t="s">
        <v>81</v>
      </c>
      <c r="D15" s="139" t="s">
        <v>231</v>
      </c>
      <c r="E15" s="140">
        <v>32886</v>
      </c>
      <c r="F15" s="140">
        <v>15982</v>
      </c>
      <c r="G15" s="140">
        <v>109863</v>
      </c>
      <c r="H15" s="140">
        <v>2003046</v>
      </c>
      <c r="I15" s="140">
        <v>142749</v>
      </c>
      <c r="J15" s="138">
        <v>2019028</v>
      </c>
      <c r="K15" s="121"/>
      <c r="L15" s="121"/>
      <c r="M15" s="121"/>
      <c r="N15" s="121"/>
      <c r="O15" s="121"/>
      <c r="P15" s="121"/>
      <c r="Q15" s="121"/>
      <c r="R15" s="121"/>
      <c r="S15" s="121"/>
    </row>
    <row r="16" spans="1:19" ht="16.5" customHeight="1">
      <c r="A16" s="180" t="s">
        <v>250</v>
      </c>
      <c r="B16" s="20"/>
      <c r="C16" s="21" t="s">
        <v>79</v>
      </c>
      <c r="D16" s="137" t="s">
        <v>80</v>
      </c>
      <c r="E16" s="138">
        <f>_xlfn.COMPOUNDVALUE(3)</f>
        <v>1142708</v>
      </c>
      <c r="F16" s="138">
        <v>373758</v>
      </c>
      <c r="G16" s="138">
        <f>_xlfn.COMPOUNDVALUE(4)</f>
        <v>1842934</v>
      </c>
      <c r="H16" s="138">
        <v>8939763</v>
      </c>
      <c r="I16" s="138">
        <f>_xlfn.COMPOUNDVALUE(5)</f>
        <v>2985642</v>
      </c>
      <c r="J16" s="138">
        <v>9313521</v>
      </c>
      <c r="K16" s="121"/>
      <c r="L16" s="121"/>
      <c r="M16" s="121"/>
      <c r="N16" s="121"/>
      <c r="O16" s="121"/>
      <c r="P16" s="121"/>
      <c r="Q16" s="121"/>
      <c r="R16" s="121"/>
      <c r="S16" s="121"/>
    </row>
    <row r="17" spans="1:19" ht="16.5" customHeight="1">
      <c r="A17" s="181" t="s">
        <v>255</v>
      </c>
      <c r="B17" s="20"/>
      <c r="C17" s="22" t="s">
        <v>83</v>
      </c>
      <c r="D17" s="139" t="s">
        <v>231</v>
      </c>
      <c r="E17" s="140">
        <f>_xlfn.COMPOUNDVALUE(6)</f>
        <v>30788</v>
      </c>
      <c r="F17" s="140">
        <v>14814</v>
      </c>
      <c r="G17" s="140">
        <f>_xlfn.COMPOUNDVALUE(7)</f>
        <v>107479</v>
      </c>
      <c r="H17" s="140">
        <v>1903264</v>
      </c>
      <c r="I17" s="140">
        <f>_xlfn.COMPOUNDVALUE(8)</f>
        <v>138267</v>
      </c>
      <c r="J17" s="138">
        <v>1918078</v>
      </c>
      <c r="K17" s="121"/>
      <c r="L17" s="121"/>
      <c r="M17" s="121"/>
      <c r="N17" s="121"/>
      <c r="O17" s="121"/>
      <c r="P17" s="121"/>
      <c r="Q17" s="121"/>
      <c r="R17" s="121"/>
      <c r="S17" s="121"/>
    </row>
    <row r="18" spans="1:19" ht="16.5" customHeight="1">
      <c r="A18" s="180" t="s">
        <v>256</v>
      </c>
      <c r="B18" s="20"/>
      <c r="C18" s="21" t="s">
        <v>82</v>
      </c>
      <c r="D18" s="137" t="s">
        <v>80</v>
      </c>
      <c r="E18" s="138">
        <f>_xlfn.COMPOUNDVALUE(9)</f>
        <v>1124255</v>
      </c>
      <c r="F18" s="138">
        <v>372784</v>
      </c>
      <c r="G18" s="138">
        <f>_xlfn.COMPOUNDVALUE(11)</f>
        <v>1833987</v>
      </c>
      <c r="H18" s="138">
        <v>9009787</v>
      </c>
      <c r="I18" s="138">
        <f>_xlfn.COMPOUNDVALUE(13)</f>
        <v>2958242</v>
      </c>
      <c r="J18" s="138">
        <v>9382570</v>
      </c>
      <c r="K18" s="121"/>
      <c r="L18" s="121"/>
      <c r="M18" s="121"/>
      <c r="N18" s="121"/>
      <c r="O18" s="121"/>
      <c r="P18" s="121"/>
      <c r="Q18" s="121"/>
      <c r="R18" s="121"/>
      <c r="S18" s="121"/>
    </row>
    <row r="19" spans="1:19" ht="16.5" customHeight="1">
      <c r="A19" s="181" t="s">
        <v>257</v>
      </c>
      <c r="B19" s="20"/>
      <c r="C19" s="22" t="s">
        <v>83</v>
      </c>
      <c r="D19" s="139" t="s">
        <v>231</v>
      </c>
      <c r="E19" s="140">
        <f>_xlfn.COMPOUNDVALUE(10)</f>
        <v>32523</v>
      </c>
      <c r="F19" s="140">
        <v>17106</v>
      </c>
      <c r="G19" s="140">
        <f>_xlfn.COMPOUNDVALUE(12)</f>
        <v>112948</v>
      </c>
      <c r="H19" s="140">
        <v>2037277</v>
      </c>
      <c r="I19" s="140">
        <f>_xlfn.COMPOUNDVALUE(14)</f>
        <v>145471</v>
      </c>
      <c r="J19" s="138">
        <v>2054383</v>
      </c>
      <c r="K19" s="121"/>
      <c r="L19" s="121"/>
      <c r="M19" s="121"/>
      <c r="N19" s="121"/>
      <c r="O19" s="121"/>
      <c r="P19" s="121"/>
      <c r="Q19" s="121"/>
      <c r="R19" s="121"/>
      <c r="S19" s="121"/>
    </row>
    <row r="20" spans="1:19" ht="16.5" customHeight="1">
      <c r="A20" s="180" t="s">
        <v>258</v>
      </c>
      <c r="B20" s="20"/>
      <c r="C20" s="21" t="s">
        <v>82</v>
      </c>
      <c r="D20" s="137" t="s">
        <v>80</v>
      </c>
      <c r="E20" s="138">
        <f>_xlfn.COMPOUNDVALUE(15)</f>
        <v>1127002</v>
      </c>
      <c r="F20" s="138">
        <v>528266</v>
      </c>
      <c r="G20" s="138">
        <f>_xlfn.COMPOUNDVALUE(16)</f>
        <v>1835315</v>
      </c>
      <c r="H20" s="138">
        <v>12976283</v>
      </c>
      <c r="I20" s="138">
        <f>_xlfn.COMPOUNDVALUE(17)</f>
        <v>2962317</v>
      </c>
      <c r="J20" s="138">
        <v>13504549</v>
      </c>
      <c r="K20" s="121"/>
      <c r="L20" s="121"/>
      <c r="M20" s="121"/>
      <c r="N20" s="121"/>
      <c r="O20" s="121"/>
      <c r="P20" s="121"/>
      <c r="Q20" s="121"/>
      <c r="R20" s="121"/>
      <c r="S20" s="121"/>
    </row>
    <row r="21" spans="1:19" ht="16.5" customHeight="1">
      <c r="A21" s="181" t="s">
        <v>259</v>
      </c>
      <c r="B21" s="20"/>
      <c r="C21" s="22" t="s">
        <v>83</v>
      </c>
      <c r="D21" s="139" t="s">
        <v>231</v>
      </c>
      <c r="E21" s="140">
        <f>_xlfn.COMPOUNDVALUE(18)</f>
        <v>35573</v>
      </c>
      <c r="F21" s="140">
        <v>27469</v>
      </c>
      <c r="G21" s="140">
        <f>_xlfn.COMPOUNDVALUE(19)</f>
        <v>123518</v>
      </c>
      <c r="H21" s="140">
        <v>3592563</v>
      </c>
      <c r="I21" s="140">
        <f>_xlfn.COMPOUNDVALUE(20)</f>
        <v>159091</v>
      </c>
      <c r="J21" s="138">
        <v>3620032</v>
      </c>
      <c r="K21" s="121"/>
      <c r="L21" s="121"/>
      <c r="M21" s="121"/>
      <c r="N21" s="121"/>
      <c r="O21" s="121"/>
      <c r="P21" s="121"/>
      <c r="Q21" s="121"/>
      <c r="R21" s="121"/>
      <c r="S21" s="121"/>
    </row>
    <row r="22" spans="1:19" ht="16.5" customHeight="1">
      <c r="A22" s="180" t="s">
        <v>260</v>
      </c>
      <c r="B22" s="20"/>
      <c r="C22" s="21" t="s">
        <v>133</v>
      </c>
      <c r="D22" s="137" t="s">
        <v>134</v>
      </c>
      <c r="E22" s="138">
        <f>_xlfn.COMPOUNDVALUE(27)</f>
        <v>1127647</v>
      </c>
      <c r="F22" s="138">
        <v>590769</v>
      </c>
      <c r="G22" s="138">
        <f>_xlfn.COMPOUNDVALUE(28)</f>
        <v>1842181</v>
      </c>
      <c r="H22" s="138">
        <v>14728696</v>
      </c>
      <c r="I22" s="138">
        <f>_xlfn.COMPOUNDVALUE(29)</f>
        <v>2969828</v>
      </c>
      <c r="J22" s="138">
        <v>15319465</v>
      </c>
      <c r="K22" s="121"/>
      <c r="L22" s="121"/>
      <c r="M22" s="121"/>
      <c r="N22" s="121"/>
      <c r="O22" s="121"/>
      <c r="P22" s="121"/>
      <c r="Q22" s="121"/>
      <c r="R22" s="121"/>
      <c r="S22" s="121"/>
    </row>
    <row r="23" spans="1:19" ht="16.5" customHeight="1">
      <c r="A23" s="181" t="s">
        <v>261</v>
      </c>
      <c r="B23" s="20"/>
      <c r="C23" s="22" t="s">
        <v>135</v>
      </c>
      <c r="D23" s="139" t="s">
        <v>231</v>
      </c>
      <c r="E23" s="140">
        <f>_xlfn.COMPOUNDVALUE(30)</f>
        <v>36789</v>
      </c>
      <c r="F23" s="140">
        <v>34965</v>
      </c>
      <c r="G23" s="140">
        <f>_xlfn.COMPOUNDVALUE(31)</f>
        <v>130535</v>
      </c>
      <c r="H23" s="140">
        <v>3644253</v>
      </c>
      <c r="I23" s="140">
        <f>_xlfn.COMPOUNDVALUE(32)</f>
        <v>167324</v>
      </c>
      <c r="J23" s="138">
        <v>3679218</v>
      </c>
      <c r="K23" s="121"/>
      <c r="L23" s="121"/>
      <c r="M23" s="121"/>
      <c r="N23" s="121"/>
      <c r="O23" s="121"/>
      <c r="P23" s="121"/>
      <c r="Q23" s="121"/>
      <c r="R23" s="121"/>
      <c r="S23" s="121"/>
    </row>
    <row r="24" spans="1:19" ht="12">
      <c r="A24" s="23"/>
      <c r="B24" s="24"/>
      <c r="C24" s="24"/>
      <c r="D24" s="132"/>
      <c r="E24" s="141"/>
      <c r="F24" s="141"/>
      <c r="G24" s="141"/>
      <c r="H24" s="141"/>
      <c r="I24" s="141"/>
      <c r="J24" s="141"/>
      <c r="K24" s="121"/>
      <c r="L24" s="121"/>
      <c r="M24" s="121"/>
      <c r="N24" s="121"/>
      <c r="O24" s="121"/>
      <c r="P24" s="121"/>
      <c r="Q24" s="121"/>
      <c r="R24" s="121"/>
      <c r="S24" s="121"/>
    </row>
    <row r="25" spans="1:19" ht="18.75" customHeight="1">
      <c r="A25" s="200" t="s">
        <v>1</v>
      </c>
      <c r="C25" s="25" t="s">
        <v>136</v>
      </c>
      <c r="D25" s="142" t="s">
        <v>137</v>
      </c>
      <c r="E25" s="143">
        <f>_xlfn.COMPOUNDVALUE(21)</f>
        <v>455780</v>
      </c>
      <c r="F25" s="143">
        <v>308158</v>
      </c>
      <c r="G25" s="143">
        <f>_xlfn.COMPOUNDVALUE(22)</f>
        <v>1317644</v>
      </c>
      <c r="H25" s="143">
        <v>14411277</v>
      </c>
      <c r="I25" s="143">
        <f>_xlfn.COMPOUNDVALUE(23)</f>
        <v>1773424</v>
      </c>
      <c r="J25" s="144">
        <v>14719435</v>
      </c>
      <c r="K25" s="121"/>
      <c r="L25" s="121"/>
      <c r="M25" s="121"/>
      <c r="N25" s="121"/>
      <c r="O25" s="121"/>
      <c r="P25" s="121"/>
      <c r="Q25" s="121"/>
      <c r="R25" s="121"/>
      <c r="S25" s="121"/>
    </row>
    <row r="26" spans="1:19" ht="30" customHeight="1">
      <c r="A26" s="200"/>
      <c r="C26" s="25" t="s">
        <v>138</v>
      </c>
      <c r="D26" s="142" t="s">
        <v>242</v>
      </c>
      <c r="E26" s="143">
        <f>_xlfn.COMPOUNDVALUE(24)</f>
        <v>671867</v>
      </c>
      <c r="F26" s="143">
        <v>282612</v>
      </c>
      <c r="G26" s="143">
        <f>_xlfn.COMPOUNDVALUE(25)</f>
        <v>524537</v>
      </c>
      <c r="H26" s="143">
        <v>317418</v>
      </c>
      <c r="I26" s="143">
        <f>_xlfn.COMPOUNDVALUE(26)</f>
        <v>1196404</v>
      </c>
      <c r="J26" s="144">
        <v>600030</v>
      </c>
      <c r="K26" s="121"/>
      <c r="L26" s="121"/>
      <c r="M26" s="121"/>
      <c r="N26" s="121"/>
      <c r="O26" s="121"/>
      <c r="P26" s="121"/>
      <c r="Q26" s="121"/>
      <c r="R26" s="121"/>
      <c r="S26" s="121"/>
    </row>
    <row r="27" spans="1:19" ht="18.75" customHeight="1">
      <c r="A27" s="200"/>
      <c r="C27" s="26" t="s">
        <v>139</v>
      </c>
      <c r="D27" s="145" t="s">
        <v>134</v>
      </c>
      <c r="E27" s="146">
        <f>_xlfn.COMPOUNDVALUE(27)</f>
        <v>1127647</v>
      </c>
      <c r="F27" s="146">
        <v>590769</v>
      </c>
      <c r="G27" s="146">
        <f>_xlfn.COMPOUNDVALUE(28)</f>
        <v>1842181</v>
      </c>
      <c r="H27" s="146">
        <v>14728696</v>
      </c>
      <c r="I27" s="146">
        <f>_xlfn.COMPOUNDVALUE(29)</f>
        <v>2969828</v>
      </c>
      <c r="J27" s="146">
        <v>15319465</v>
      </c>
      <c r="K27" s="121"/>
      <c r="L27" s="121"/>
      <c r="M27" s="121"/>
      <c r="N27" s="121"/>
      <c r="O27" s="121"/>
      <c r="P27" s="121"/>
      <c r="Q27" s="121"/>
      <c r="R27" s="121"/>
      <c r="S27" s="121"/>
    </row>
    <row r="28" spans="1:19" ht="18.75" customHeight="1">
      <c r="A28" s="200"/>
      <c r="C28" s="26" t="s">
        <v>140</v>
      </c>
      <c r="D28" s="147" t="s">
        <v>232</v>
      </c>
      <c r="E28" s="148">
        <f>_xlfn.COMPOUNDVALUE(30)</f>
        <v>36789</v>
      </c>
      <c r="F28" s="148">
        <v>34965</v>
      </c>
      <c r="G28" s="148">
        <f>_xlfn.COMPOUNDVALUE(31)</f>
        <v>130535</v>
      </c>
      <c r="H28" s="148">
        <v>3644253</v>
      </c>
      <c r="I28" s="148">
        <f>_xlfn.COMPOUNDVALUE(32)</f>
        <v>167324</v>
      </c>
      <c r="J28" s="146">
        <v>3679218</v>
      </c>
      <c r="K28" s="121"/>
      <c r="L28" s="121"/>
      <c r="M28" s="121"/>
      <c r="N28" s="121"/>
      <c r="O28" s="121"/>
      <c r="P28" s="121"/>
      <c r="Q28" s="121"/>
      <c r="R28" s="121"/>
      <c r="S28" s="121"/>
    </row>
    <row r="29" spans="1:19" ht="10.5">
      <c r="A29" s="23"/>
      <c r="B29" s="24"/>
      <c r="C29" s="27"/>
      <c r="D29" s="132"/>
      <c r="E29" s="149"/>
      <c r="F29" s="149"/>
      <c r="G29" s="149"/>
      <c r="H29" s="149"/>
      <c r="I29" s="149"/>
      <c r="J29" s="141"/>
      <c r="K29" s="121"/>
      <c r="L29" s="121"/>
      <c r="M29" s="121"/>
      <c r="N29" s="121"/>
      <c r="O29" s="121"/>
      <c r="P29" s="121"/>
      <c r="Q29" s="121"/>
      <c r="R29" s="121"/>
      <c r="S29" s="121"/>
    </row>
    <row r="30" spans="1:19" ht="24" customHeight="1">
      <c r="A30" s="200" t="s">
        <v>2</v>
      </c>
      <c r="C30" s="25" t="s">
        <v>141</v>
      </c>
      <c r="D30" s="150" t="s">
        <v>142</v>
      </c>
      <c r="E30" s="144">
        <v>77173</v>
      </c>
      <c r="F30" s="144">
        <v>17289</v>
      </c>
      <c r="G30" s="144">
        <v>97620</v>
      </c>
      <c r="H30" s="144">
        <v>56418</v>
      </c>
      <c r="I30" s="144">
        <v>174793</v>
      </c>
      <c r="J30" s="144">
        <v>73707</v>
      </c>
      <c r="K30" s="121"/>
      <c r="L30" s="121"/>
      <c r="M30" s="121"/>
      <c r="N30" s="121"/>
      <c r="O30" s="121"/>
      <c r="P30" s="121"/>
      <c r="Q30" s="121"/>
      <c r="R30" s="121"/>
      <c r="S30" s="121"/>
    </row>
    <row r="31" spans="1:19" ht="24" customHeight="1">
      <c r="A31" s="200"/>
      <c r="C31" s="25" t="s">
        <v>143</v>
      </c>
      <c r="D31" s="150" t="s">
        <v>144</v>
      </c>
      <c r="E31" s="144">
        <v>10193</v>
      </c>
      <c r="F31" s="144">
        <v>2218</v>
      </c>
      <c r="G31" s="144">
        <v>16420</v>
      </c>
      <c r="H31" s="144">
        <v>33146</v>
      </c>
      <c r="I31" s="144">
        <v>26613</v>
      </c>
      <c r="J31" s="144">
        <v>35365</v>
      </c>
      <c r="K31" s="121"/>
      <c r="L31" s="121"/>
      <c r="M31" s="121"/>
      <c r="N31" s="121"/>
      <c r="O31" s="121"/>
      <c r="P31" s="121"/>
      <c r="Q31" s="121"/>
      <c r="R31" s="121"/>
      <c r="S31" s="121"/>
    </row>
    <row r="32" spans="1:19" ht="30.75" customHeight="1">
      <c r="A32" s="23"/>
      <c r="C32" s="94" t="s">
        <v>145</v>
      </c>
      <c r="D32" s="151" t="s">
        <v>245</v>
      </c>
      <c r="E32" s="152">
        <v>1201064</v>
      </c>
      <c r="F32" s="152">
        <v>570875</v>
      </c>
      <c r="G32" s="152">
        <v>1988626</v>
      </c>
      <c r="H32" s="152">
        <v>11107715</v>
      </c>
      <c r="I32" s="152">
        <v>3189690</v>
      </c>
      <c r="J32" s="153">
        <v>11678590</v>
      </c>
      <c r="K32" s="121"/>
      <c r="L32" s="121"/>
      <c r="M32" s="121"/>
      <c r="N32" s="121"/>
      <c r="O32" s="121"/>
      <c r="P32" s="121"/>
      <c r="Q32" s="121"/>
      <c r="R32" s="121"/>
      <c r="S32" s="121"/>
    </row>
    <row r="33" spans="1:19" ht="18.75" customHeight="1">
      <c r="A33" s="28"/>
      <c r="C33" s="29" t="s">
        <v>146</v>
      </c>
      <c r="D33" s="154" t="s">
        <v>147</v>
      </c>
      <c r="E33" s="155">
        <v>76076</v>
      </c>
      <c r="F33" s="155">
        <v>3130</v>
      </c>
      <c r="G33" s="155">
        <v>78274</v>
      </c>
      <c r="H33" s="155">
        <v>7966</v>
      </c>
      <c r="I33" s="155">
        <v>154350</v>
      </c>
      <c r="J33" s="156">
        <v>11096</v>
      </c>
      <c r="K33" s="121"/>
      <c r="L33" s="121"/>
      <c r="M33" s="121"/>
      <c r="N33" s="121"/>
      <c r="O33" s="121"/>
      <c r="P33" s="121"/>
      <c r="Q33" s="121"/>
      <c r="R33" s="121"/>
      <c r="S33" s="121"/>
    </row>
    <row r="34" spans="1:19" ht="10.5">
      <c r="A34" s="30" t="s">
        <v>148</v>
      </c>
      <c r="B34" s="196" t="s">
        <v>262</v>
      </c>
      <c r="C34" s="196"/>
      <c r="D34" s="197"/>
      <c r="E34" s="197"/>
      <c r="F34" s="197"/>
      <c r="G34" s="197"/>
      <c r="H34" s="197"/>
      <c r="I34" s="197"/>
      <c r="J34" s="197"/>
      <c r="K34" s="121"/>
      <c r="L34" s="121"/>
      <c r="M34" s="121"/>
      <c r="N34" s="121"/>
      <c r="O34" s="121"/>
      <c r="P34" s="121"/>
      <c r="Q34" s="121"/>
      <c r="R34" s="121"/>
      <c r="S34" s="121"/>
    </row>
    <row r="35" spans="2:19" ht="10.5">
      <c r="B35" s="198"/>
      <c r="C35" s="198"/>
      <c r="D35" s="199"/>
      <c r="E35" s="199"/>
      <c r="F35" s="199"/>
      <c r="G35" s="199"/>
      <c r="H35" s="199"/>
      <c r="I35" s="199"/>
      <c r="J35" s="199"/>
      <c r="K35" s="121"/>
      <c r="L35" s="121"/>
      <c r="M35" s="121"/>
      <c r="N35" s="121"/>
      <c r="O35" s="121"/>
      <c r="P35" s="121"/>
      <c r="Q35" s="121"/>
      <c r="R35" s="121"/>
      <c r="S35" s="121"/>
    </row>
    <row r="36" spans="2:19" ht="10.5">
      <c r="B36" s="198"/>
      <c r="C36" s="198"/>
      <c r="D36" s="199"/>
      <c r="E36" s="199"/>
      <c r="F36" s="199"/>
      <c r="G36" s="199"/>
      <c r="H36" s="199"/>
      <c r="I36" s="199"/>
      <c r="J36" s="199"/>
      <c r="K36" s="121"/>
      <c r="L36" s="121"/>
      <c r="M36" s="121"/>
      <c r="N36" s="121"/>
      <c r="O36" s="121"/>
      <c r="P36" s="121"/>
      <c r="Q36" s="121"/>
      <c r="R36" s="121"/>
      <c r="S36" s="121"/>
    </row>
    <row r="37" spans="2:19" ht="10.5">
      <c r="B37" s="198"/>
      <c r="C37" s="198"/>
      <c r="D37" s="199"/>
      <c r="E37" s="199"/>
      <c r="F37" s="199"/>
      <c r="G37" s="199"/>
      <c r="H37" s="199"/>
      <c r="I37" s="199"/>
      <c r="J37" s="199"/>
      <c r="K37" s="121"/>
      <c r="L37" s="121"/>
      <c r="M37" s="121"/>
      <c r="N37" s="121"/>
      <c r="O37" s="121"/>
      <c r="P37" s="121"/>
      <c r="Q37" s="121"/>
      <c r="R37" s="121"/>
      <c r="S37" s="121"/>
    </row>
    <row r="38" spans="2:19" ht="10.5">
      <c r="B38" s="198"/>
      <c r="C38" s="198"/>
      <c r="D38" s="199"/>
      <c r="E38" s="199"/>
      <c r="F38" s="199"/>
      <c r="G38" s="199"/>
      <c r="H38" s="199"/>
      <c r="I38" s="199"/>
      <c r="J38" s="199"/>
      <c r="K38" s="121"/>
      <c r="L38" s="121"/>
      <c r="M38" s="121"/>
      <c r="N38" s="121"/>
      <c r="O38" s="121"/>
      <c r="P38" s="121"/>
      <c r="Q38" s="121"/>
      <c r="R38" s="121"/>
      <c r="S38" s="121"/>
    </row>
    <row r="39" spans="2:19" ht="10.5">
      <c r="B39" s="198"/>
      <c r="C39" s="198"/>
      <c r="D39" s="199"/>
      <c r="E39" s="199"/>
      <c r="F39" s="199"/>
      <c r="G39" s="199"/>
      <c r="H39" s="199"/>
      <c r="I39" s="199"/>
      <c r="J39" s="199"/>
      <c r="K39" s="121"/>
      <c r="L39" s="121"/>
      <c r="M39" s="121"/>
      <c r="N39" s="121"/>
      <c r="O39" s="121"/>
      <c r="P39" s="121"/>
      <c r="Q39" s="121"/>
      <c r="R39" s="121"/>
      <c r="S39" s="121"/>
    </row>
    <row r="40" spans="1:19" ht="10.5">
      <c r="A40" s="31" t="s">
        <v>149</v>
      </c>
      <c r="B40" s="31"/>
      <c r="C40" s="31"/>
      <c r="D40" s="157"/>
      <c r="E40" s="158"/>
      <c r="F40" s="158"/>
      <c r="G40" s="158"/>
      <c r="H40" s="158"/>
      <c r="I40" s="158"/>
      <c r="J40" s="158"/>
      <c r="K40" s="121"/>
      <c r="L40" s="121"/>
      <c r="M40" s="121"/>
      <c r="N40" s="121"/>
      <c r="O40" s="121"/>
      <c r="P40" s="121"/>
      <c r="Q40" s="121"/>
      <c r="R40" s="121"/>
      <c r="S40" s="121"/>
    </row>
    <row r="41" spans="1:19" ht="10.5">
      <c r="A41" s="31" t="s">
        <v>222</v>
      </c>
      <c r="B41" s="31"/>
      <c r="C41" s="31"/>
      <c r="D41" s="157"/>
      <c r="E41" s="157"/>
      <c r="F41" s="158"/>
      <c r="G41" s="158"/>
      <c r="H41" s="158"/>
      <c r="I41" s="158"/>
      <c r="J41" s="158"/>
      <c r="K41" s="121"/>
      <c r="L41" s="121"/>
      <c r="M41" s="121"/>
      <c r="N41" s="121"/>
      <c r="O41" s="121"/>
      <c r="P41" s="121"/>
      <c r="Q41" s="121"/>
      <c r="R41" s="121"/>
      <c r="S41" s="121"/>
    </row>
    <row r="42" spans="4:19" ht="9" customHeight="1">
      <c r="D42" s="121"/>
      <c r="E42" s="158"/>
      <c r="F42" s="158"/>
      <c r="G42" s="158"/>
      <c r="H42" s="158"/>
      <c r="I42" s="158"/>
      <c r="J42" s="158"/>
      <c r="K42" s="121"/>
      <c r="L42" s="121"/>
      <c r="M42" s="121"/>
      <c r="N42" s="121"/>
      <c r="O42" s="121"/>
      <c r="P42" s="121"/>
      <c r="Q42" s="121"/>
      <c r="R42" s="121"/>
      <c r="S42" s="121"/>
    </row>
    <row r="43" spans="1:19" ht="75.75" customHeight="1">
      <c r="A43" s="193" t="s">
        <v>263</v>
      </c>
      <c r="B43" s="194"/>
      <c r="C43" s="194"/>
      <c r="D43" s="195"/>
      <c r="E43" s="195"/>
      <c r="F43" s="195"/>
      <c r="G43" s="195"/>
      <c r="H43" s="195"/>
      <c r="I43" s="195"/>
      <c r="J43" s="195"/>
      <c r="K43" s="121"/>
      <c r="L43" s="121"/>
      <c r="M43" s="121"/>
      <c r="N43" s="121"/>
      <c r="O43" s="121"/>
      <c r="P43" s="121"/>
      <c r="Q43" s="121"/>
      <c r="R43" s="121"/>
      <c r="S43" s="121"/>
    </row>
    <row r="44" spans="1:19" ht="27" customHeight="1">
      <c r="A44" s="190" t="s">
        <v>150</v>
      </c>
      <c r="B44" s="191"/>
      <c r="C44" s="191"/>
      <c r="D44" s="192"/>
      <c r="E44" s="192"/>
      <c r="F44" s="192"/>
      <c r="G44" s="192"/>
      <c r="H44" s="192"/>
      <c r="I44" s="192"/>
      <c r="J44" s="192"/>
      <c r="K44" s="121"/>
      <c r="L44" s="121"/>
      <c r="M44" s="121"/>
      <c r="N44" s="121"/>
      <c r="O44" s="121"/>
      <c r="P44" s="121"/>
      <c r="Q44" s="121"/>
      <c r="R44" s="121"/>
      <c r="S44" s="121"/>
    </row>
    <row r="45" spans="1:19" ht="10.5">
      <c r="A45" s="31"/>
      <c r="D45" s="121"/>
      <c r="E45" s="121"/>
      <c r="F45" s="121"/>
      <c r="G45" s="121"/>
      <c r="H45" s="121"/>
      <c r="I45" s="121"/>
      <c r="J45" s="121"/>
      <c r="K45" s="121"/>
      <c r="L45" s="121"/>
      <c r="M45" s="121"/>
      <c r="N45" s="121"/>
      <c r="O45" s="121"/>
      <c r="P45" s="121"/>
      <c r="Q45" s="121"/>
      <c r="R45" s="121"/>
      <c r="S45" s="121"/>
    </row>
    <row r="46" spans="4:19" ht="10.5">
      <c r="D46" s="121"/>
      <c r="E46" s="121"/>
      <c r="F46" s="121"/>
      <c r="G46" s="121"/>
      <c r="H46" s="121"/>
      <c r="I46" s="121"/>
      <c r="J46" s="121"/>
      <c r="K46" s="121"/>
      <c r="L46" s="121"/>
      <c r="M46" s="121"/>
      <c r="N46" s="121"/>
      <c r="O46" s="121"/>
      <c r="P46" s="121"/>
      <c r="Q46" s="121"/>
      <c r="R46" s="121"/>
      <c r="S46" s="121"/>
    </row>
    <row r="47" spans="4:19" ht="10.5">
      <c r="D47" s="121"/>
      <c r="E47" s="121"/>
      <c r="F47" s="121"/>
      <c r="G47" s="121"/>
      <c r="H47" s="121"/>
      <c r="I47" s="121"/>
      <c r="J47" s="121"/>
      <c r="K47" s="121"/>
      <c r="L47" s="121"/>
      <c r="M47" s="121"/>
      <c r="N47" s="121"/>
      <c r="O47" s="121"/>
      <c r="P47" s="121"/>
      <c r="Q47" s="121"/>
      <c r="R47" s="121"/>
      <c r="S47" s="121"/>
    </row>
    <row r="48" spans="4:19" ht="10.5">
      <c r="D48" s="121"/>
      <c r="E48" s="121"/>
      <c r="F48" s="121"/>
      <c r="G48" s="121"/>
      <c r="H48" s="121"/>
      <c r="I48" s="121"/>
      <c r="J48" s="121"/>
      <c r="K48" s="121"/>
      <c r="L48" s="121"/>
      <c r="M48" s="121"/>
      <c r="N48" s="121"/>
      <c r="O48" s="121"/>
      <c r="P48" s="121"/>
      <c r="Q48" s="121"/>
      <c r="R48" s="121"/>
      <c r="S48" s="121"/>
    </row>
    <row r="49" spans="4:19" ht="10.5">
      <c r="D49" s="121"/>
      <c r="E49" s="121"/>
      <c r="F49" s="121"/>
      <c r="G49" s="121"/>
      <c r="H49" s="121"/>
      <c r="I49" s="121"/>
      <c r="J49" s="121"/>
      <c r="K49" s="121"/>
      <c r="L49" s="121"/>
      <c r="M49" s="121"/>
      <c r="N49" s="121"/>
      <c r="O49" s="121"/>
      <c r="P49" s="121"/>
      <c r="Q49" s="121"/>
      <c r="R49" s="121"/>
      <c r="S49" s="121"/>
    </row>
    <row r="50" spans="4:19" ht="10.5">
      <c r="D50" s="121"/>
      <c r="E50" s="121"/>
      <c r="F50" s="121"/>
      <c r="G50" s="121"/>
      <c r="H50" s="121"/>
      <c r="I50" s="121"/>
      <c r="J50" s="121"/>
      <c r="K50" s="121"/>
      <c r="L50" s="121"/>
      <c r="M50" s="121"/>
      <c r="N50" s="121"/>
      <c r="O50" s="121"/>
      <c r="P50" s="121"/>
      <c r="Q50" s="121"/>
      <c r="R50" s="121"/>
      <c r="S50" s="121"/>
    </row>
    <row r="51" spans="4:19" ht="10.5">
      <c r="D51" s="121"/>
      <c r="E51" s="121"/>
      <c r="F51" s="121"/>
      <c r="G51" s="121"/>
      <c r="H51" s="121"/>
      <c r="I51" s="121"/>
      <c r="J51" s="121"/>
      <c r="K51" s="121"/>
      <c r="L51" s="121"/>
      <c r="M51" s="121"/>
      <c r="N51" s="121"/>
      <c r="O51" s="121"/>
      <c r="P51" s="121"/>
      <c r="Q51" s="121"/>
      <c r="R51" s="121"/>
      <c r="S51" s="121"/>
    </row>
    <row r="52" spans="4:19" ht="10.5">
      <c r="D52" s="121"/>
      <c r="E52" s="121"/>
      <c r="F52" s="121"/>
      <c r="G52" s="121"/>
      <c r="H52" s="121"/>
      <c r="I52" s="121"/>
      <c r="J52" s="121"/>
      <c r="K52" s="121"/>
      <c r="L52" s="121"/>
      <c r="M52" s="121"/>
      <c r="N52" s="121"/>
      <c r="O52" s="121"/>
      <c r="P52" s="121"/>
      <c r="Q52" s="121"/>
      <c r="R52" s="121"/>
      <c r="S52" s="121"/>
    </row>
    <row r="53" spans="4:19" ht="10.5">
      <c r="D53" s="121"/>
      <c r="E53" s="121"/>
      <c r="F53" s="121"/>
      <c r="G53" s="121"/>
      <c r="H53" s="121"/>
      <c r="I53" s="121"/>
      <c r="J53" s="121"/>
      <c r="K53" s="121"/>
      <c r="L53" s="121"/>
      <c r="M53" s="121"/>
      <c r="N53" s="121"/>
      <c r="O53" s="121"/>
      <c r="P53" s="121"/>
      <c r="Q53" s="121"/>
      <c r="R53" s="121"/>
      <c r="S53" s="121"/>
    </row>
    <row r="54" spans="4:19" ht="10.5">
      <c r="D54" s="121"/>
      <c r="E54" s="121"/>
      <c r="F54" s="121"/>
      <c r="G54" s="121"/>
      <c r="H54" s="121"/>
      <c r="I54" s="121"/>
      <c r="J54" s="121"/>
      <c r="K54" s="121"/>
      <c r="L54" s="121"/>
      <c r="M54" s="121"/>
      <c r="N54" s="121"/>
      <c r="O54" s="121"/>
      <c r="P54" s="121"/>
      <c r="Q54" s="121"/>
      <c r="R54" s="121"/>
      <c r="S54" s="121"/>
    </row>
    <row r="55" spans="4:19" ht="10.5">
      <c r="D55" s="121"/>
      <c r="E55" s="121"/>
      <c r="F55" s="121"/>
      <c r="G55" s="121"/>
      <c r="H55" s="121"/>
      <c r="I55" s="121"/>
      <c r="J55" s="121"/>
      <c r="K55" s="121"/>
      <c r="L55" s="121"/>
      <c r="M55" s="121"/>
      <c r="N55" s="121"/>
      <c r="O55" s="121"/>
      <c r="P55" s="121"/>
      <c r="Q55" s="121"/>
      <c r="R55" s="121"/>
      <c r="S55" s="121"/>
    </row>
    <row r="56" spans="4:19" ht="10.5">
      <c r="D56" s="121"/>
      <c r="E56" s="121"/>
      <c r="F56" s="121"/>
      <c r="G56" s="121"/>
      <c r="H56" s="121"/>
      <c r="I56" s="121"/>
      <c r="J56" s="121"/>
      <c r="K56" s="121"/>
      <c r="L56" s="121"/>
      <c r="M56" s="121"/>
      <c r="N56" s="121"/>
      <c r="O56" s="121"/>
      <c r="P56" s="121"/>
      <c r="Q56" s="121"/>
      <c r="R56" s="121"/>
      <c r="S56" s="121"/>
    </row>
    <row r="57" spans="4:19" ht="10.5">
      <c r="D57" s="121"/>
      <c r="E57" s="121"/>
      <c r="F57" s="121"/>
      <c r="G57" s="121"/>
      <c r="H57" s="121"/>
      <c r="I57" s="121"/>
      <c r="J57" s="121"/>
      <c r="K57" s="121"/>
      <c r="L57" s="121"/>
      <c r="M57" s="121"/>
      <c r="N57" s="121"/>
      <c r="O57" s="121"/>
      <c r="P57" s="121"/>
      <c r="Q57" s="121"/>
      <c r="R57" s="121"/>
      <c r="S57" s="121"/>
    </row>
    <row r="58" spans="4:19" ht="10.5">
      <c r="D58" s="121"/>
      <c r="E58" s="121"/>
      <c r="F58" s="121"/>
      <c r="G58" s="121"/>
      <c r="H58" s="121"/>
      <c r="I58" s="121"/>
      <c r="J58" s="121"/>
      <c r="K58" s="121"/>
      <c r="L58" s="121"/>
      <c r="M58" s="121"/>
      <c r="N58" s="121"/>
      <c r="O58" s="121"/>
      <c r="P58" s="121"/>
      <c r="Q58" s="121"/>
      <c r="R58" s="121"/>
      <c r="S58" s="121"/>
    </row>
    <row r="59" spans="4:19" ht="10.5">
      <c r="D59" s="121"/>
      <c r="E59" s="121"/>
      <c r="F59" s="121"/>
      <c r="G59" s="121"/>
      <c r="H59" s="121"/>
      <c r="I59" s="121"/>
      <c r="J59" s="121"/>
      <c r="K59" s="121"/>
      <c r="L59" s="121"/>
      <c r="M59" s="121"/>
      <c r="N59" s="121"/>
      <c r="O59" s="121"/>
      <c r="P59" s="121"/>
      <c r="Q59" s="121"/>
      <c r="R59" s="121"/>
      <c r="S59" s="121"/>
    </row>
    <row r="60" spans="4:19" ht="10.5">
      <c r="D60" s="121"/>
      <c r="E60" s="121"/>
      <c r="F60" s="121"/>
      <c r="G60" s="121"/>
      <c r="H60" s="121"/>
      <c r="I60" s="121"/>
      <c r="J60" s="121"/>
      <c r="K60" s="121"/>
      <c r="L60" s="121"/>
      <c r="M60" s="121"/>
      <c r="N60" s="121"/>
      <c r="O60" s="121"/>
      <c r="P60" s="121"/>
      <c r="Q60" s="121"/>
      <c r="R60" s="121"/>
      <c r="S60" s="121"/>
    </row>
    <row r="61" spans="4:19" ht="10.5">
      <c r="D61" s="121"/>
      <c r="E61" s="121"/>
      <c r="F61" s="121"/>
      <c r="G61" s="121"/>
      <c r="H61" s="121"/>
      <c r="I61" s="121"/>
      <c r="J61" s="121"/>
      <c r="K61" s="121"/>
      <c r="L61" s="121"/>
      <c r="M61" s="121"/>
      <c r="N61" s="121"/>
      <c r="O61" s="121"/>
      <c r="P61" s="121"/>
      <c r="Q61" s="121"/>
      <c r="R61" s="121"/>
      <c r="S61" s="121"/>
    </row>
    <row r="62" spans="4:19" ht="10.5">
      <c r="D62" s="121"/>
      <c r="E62" s="121"/>
      <c r="F62" s="121"/>
      <c r="G62" s="121"/>
      <c r="H62" s="121"/>
      <c r="I62" s="121"/>
      <c r="J62" s="121"/>
      <c r="K62" s="121"/>
      <c r="L62" s="121"/>
      <c r="M62" s="121"/>
      <c r="N62" s="121"/>
      <c r="O62" s="121"/>
      <c r="P62" s="121"/>
      <c r="Q62" s="121"/>
      <c r="R62" s="121"/>
      <c r="S62" s="121"/>
    </row>
    <row r="63" spans="4:19" ht="10.5">
      <c r="D63" s="121"/>
      <c r="E63" s="121"/>
      <c r="F63" s="121"/>
      <c r="G63" s="121"/>
      <c r="H63" s="121"/>
      <c r="I63" s="121"/>
      <c r="J63" s="121"/>
      <c r="K63" s="121"/>
      <c r="L63" s="121"/>
      <c r="M63" s="121"/>
      <c r="N63" s="121"/>
      <c r="O63" s="121"/>
      <c r="P63" s="121"/>
      <c r="Q63" s="121"/>
      <c r="R63" s="121"/>
      <c r="S63" s="121"/>
    </row>
    <row r="64" spans="4:19" ht="10.5">
      <c r="D64" s="121"/>
      <c r="E64" s="121"/>
      <c r="F64" s="121"/>
      <c r="G64" s="121"/>
      <c r="H64" s="121"/>
      <c r="I64" s="121"/>
      <c r="J64" s="121"/>
      <c r="K64" s="121"/>
      <c r="L64" s="121"/>
      <c r="M64" s="121"/>
      <c r="N64" s="121"/>
      <c r="O64" s="121"/>
      <c r="P64" s="121"/>
      <c r="Q64" s="121"/>
      <c r="R64" s="121"/>
      <c r="S64" s="121"/>
    </row>
    <row r="65" spans="4:19" ht="10.5">
      <c r="D65" s="121"/>
      <c r="E65" s="121"/>
      <c r="F65" s="121"/>
      <c r="G65" s="121"/>
      <c r="H65" s="121"/>
      <c r="I65" s="121"/>
      <c r="J65" s="121"/>
      <c r="K65" s="121"/>
      <c r="L65" s="121"/>
      <c r="M65" s="121"/>
      <c r="N65" s="121"/>
      <c r="O65" s="121"/>
      <c r="P65" s="121"/>
      <c r="Q65" s="121"/>
      <c r="R65" s="121"/>
      <c r="S65" s="121"/>
    </row>
    <row r="66" spans="4:19" ht="10.5">
      <c r="D66" s="121"/>
      <c r="E66" s="121"/>
      <c r="F66" s="121"/>
      <c r="G66" s="121"/>
      <c r="H66" s="121"/>
      <c r="I66" s="121"/>
      <c r="J66" s="121"/>
      <c r="K66" s="121"/>
      <c r="L66" s="121"/>
      <c r="M66" s="121"/>
      <c r="N66" s="121"/>
      <c r="O66" s="121"/>
      <c r="P66" s="121"/>
      <c r="Q66" s="121"/>
      <c r="R66" s="121"/>
      <c r="S66" s="121"/>
    </row>
    <row r="67" spans="4:19" ht="10.5">
      <c r="D67" s="121"/>
      <c r="E67" s="121"/>
      <c r="F67" s="121"/>
      <c r="G67" s="121"/>
      <c r="H67" s="121"/>
      <c r="I67" s="121"/>
      <c r="J67" s="121"/>
      <c r="K67" s="121"/>
      <c r="L67" s="121"/>
      <c r="M67" s="121"/>
      <c r="N67" s="121"/>
      <c r="O67" s="121"/>
      <c r="P67" s="121"/>
      <c r="Q67" s="121"/>
      <c r="R67" s="121"/>
      <c r="S67" s="121"/>
    </row>
    <row r="68" spans="4:19" ht="10.5">
      <c r="D68" s="121"/>
      <c r="E68" s="121"/>
      <c r="F68" s="121"/>
      <c r="G68" s="121"/>
      <c r="H68" s="121"/>
      <c r="I68" s="121"/>
      <c r="J68" s="121"/>
      <c r="K68" s="121"/>
      <c r="L68" s="121"/>
      <c r="M68" s="121"/>
      <c r="N68" s="121"/>
      <c r="O68" s="121"/>
      <c r="P68" s="121"/>
      <c r="Q68" s="121"/>
      <c r="R68" s="121"/>
      <c r="S68" s="121"/>
    </row>
    <row r="69" spans="4:19" ht="10.5">
      <c r="D69" s="121"/>
      <c r="E69" s="121"/>
      <c r="F69" s="121"/>
      <c r="G69" s="121"/>
      <c r="H69" s="121"/>
      <c r="I69" s="121"/>
      <c r="J69" s="121"/>
      <c r="K69" s="121"/>
      <c r="L69" s="121"/>
      <c r="M69" s="121"/>
      <c r="N69" s="121"/>
      <c r="O69" s="121"/>
      <c r="P69" s="121"/>
      <c r="Q69" s="121"/>
      <c r="R69" s="121"/>
      <c r="S69" s="121"/>
    </row>
  </sheetData>
  <sheetProtection/>
  <mergeCells count="13">
    <mergeCell ref="A3:J3"/>
    <mergeCell ref="E6:F6"/>
    <mergeCell ref="G6:H6"/>
    <mergeCell ref="I6:J6"/>
    <mergeCell ref="E7:F7"/>
    <mergeCell ref="G7:H7"/>
    <mergeCell ref="I7:J7"/>
    <mergeCell ref="A44:J44"/>
    <mergeCell ref="A43:J43"/>
    <mergeCell ref="B34:J39"/>
    <mergeCell ref="A30:A31"/>
    <mergeCell ref="A25:A28"/>
    <mergeCell ref="A6:D9"/>
  </mergeCells>
  <printOptions horizontalCentered="1"/>
  <pageMargins left="0.3937007874015748" right="0.3937007874015748" top="0.35433070866141736" bottom="0.5905511811023623" header="0.4724409448818898" footer="0.472440944881889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69"/>
  <sheetViews>
    <sheetView zoomScale="115" zoomScaleNormal="115" zoomScaleSheetLayoutView="100" zoomScalePageLayoutView="0" workbookViewId="0" topLeftCell="A1">
      <selection activeCell="A1" sqref="A1"/>
    </sheetView>
  </sheetViews>
  <sheetFormatPr defaultColWidth="8.625" defaultRowHeight="12.75"/>
  <cols>
    <col min="1" max="1" width="10.125" style="1" customWidth="1"/>
    <col min="2" max="2" width="1.75390625" style="1" customWidth="1"/>
    <col min="3" max="3" width="9.00390625" style="1" customWidth="1"/>
    <col min="4" max="4" width="4.125" style="1" customWidth="1"/>
    <col min="5" max="9" width="12.125" style="1" customWidth="1"/>
    <col min="10" max="10" width="11.375" style="1" customWidth="1"/>
    <col min="11" max="11" width="4.00390625" style="1" customWidth="1"/>
    <col min="12" max="12" width="14.00390625" style="1" customWidth="1"/>
    <col min="13" max="13" width="10.00390625" style="1" customWidth="1"/>
    <col min="14" max="14" width="4.00390625" style="1" customWidth="1"/>
    <col min="15" max="15" width="2.00390625" style="1" customWidth="1"/>
    <col min="16" max="16384" width="8.625" style="1" customWidth="1"/>
  </cols>
  <sheetData>
    <row r="1" spans="1:10" s="96" customFormat="1" ht="11.25" customHeight="1">
      <c r="A1" s="1"/>
      <c r="J1" s="86" t="s">
        <v>89</v>
      </c>
    </row>
    <row r="2" s="96" customFormat="1" ht="25.5" customHeight="1">
      <c r="A2" s="1"/>
    </row>
    <row r="3" ht="10.5">
      <c r="A3" s="1" t="s">
        <v>93</v>
      </c>
    </row>
    <row r="4" spans="1:5" ht="12.75">
      <c r="A4" s="110" t="s">
        <v>94</v>
      </c>
      <c r="B4" s="111"/>
      <c r="C4" s="111"/>
      <c r="D4" s="111"/>
      <c r="E4" s="111"/>
    </row>
    <row r="5" spans="1:16" ht="12.75" customHeight="1">
      <c r="A5" s="201" t="s">
        <v>95</v>
      </c>
      <c r="B5" s="202"/>
      <c r="C5" s="202"/>
      <c r="D5" s="203"/>
      <c r="E5" s="212" t="s">
        <v>96</v>
      </c>
      <c r="F5" s="213"/>
      <c r="G5" s="212" t="s">
        <v>97</v>
      </c>
      <c r="H5" s="213"/>
      <c r="I5" s="212" t="s">
        <v>98</v>
      </c>
      <c r="J5" s="213"/>
      <c r="K5" s="24"/>
      <c r="L5" s="24"/>
      <c r="M5" s="24"/>
      <c r="N5" s="24"/>
      <c r="O5" s="24"/>
      <c r="P5" s="24"/>
    </row>
    <row r="6" spans="1:16" ht="12.75" customHeight="1">
      <c r="A6" s="204"/>
      <c r="B6" s="205"/>
      <c r="C6" s="205"/>
      <c r="D6" s="206"/>
      <c r="E6" s="216" t="s">
        <v>99</v>
      </c>
      <c r="F6" s="215"/>
      <c r="G6" s="216" t="s">
        <v>100</v>
      </c>
      <c r="H6" s="240"/>
      <c r="I6" s="216" t="s">
        <v>101</v>
      </c>
      <c r="J6" s="240"/>
      <c r="K6" s="24"/>
      <c r="L6" s="24"/>
      <c r="M6" s="24"/>
      <c r="N6" s="24"/>
      <c r="O6" s="24"/>
      <c r="P6" s="24"/>
    </row>
    <row r="7" spans="1:16" ht="12.75" customHeight="1">
      <c r="A7" s="204"/>
      <c r="B7" s="205"/>
      <c r="C7" s="205"/>
      <c r="D7" s="206"/>
      <c r="E7" s="33" t="s">
        <v>102</v>
      </c>
      <c r="F7" s="33" t="s">
        <v>103</v>
      </c>
      <c r="G7" s="33" t="s">
        <v>102</v>
      </c>
      <c r="H7" s="33" t="s">
        <v>103</v>
      </c>
      <c r="I7" s="33" t="s">
        <v>102</v>
      </c>
      <c r="J7" s="33" t="s">
        <v>103</v>
      </c>
      <c r="K7" s="24"/>
      <c r="M7" s="24"/>
      <c r="N7" s="24"/>
      <c r="O7" s="24"/>
      <c r="P7" s="24"/>
    </row>
    <row r="8" spans="1:16" ht="12.75" customHeight="1">
      <c r="A8" s="207"/>
      <c r="B8" s="208"/>
      <c r="C8" s="208"/>
      <c r="D8" s="209"/>
      <c r="E8" s="34" t="s">
        <v>104</v>
      </c>
      <c r="F8" s="34" t="s">
        <v>105</v>
      </c>
      <c r="G8" s="34" t="s">
        <v>104</v>
      </c>
      <c r="H8" s="34" t="s">
        <v>105</v>
      </c>
      <c r="I8" s="34" t="s">
        <v>104</v>
      </c>
      <c r="J8" s="34" t="s">
        <v>105</v>
      </c>
      <c r="K8" s="24"/>
      <c r="M8" s="24"/>
      <c r="N8" s="24"/>
      <c r="O8" s="24"/>
      <c r="P8" s="24"/>
    </row>
    <row r="9" spans="1:16" ht="10.5">
      <c r="A9" s="23"/>
      <c r="B9" s="24"/>
      <c r="C9" s="24"/>
      <c r="D9" s="24"/>
      <c r="E9" s="35" t="s">
        <v>11</v>
      </c>
      <c r="F9" s="36" t="s">
        <v>12</v>
      </c>
      <c r="G9" s="36" t="s">
        <v>11</v>
      </c>
      <c r="H9" s="36" t="s">
        <v>12</v>
      </c>
      <c r="I9" s="36" t="s">
        <v>11</v>
      </c>
      <c r="J9" s="36" t="s">
        <v>12</v>
      </c>
      <c r="K9" s="24"/>
      <c r="M9" s="24"/>
      <c r="N9" s="24"/>
      <c r="O9" s="24"/>
      <c r="P9" s="24"/>
    </row>
    <row r="10" spans="1:16" ht="12">
      <c r="A10" s="23"/>
      <c r="B10" s="24"/>
      <c r="C10" s="24"/>
      <c r="D10" s="24"/>
      <c r="E10" s="18" t="s">
        <v>13</v>
      </c>
      <c r="F10" s="18" t="s">
        <v>106</v>
      </c>
      <c r="G10" s="18" t="s">
        <v>13</v>
      </c>
      <c r="H10" s="18" t="s">
        <v>106</v>
      </c>
      <c r="I10" s="18" t="s">
        <v>13</v>
      </c>
      <c r="J10" s="18" t="s">
        <v>106</v>
      </c>
      <c r="K10" s="24"/>
      <c r="M10" s="24"/>
      <c r="N10" s="24"/>
      <c r="O10" s="24"/>
      <c r="P10" s="24"/>
    </row>
    <row r="11" spans="1:16" ht="36.75" customHeight="1">
      <c r="A11" s="204" t="s">
        <v>264</v>
      </c>
      <c r="B11" s="24"/>
      <c r="C11" s="235" t="s">
        <v>251</v>
      </c>
      <c r="D11" s="236"/>
      <c r="E11" s="114">
        <v>1127735</v>
      </c>
      <c r="F11" s="114">
        <v>159319</v>
      </c>
      <c r="G11" s="114">
        <v>1842016</v>
      </c>
      <c r="H11" s="114">
        <v>3973102</v>
      </c>
      <c r="I11" s="114">
        <v>2969751</v>
      </c>
      <c r="J11" s="114">
        <v>4132422</v>
      </c>
      <c r="K11" s="24"/>
      <c r="M11" s="24"/>
      <c r="N11" s="24"/>
      <c r="O11" s="24"/>
      <c r="P11" s="24"/>
    </row>
    <row r="12" spans="1:19" ht="36.75" customHeight="1">
      <c r="A12" s="239"/>
      <c r="B12" s="37"/>
      <c r="C12" s="237" t="s">
        <v>252</v>
      </c>
      <c r="D12" s="238"/>
      <c r="E12" s="119">
        <v>36702</v>
      </c>
      <c r="F12" s="119">
        <v>9408</v>
      </c>
      <c r="G12" s="119">
        <v>130699</v>
      </c>
      <c r="H12" s="119">
        <v>986774</v>
      </c>
      <c r="I12" s="119">
        <v>167401</v>
      </c>
      <c r="J12" s="119">
        <v>996181</v>
      </c>
      <c r="K12" s="120"/>
      <c r="L12" s="121"/>
      <c r="M12" s="120"/>
      <c r="N12" s="120"/>
      <c r="O12" s="120"/>
      <c r="P12" s="120"/>
      <c r="Q12" s="121"/>
      <c r="R12" s="121"/>
      <c r="S12" s="121"/>
    </row>
    <row r="13" spans="1:19" ht="10.5">
      <c r="A13" s="38" t="s">
        <v>3</v>
      </c>
      <c r="B13" s="24"/>
      <c r="C13" s="24"/>
      <c r="D13" s="120"/>
      <c r="E13" s="120"/>
      <c r="F13" s="120"/>
      <c r="G13" s="120"/>
      <c r="H13" s="120"/>
      <c r="I13" s="120"/>
      <c r="J13" s="120"/>
      <c r="K13" s="120"/>
      <c r="L13" s="121"/>
      <c r="M13" s="120"/>
      <c r="N13" s="120"/>
      <c r="O13" s="120"/>
      <c r="P13" s="120"/>
      <c r="Q13" s="121"/>
      <c r="R13" s="121"/>
      <c r="S13" s="121"/>
    </row>
    <row r="14" spans="1:19" ht="12.75">
      <c r="A14" s="3" t="s">
        <v>227</v>
      </c>
      <c r="D14" s="121"/>
      <c r="E14" s="121"/>
      <c r="F14" s="121"/>
      <c r="G14" s="121"/>
      <c r="H14" s="121"/>
      <c r="I14" s="121"/>
      <c r="J14" s="121"/>
      <c r="K14" s="120"/>
      <c r="L14" s="121"/>
      <c r="M14" s="120"/>
      <c r="N14" s="120"/>
      <c r="O14" s="120"/>
      <c r="P14" s="120"/>
      <c r="Q14" s="121"/>
      <c r="R14" s="121"/>
      <c r="S14" s="121"/>
    </row>
    <row r="15" spans="4:19" ht="10.5">
      <c r="D15" s="121"/>
      <c r="E15" s="121"/>
      <c r="F15" s="121"/>
      <c r="G15" s="121"/>
      <c r="H15" s="121"/>
      <c r="I15" s="121"/>
      <c r="J15" s="121"/>
      <c r="K15" s="120"/>
      <c r="L15" s="121"/>
      <c r="M15" s="120"/>
      <c r="N15" s="120"/>
      <c r="O15" s="120"/>
      <c r="P15" s="120"/>
      <c r="Q15" s="121"/>
      <c r="R15" s="121"/>
      <c r="S15" s="121"/>
    </row>
    <row r="16" spans="1:19" ht="12.75">
      <c r="A16" s="97" t="s">
        <v>107</v>
      </c>
      <c r="D16" s="121"/>
      <c r="E16" s="121"/>
      <c r="F16" s="121"/>
      <c r="G16" s="121"/>
      <c r="H16" s="121"/>
      <c r="I16" s="121"/>
      <c r="J16" s="122" t="s">
        <v>4</v>
      </c>
      <c r="K16" s="121"/>
      <c r="L16" s="121"/>
      <c r="M16" s="120"/>
      <c r="N16" s="120"/>
      <c r="O16" s="120"/>
      <c r="P16" s="120"/>
      <c r="Q16" s="121"/>
      <c r="R16" s="121"/>
      <c r="S16" s="121"/>
    </row>
    <row r="17" spans="1:19" ht="12.75">
      <c r="A17" s="39" t="s">
        <v>226</v>
      </c>
      <c r="B17" s="24"/>
      <c r="C17" s="24"/>
      <c r="D17" s="120"/>
      <c r="E17" s="120"/>
      <c r="F17" s="120"/>
      <c r="G17" s="120"/>
      <c r="H17" s="120"/>
      <c r="I17" s="120"/>
      <c r="J17" s="123" t="s">
        <v>92</v>
      </c>
      <c r="K17" s="120"/>
      <c r="L17" s="120"/>
      <c r="M17" s="120"/>
      <c r="N17" s="121"/>
      <c r="O17" s="121"/>
      <c r="P17" s="121"/>
      <c r="Q17" s="121"/>
      <c r="R17" s="121"/>
      <c r="S17" s="121"/>
    </row>
    <row r="18" spans="1:19" ht="40.5" customHeight="1">
      <c r="A18" s="230" t="s">
        <v>108</v>
      </c>
      <c r="B18" s="231"/>
      <c r="C18" s="231"/>
      <c r="D18" s="232"/>
      <c r="E18" s="217" t="s">
        <v>109</v>
      </c>
      <c r="F18" s="218"/>
      <c r="G18" s="217" t="s">
        <v>110</v>
      </c>
      <c r="H18" s="218"/>
      <c r="I18" s="217" t="s">
        <v>5</v>
      </c>
      <c r="J18" s="218"/>
      <c r="K18" s="120"/>
      <c r="L18" s="120"/>
      <c r="M18" s="120"/>
      <c r="N18" s="120"/>
      <c r="O18" s="121"/>
      <c r="P18" s="121"/>
      <c r="Q18" s="121"/>
      <c r="R18" s="121"/>
      <c r="S18" s="121"/>
    </row>
    <row r="19" spans="1:19" ht="12.75" customHeight="1">
      <c r="A19" s="224">
        <v>3185931</v>
      </c>
      <c r="B19" s="225"/>
      <c r="C19" s="225"/>
      <c r="D19" s="226"/>
      <c r="E19" s="219">
        <v>104110</v>
      </c>
      <c r="F19" s="219"/>
      <c r="G19" s="220">
        <v>13867</v>
      </c>
      <c r="H19" s="220"/>
      <c r="I19" s="221">
        <v>3303908</v>
      </c>
      <c r="J19" s="221"/>
      <c r="K19" s="120"/>
      <c r="L19" s="120"/>
      <c r="M19" s="120"/>
      <c r="N19" s="120"/>
      <c r="O19" s="121"/>
      <c r="P19" s="121"/>
      <c r="Q19" s="121"/>
      <c r="R19" s="121"/>
      <c r="S19" s="121"/>
    </row>
    <row r="20" spans="1:19" ht="10.5">
      <c r="A20" s="1" t="s">
        <v>265</v>
      </c>
      <c r="D20" s="121"/>
      <c r="E20" s="121"/>
      <c r="F20" s="121"/>
      <c r="G20" s="121"/>
      <c r="H20" s="121"/>
      <c r="I20" s="121"/>
      <c r="J20" s="121"/>
      <c r="K20" s="121"/>
      <c r="L20" s="121"/>
      <c r="M20" s="121"/>
      <c r="N20" s="121"/>
      <c r="O20" s="121"/>
      <c r="P20" s="121"/>
      <c r="Q20" s="121"/>
      <c r="R20" s="121"/>
      <c r="S20" s="121"/>
    </row>
    <row r="21" spans="1:19" ht="10.5">
      <c r="A21" s="1" t="s">
        <v>6</v>
      </c>
      <c r="D21" s="121"/>
      <c r="E21" s="121"/>
      <c r="F21" s="121"/>
      <c r="G21" s="121"/>
      <c r="H21" s="121"/>
      <c r="I21" s="121"/>
      <c r="J21" s="121"/>
      <c r="K21" s="121"/>
      <c r="L21" s="121"/>
      <c r="M21" s="121"/>
      <c r="N21" s="121"/>
      <c r="O21" s="121"/>
      <c r="P21" s="121"/>
      <c r="Q21" s="121"/>
      <c r="R21" s="121"/>
      <c r="S21" s="121"/>
    </row>
    <row r="22" spans="4:19" ht="5.25" customHeight="1">
      <c r="D22" s="121"/>
      <c r="E22" s="121"/>
      <c r="F22" s="121"/>
      <c r="G22" s="121"/>
      <c r="H22" s="121"/>
      <c r="I22" s="121"/>
      <c r="J22" s="121"/>
      <c r="K22" s="121"/>
      <c r="L22" s="121"/>
      <c r="M22" s="121"/>
      <c r="N22" s="121"/>
      <c r="O22" s="121"/>
      <c r="P22" s="121"/>
      <c r="Q22" s="121"/>
      <c r="R22" s="121"/>
      <c r="S22" s="121"/>
    </row>
    <row r="23" spans="1:19" s="19" customFormat="1" ht="9.75" customHeight="1">
      <c r="A23" s="113" t="s">
        <v>266</v>
      </c>
      <c r="B23" s="108"/>
      <c r="C23" s="108"/>
      <c r="D23" s="124"/>
      <c r="E23" s="124"/>
      <c r="F23" s="124"/>
      <c r="G23" s="124"/>
      <c r="H23" s="124"/>
      <c r="I23" s="124"/>
      <c r="J23" s="124"/>
      <c r="K23" s="125"/>
      <c r="L23" s="125"/>
      <c r="M23" s="125"/>
      <c r="N23" s="125"/>
      <c r="O23" s="125"/>
      <c r="P23" s="125"/>
      <c r="Q23" s="125"/>
      <c r="R23" s="125"/>
      <c r="S23" s="125"/>
    </row>
    <row r="24" spans="1:19" ht="9.75" customHeight="1">
      <c r="A24" s="109" t="s">
        <v>111</v>
      </c>
      <c r="B24" s="108"/>
      <c r="C24" s="108"/>
      <c r="D24" s="124"/>
      <c r="E24" s="124"/>
      <c r="F24" s="124"/>
      <c r="G24" s="124"/>
      <c r="H24" s="124"/>
      <c r="I24" s="124"/>
      <c r="J24" s="124"/>
      <c r="K24" s="121"/>
      <c r="L24" s="121"/>
      <c r="M24" s="121"/>
      <c r="N24" s="121"/>
      <c r="O24" s="121"/>
      <c r="P24" s="121"/>
      <c r="Q24" s="121"/>
      <c r="R24" s="121"/>
      <c r="S24" s="121"/>
    </row>
    <row r="25" spans="4:19" ht="10.5">
      <c r="D25" s="121"/>
      <c r="E25" s="121"/>
      <c r="F25" s="121"/>
      <c r="G25" s="121"/>
      <c r="H25" s="121"/>
      <c r="I25" s="121"/>
      <c r="J25" s="121"/>
      <c r="K25" s="121"/>
      <c r="L25" s="121"/>
      <c r="M25" s="121"/>
      <c r="N25" s="121"/>
      <c r="O25" s="121"/>
      <c r="P25" s="121"/>
      <c r="Q25" s="121"/>
      <c r="R25" s="121"/>
      <c r="S25" s="121"/>
    </row>
    <row r="26" spans="1:19" ht="12.75">
      <c r="A26" s="97" t="s">
        <v>112</v>
      </c>
      <c r="D26" s="121"/>
      <c r="E26" s="121"/>
      <c r="F26" s="121"/>
      <c r="G26" s="121"/>
      <c r="H26" s="121"/>
      <c r="I26" s="121"/>
      <c r="J26" s="121"/>
      <c r="K26" s="121"/>
      <c r="L26" s="121"/>
      <c r="M26" s="121"/>
      <c r="N26" s="121"/>
      <c r="O26" s="121"/>
      <c r="P26" s="121"/>
      <c r="Q26" s="121"/>
      <c r="R26" s="121"/>
      <c r="S26" s="121"/>
    </row>
    <row r="27" spans="1:19" ht="12.75">
      <c r="A27" s="39" t="s">
        <v>7</v>
      </c>
      <c r="D27" s="121"/>
      <c r="E27" s="121"/>
      <c r="F27" s="121"/>
      <c r="G27" s="121"/>
      <c r="H27" s="121"/>
      <c r="I27" s="121"/>
      <c r="J27" s="121"/>
      <c r="K27" s="121"/>
      <c r="L27" s="121"/>
      <c r="M27" s="121"/>
      <c r="N27" s="121"/>
      <c r="O27" s="121"/>
      <c r="P27" s="121"/>
      <c r="Q27" s="121"/>
      <c r="R27" s="121"/>
      <c r="S27" s="121"/>
    </row>
    <row r="28" spans="1:19" ht="24.75" customHeight="1">
      <c r="A28" s="230" t="s">
        <v>8</v>
      </c>
      <c r="B28" s="231"/>
      <c r="C28" s="231"/>
      <c r="D28" s="232"/>
      <c r="E28" s="228" t="s">
        <v>9</v>
      </c>
      <c r="F28" s="229"/>
      <c r="G28" s="228" t="s">
        <v>10</v>
      </c>
      <c r="H28" s="229"/>
      <c r="I28" s="120"/>
      <c r="J28" s="120"/>
      <c r="K28" s="121"/>
      <c r="L28" s="121"/>
      <c r="M28" s="121"/>
      <c r="N28" s="121"/>
      <c r="O28" s="121"/>
      <c r="P28" s="121"/>
      <c r="Q28" s="121"/>
      <c r="R28" s="121"/>
      <c r="S28" s="121"/>
    </row>
    <row r="29" spans="1:19" ht="9.75" customHeight="1">
      <c r="A29" s="32"/>
      <c r="B29" s="7"/>
      <c r="C29" s="7"/>
      <c r="D29" s="126"/>
      <c r="E29" s="127"/>
      <c r="F29" s="128" t="s">
        <v>11</v>
      </c>
      <c r="G29" s="127"/>
      <c r="H29" s="128" t="s">
        <v>12</v>
      </c>
      <c r="I29" s="120"/>
      <c r="J29" s="120"/>
      <c r="K29" s="121"/>
      <c r="L29" s="121"/>
      <c r="M29" s="121"/>
      <c r="N29" s="121"/>
      <c r="O29" s="121"/>
      <c r="P29" s="121"/>
      <c r="Q29" s="121"/>
      <c r="R29" s="121"/>
      <c r="S29" s="121"/>
    </row>
    <row r="30" spans="1:19" s="19" customFormat="1" ht="10.5" customHeight="1">
      <c r="A30" s="14"/>
      <c r="B30" s="15"/>
      <c r="C30" s="15"/>
      <c r="D30" s="129"/>
      <c r="E30" s="227" t="s">
        <v>13</v>
      </c>
      <c r="F30" s="223"/>
      <c r="G30" s="222" t="s">
        <v>14</v>
      </c>
      <c r="H30" s="223"/>
      <c r="I30" s="129"/>
      <c r="J30" s="129"/>
      <c r="K30" s="125"/>
      <c r="L30" s="125"/>
      <c r="M30" s="125"/>
      <c r="N30" s="125"/>
      <c r="O30" s="125"/>
      <c r="P30" s="125"/>
      <c r="Q30" s="125"/>
      <c r="R30" s="125"/>
      <c r="S30" s="125"/>
    </row>
    <row r="31" spans="1:19" ht="12.75">
      <c r="A31" s="233" t="s">
        <v>268</v>
      </c>
      <c r="B31" s="243"/>
      <c r="C31" s="107" t="s">
        <v>267</v>
      </c>
      <c r="D31" s="130"/>
      <c r="E31" s="131"/>
      <c r="F31" s="120">
        <v>11669286</v>
      </c>
      <c r="G31" s="131"/>
      <c r="H31" s="132">
        <v>2498440</v>
      </c>
      <c r="I31" s="120"/>
      <c r="J31" s="120"/>
      <c r="K31" s="121"/>
      <c r="L31" s="121"/>
      <c r="M31" s="121"/>
      <c r="N31" s="121"/>
      <c r="O31" s="121"/>
      <c r="P31" s="121"/>
      <c r="Q31" s="121"/>
      <c r="R31" s="121"/>
      <c r="S31" s="121"/>
    </row>
    <row r="32" spans="1:19" ht="12">
      <c r="A32" s="233" t="s">
        <v>249</v>
      </c>
      <c r="B32" s="234"/>
      <c r="C32" s="107">
        <v>2011</v>
      </c>
      <c r="D32" s="130"/>
      <c r="E32" s="131"/>
      <c r="F32" s="133">
        <v>12053991</v>
      </c>
      <c r="G32" s="131"/>
      <c r="H32" s="134">
        <v>2826797</v>
      </c>
      <c r="I32" s="120"/>
      <c r="J32" s="120"/>
      <c r="K32" s="121"/>
      <c r="L32" s="121"/>
      <c r="M32" s="121"/>
      <c r="N32" s="121"/>
      <c r="O32" s="121"/>
      <c r="P32" s="121"/>
      <c r="Q32" s="121"/>
      <c r="R32" s="121"/>
      <c r="S32" s="121"/>
    </row>
    <row r="33" spans="1:19" ht="12">
      <c r="A33" s="233" t="s">
        <v>250</v>
      </c>
      <c r="B33" s="234"/>
      <c r="C33" s="107">
        <v>2012</v>
      </c>
      <c r="D33" s="130"/>
      <c r="E33" s="131"/>
      <c r="F33" s="133">
        <v>12480426</v>
      </c>
      <c r="G33" s="131"/>
      <c r="H33" s="134">
        <v>2904921</v>
      </c>
      <c r="I33" s="120"/>
      <c r="J33" s="120"/>
      <c r="K33" s="121"/>
      <c r="L33" s="121"/>
      <c r="M33" s="121"/>
      <c r="N33" s="121"/>
      <c r="O33" s="121"/>
      <c r="P33" s="121"/>
      <c r="Q33" s="121"/>
      <c r="R33" s="121"/>
      <c r="S33" s="121"/>
    </row>
    <row r="34" spans="1:19" ht="12">
      <c r="A34" s="233" t="s">
        <v>256</v>
      </c>
      <c r="B34" s="234"/>
      <c r="C34" s="107">
        <v>2013</v>
      </c>
      <c r="D34" s="130"/>
      <c r="E34" s="131"/>
      <c r="F34" s="133">
        <v>12683996</v>
      </c>
      <c r="G34" s="135"/>
      <c r="H34" s="134">
        <v>3349521</v>
      </c>
      <c r="I34" s="120"/>
      <c r="J34" s="120"/>
      <c r="K34" s="121"/>
      <c r="L34" s="121"/>
      <c r="M34" s="121"/>
      <c r="N34" s="121"/>
      <c r="O34" s="121"/>
      <c r="P34" s="121"/>
      <c r="Q34" s="121"/>
      <c r="R34" s="121"/>
      <c r="S34" s="121"/>
    </row>
    <row r="35" spans="1:19" ht="12">
      <c r="A35" s="233" t="s">
        <v>258</v>
      </c>
      <c r="B35" s="234"/>
      <c r="C35" s="107">
        <v>2014</v>
      </c>
      <c r="D35" s="130"/>
      <c r="E35" s="131"/>
      <c r="F35" s="133">
        <v>12725698</v>
      </c>
      <c r="G35" s="135"/>
      <c r="H35" s="134">
        <v>5155309</v>
      </c>
      <c r="I35" s="120"/>
      <c r="J35" s="120"/>
      <c r="K35" s="121"/>
      <c r="L35" s="121"/>
      <c r="M35" s="121"/>
      <c r="N35" s="121"/>
      <c r="O35" s="121"/>
      <c r="P35" s="121"/>
      <c r="Q35" s="121"/>
      <c r="R35" s="121"/>
      <c r="S35" s="121"/>
    </row>
    <row r="36" spans="1:19" s="189" customFormat="1" ht="12.75" customHeight="1">
      <c r="A36" s="244" t="s">
        <v>260</v>
      </c>
      <c r="B36" s="245"/>
      <c r="C36" s="183">
        <v>2015</v>
      </c>
      <c r="D36" s="184"/>
      <c r="E36" s="136"/>
      <c r="F36" s="185">
        <v>12719200</v>
      </c>
      <c r="G36" s="136"/>
      <c r="H36" s="186">
        <v>4946596</v>
      </c>
      <c r="I36" s="187"/>
      <c r="J36" s="187"/>
      <c r="K36" s="188"/>
      <c r="L36" s="188"/>
      <c r="M36" s="188"/>
      <c r="N36" s="188"/>
      <c r="O36" s="188"/>
      <c r="P36" s="188"/>
      <c r="Q36" s="188"/>
      <c r="R36" s="188"/>
      <c r="S36" s="188"/>
    </row>
    <row r="37" spans="1:19" ht="10.5">
      <c r="A37" s="1" t="s">
        <v>223</v>
      </c>
      <c r="D37" s="121"/>
      <c r="E37" s="121"/>
      <c r="F37" s="121"/>
      <c r="G37" s="121"/>
      <c r="H37" s="121"/>
      <c r="I37" s="121"/>
      <c r="J37" s="120"/>
      <c r="K37" s="121"/>
      <c r="L37" s="121"/>
      <c r="M37" s="121"/>
      <c r="N37" s="121"/>
      <c r="O37" s="121"/>
      <c r="P37" s="121"/>
      <c r="Q37" s="121"/>
      <c r="R37" s="121"/>
      <c r="S37" s="121"/>
    </row>
    <row r="38" spans="1:19" ht="10.5">
      <c r="A38" s="38" t="s">
        <v>3</v>
      </c>
      <c r="D38" s="121"/>
      <c r="E38" s="121"/>
      <c r="F38" s="121"/>
      <c r="G38" s="121"/>
      <c r="H38" s="121"/>
      <c r="I38" s="121"/>
      <c r="J38" s="120"/>
      <c r="K38" s="121"/>
      <c r="L38" s="121"/>
      <c r="M38" s="121"/>
      <c r="N38" s="121"/>
      <c r="O38" s="121"/>
      <c r="P38" s="121"/>
      <c r="Q38" s="121"/>
      <c r="R38" s="121"/>
      <c r="S38" s="121"/>
    </row>
    <row r="39" spans="4:19" ht="4.5" customHeight="1">
      <c r="D39" s="121"/>
      <c r="E39" s="121"/>
      <c r="F39" s="121"/>
      <c r="G39" s="121"/>
      <c r="H39" s="121"/>
      <c r="I39" s="121"/>
      <c r="J39" s="120"/>
      <c r="K39" s="121"/>
      <c r="L39" s="121"/>
      <c r="M39" s="121"/>
      <c r="N39" s="121"/>
      <c r="O39" s="121"/>
      <c r="P39" s="121"/>
      <c r="Q39" s="121"/>
      <c r="R39" s="121"/>
      <c r="S39" s="121"/>
    </row>
    <row r="40" spans="1:19" ht="24.75" customHeight="1">
      <c r="A40" s="241" t="s">
        <v>113</v>
      </c>
      <c r="B40" s="241"/>
      <c r="C40" s="241"/>
      <c r="D40" s="242"/>
      <c r="E40" s="242"/>
      <c r="F40" s="242"/>
      <c r="G40" s="242"/>
      <c r="H40" s="242"/>
      <c r="I40" s="242"/>
      <c r="J40" s="242"/>
      <c r="K40" s="121"/>
      <c r="L40" s="121"/>
      <c r="M40" s="121"/>
      <c r="N40" s="121"/>
      <c r="O40" s="121"/>
      <c r="P40" s="121"/>
      <c r="Q40" s="121"/>
      <c r="R40" s="121"/>
      <c r="S40" s="121"/>
    </row>
    <row r="41" spans="1:19" ht="12.75">
      <c r="A41" s="3" t="s">
        <v>228</v>
      </c>
      <c r="D41" s="121"/>
      <c r="E41" s="121"/>
      <c r="F41" s="121"/>
      <c r="G41" s="121"/>
      <c r="H41" s="121"/>
      <c r="I41" s="121"/>
      <c r="J41" s="121"/>
      <c r="K41" s="121"/>
      <c r="L41" s="121"/>
      <c r="M41" s="121"/>
      <c r="N41" s="121"/>
      <c r="O41" s="121"/>
      <c r="P41" s="121"/>
      <c r="Q41" s="121"/>
      <c r="R41" s="121"/>
      <c r="S41" s="121"/>
    </row>
    <row r="42" spans="4:19" ht="10.5">
      <c r="D42" s="121"/>
      <c r="E42" s="121"/>
      <c r="F42" s="121"/>
      <c r="G42" s="121"/>
      <c r="H42" s="121"/>
      <c r="I42" s="121"/>
      <c r="J42" s="121"/>
      <c r="K42" s="121"/>
      <c r="L42" s="121"/>
      <c r="M42" s="121"/>
      <c r="N42" s="121"/>
      <c r="O42" s="121"/>
      <c r="P42" s="121"/>
      <c r="Q42" s="121"/>
      <c r="R42" s="121"/>
      <c r="S42" s="121"/>
    </row>
    <row r="43" spans="4:19" ht="10.5">
      <c r="D43" s="121"/>
      <c r="E43" s="121"/>
      <c r="F43" s="121"/>
      <c r="G43" s="121"/>
      <c r="H43" s="121"/>
      <c r="I43" s="121"/>
      <c r="J43" s="121"/>
      <c r="K43" s="121"/>
      <c r="L43" s="121"/>
      <c r="M43" s="121"/>
      <c r="N43" s="121"/>
      <c r="O43" s="121"/>
      <c r="P43" s="121"/>
      <c r="Q43" s="121"/>
      <c r="R43" s="121"/>
      <c r="S43" s="121"/>
    </row>
    <row r="44" spans="4:19" ht="10.5">
      <c r="D44" s="121"/>
      <c r="E44" s="121"/>
      <c r="F44" s="121"/>
      <c r="G44" s="121"/>
      <c r="H44" s="121"/>
      <c r="I44" s="121"/>
      <c r="J44" s="121"/>
      <c r="K44" s="121"/>
      <c r="L44" s="121"/>
      <c r="M44" s="121"/>
      <c r="N44" s="121"/>
      <c r="O44" s="121"/>
      <c r="P44" s="121"/>
      <c r="Q44" s="121"/>
      <c r="R44" s="121"/>
      <c r="S44" s="121"/>
    </row>
    <row r="45" spans="4:19" ht="10.5">
      <c r="D45" s="121"/>
      <c r="E45" s="121"/>
      <c r="F45" s="121"/>
      <c r="G45" s="121"/>
      <c r="H45" s="121"/>
      <c r="I45" s="121"/>
      <c r="J45" s="121"/>
      <c r="K45" s="121"/>
      <c r="L45" s="121"/>
      <c r="M45" s="121"/>
      <c r="N45" s="121"/>
      <c r="O45" s="121"/>
      <c r="P45" s="121"/>
      <c r="Q45" s="121"/>
      <c r="R45" s="121"/>
      <c r="S45" s="121"/>
    </row>
    <row r="46" spans="4:19" ht="10.5">
      <c r="D46" s="121"/>
      <c r="E46" s="121"/>
      <c r="F46" s="121"/>
      <c r="G46" s="121"/>
      <c r="H46" s="121"/>
      <c r="I46" s="121"/>
      <c r="J46" s="121"/>
      <c r="K46" s="121"/>
      <c r="L46" s="121"/>
      <c r="M46" s="121"/>
      <c r="N46" s="121"/>
      <c r="O46" s="121"/>
      <c r="P46" s="121"/>
      <c r="Q46" s="121"/>
      <c r="R46" s="121"/>
      <c r="S46" s="121"/>
    </row>
    <row r="47" spans="4:19" ht="10.5">
      <c r="D47" s="121"/>
      <c r="E47" s="121"/>
      <c r="F47" s="121"/>
      <c r="G47" s="121"/>
      <c r="H47" s="121"/>
      <c r="I47" s="121"/>
      <c r="J47" s="121"/>
      <c r="K47" s="121"/>
      <c r="L47" s="121"/>
      <c r="M47" s="121"/>
      <c r="N47" s="121"/>
      <c r="O47" s="121"/>
      <c r="P47" s="121"/>
      <c r="Q47" s="121"/>
      <c r="R47" s="121"/>
      <c r="S47" s="121"/>
    </row>
    <row r="48" spans="4:19" ht="10.5">
      <c r="D48" s="121"/>
      <c r="E48" s="121"/>
      <c r="F48" s="121"/>
      <c r="G48" s="121"/>
      <c r="H48" s="121"/>
      <c r="I48" s="121"/>
      <c r="J48" s="121"/>
      <c r="K48" s="121"/>
      <c r="L48" s="121"/>
      <c r="M48" s="121"/>
      <c r="N48" s="121"/>
      <c r="O48" s="121"/>
      <c r="P48" s="121"/>
      <c r="Q48" s="121"/>
      <c r="R48" s="121"/>
      <c r="S48" s="121"/>
    </row>
    <row r="49" spans="4:19" ht="10.5">
      <c r="D49" s="121"/>
      <c r="E49" s="121"/>
      <c r="F49" s="121"/>
      <c r="G49" s="121"/>
      <c r="H49" s="121"/>
      <c r="I49" s="121"/>
      <c r="J49" s="121"/>
      <c r="K49" s="121"/>
      <c r="L49" s="121"/>
      <c r="M49" s="121"/>
      <c r="N49" s="121"/>
      <c r="O49" s="121"/>
      <c r="P49" s="121"/>
      <c r="Q49" s="121"/>
      <c r="R49" s="121"/>
      <c r="S49" s="121"/>
    </row>
    <row r="50" spans="4:19" ht="10.5">
      <c r="D50" s="121"/>
      <c r="E50" s="121"/>
      <c r="F50" s="121"/>
      <c r="G50" s="121"/>
      <c r="H50" s="121"/>
      <c r="I50" s="121"/>
      <c r="J50" s="121"/>
      <c r="K50" s="121"/>
      <c r="L50" s="121"/>
      <c r="M50" s="121"/>
      <c r="N50" s="121"/>
      <c r="O50" s="121"/>
      <c r="P50" s="121"/>
      <c r="Q50" s="121"/>
      <c r="R50" s="121"/>
      <c r="S50" s="121"/>
    </row>
    <row r="51" spans="4:19" ht="10.5">
      <c r="D51" s="121"/>
      <c r="E51" s="121"/>
      <c r="F51" s="121"/>
      <c r="G51" s="121"/>
      <c r="H51" s="121"/>
      <c r="I51" s="121"/>
      <c r="J51" s="121"/>
      <c r="K51" s="121"/>
      <c r="L51" s="121"/>
      <c r="M51" s="121"/>
      <c r="N51" s="121"/>
      <c r="O51" s="121"/>
      <c r="P51" s="121"/>
      <c r="Q51" s="121"/>
      <c r="R51" s="121"/>
      <c r="S51" s="121"/>
    </row>
    <row r="52" spans="4:19" ht="10.5">
      <c r="D52" s="121"/>
      <c r="E52" s="121"/>
      <c r="F52" s="121"/>
      <c r="G52" s="121"/>
      <c r="H52" s="121"/>
      <c r="I52" s="121"/>
      <c r="J52" s="121"/>
      <c r="K52" s="121"/>
      <c r="L52" s="121"/>
      <c r="M52" s="121"/>
      <c r="N52" s="121"/>
      <c r="O52" s="121"/>
      <c r="P52" s="121"/>
      <c r="Q52" s="121"/>
      <c r="R52" s="121"/>
      <c r="S52" s="121"/>
    </row>
    <row r="53" spans="4:19" ht="10.5">
      <c r="D53" s="121"/>
      <c r="E53" s="121"/>
      <c r="F53" s="121"/>
      <c r="G53" s="121"/>
      <c r="H53" s="121"/>
      <c r="I53" s="121"/>
      <c r="J53" s="121"/>
      <c r="K53" s="121"/>
      <c r="L53" s="121"/>
      <c r="M53" s="121"/>
      <c r="N53" s="121"/>
      <c r="O53" s="121"/>
      <c r="P53" s="121"/>
      <c r="Q53" s="121"/>
      <c r="R53" s="121"/>
      <c r="S53" s="121"/>
    </row>
    <row r="54" spans="4:19" ht="10.5">
      <c r="D54" s="121"/>
      <c r="E54" s="121"/>
      <c r="F54" s="121"/>
      <c r="G54" s="121"/>
      <c r="H54" s="121"/>
      <c r="I54" s="121"/>
      <c r="J54" s="121"/>
      <c r="K54" s="121"/>
      <c r="L54" s="121"/>
      <c r="M54" s="121"/>
      <c r="N54" s="121"/>
      <c r="O54" s="121"/>
      <c r="P54" s="121"/>
      <c r="Q54" s="121"/>
      <c r="R54" s="121"/>
      <c r="S54" s="121"/>
    </row>
    <row r="55" spans="1:19" ht="10.5">
      <c r="A55" s="24"/>
      <c r="B55" s="24"/>
      <c r="C55" s="24"/>
      <c r="D55" s="120"/>
      <c r="E55" s="121"/>
      <c r="F55" s="121"/>
      <c r="G55" s="121"/>
      <c r="H55" s="121"/>
      <c r="I55" s="121"/>
      <c r="J55" s="121"/>
      <c r="K55" s="121"/>
      <c r="L55" s="121"/>
      <c r="M55" s="121"/>
      <c r="N55" s="121"/>
      <c r="O55" s="121"/>
      <c r="P55" s="121"/>
      <c r="Q55" s="121"/>
      <c r="R55" s="121"/>
      <c r="S55" s="121"/>
    </row>
    <row r="56" spans="1:19" ht="10.5">
      <c r="A56" s="24"/>
      <c r="B56" s="24"/>
      <c r="C56" s="24"/>
      <c r="D56" s="120"/>
      <c r="E56" s="121"/>
      <c r="F56" s="121"/>
      <c r="G56" s="121"/>
      <c r="H56" s="121"/>
      <c r="I56" s="121"/>
      <c r="J56" s="121"/>
      <c r="K56" s="121"/>
      <c r="L56" s="121"/>
      <c r="M56" s="121"/>
      <c r="N56" s="121"/>
      <c r="O56" s="121"/>
      <c r="P56" s="121"/>
      <c r="Q56" s="121"/>
      <c r="R56" s="121"/>
      <c r="S56" s="121"/>
    </row>
    <row r="57" spans="1:19" ht="10.5">
      <c r="A57" s="24"/>
      <c r="B57" s="24"/>
      <c r="C57" s="24"/>
      <c r="D57" s="120"/>
      <c r="E57" s="121"/>
      <c r="F57" s="121"/>
      <c r="G57" s="121"/>
      <c r="H57" s="121"/>
      <c r="I57" s="121"/>
      <c r="J57" s="121"/>
      <c r="K57" s="121"/>
      <c r="L57" s="121"/>
      <c r="M57" s="121"/>
      <c r="N57" s="121"/>
      <c r="O57" s="121"/>
      <c r="P57" s="121"/>
      <c r="Q57" s="121"/>
      <c r="R57" s="121"/>
      <c r="S57" s="121"/>
    </row>
    <row r="58" spans="1:19" ht="10.5">
      <c r="A58" s="24"/>
      <c r="B58" s="24"/>
      <c r="C58" s="24"/>
      <c r="D58" s="120"/>
      <c r="E58" s="121"/>
      <c r="F58" s="121"/>
      <c r="G58" s="121"/>
      <c r="H58" s="121"/>
      <c r="I58" s="121"/>
      <c r="J58" s="121"/>
      <c r="K58" s="121"/>
      <c r="L58" s="121"/>
      <c r="M58" s="121"/>
      <c r="N58" s="121"/>
      <c r="O58" s="121"/>
      <c r="P58" s="121"/>
      <c r="Q58" s="121"/>
      <c r="R58" s="121"/>
      <c r="S58" s="121"/>
    </row>
    <row r="59" spans="1:19" ht="10.5">
      <c r="A59" s="24"/>
      <c r="B59" s="24"/>
      <c r="C59" s="24"/>
      <c r="D59" s="120"/>
      <c r="E59" s="121"/>
      <c r="F59" s="121"/>
      <c r="G59" s="121"/>
      <c r="H59" s="121"/>
      <c r="I59" s="121"/>
      <c r="J59" s="121"/>
      <c r="K59" s="121"/>
      <c r="L59" s="121"/>
      <c r="M59" s="121"/>
      <c r="N59" s="121"/>
      <c r="O59" s="121"/>
      <c r="P59" s="121"/>
      <c r="Q59" s="121"/>
      <c r="R59" s="121"/>
      <c r="S59" s="121"/>
    </row>
    <row r="60" spans="1:19" ht="10.5">
      <c r="A60" s="24"/>
      <c r="B60" s="24"/>
      <c r="C60" s="24"/>
      <c r="D60" s="120"/>
      <c r="E60" s="121"/>
      <c r="F60" s="121"/>
      <c r="G60" s="121"/>
      <c r="H60" s="121"/>
      <c r="I60" s="121"/>
      <c r="J60" s="121"/>
      <c r="K60" s="121"/>
      <c r="L60" s="121"/>
      <c r="M60" s="121"/>
      <c r="N60" s="121"/>
      <c r="O60" s="121"/>
      <c r="P60" s="121"/>
      <c r="Q60" s="121"/>
      <c r="R60" s="121"/>
      <c r="S60" s="121"/>
    </row>
    <row r="61" spans="1:19" ht="10.5">
      <c r="A61" s="24"/>
      <c r="B61" s="24"/>
      <c r="C61" s="24"/>
      <c r="D61" s="120"/>
      <c r="E61" s="121"/>
      <c r="F61" s="121"/>
      <c r="G61" s="121"/>
      <c r="H61" s="121"/>
      <c r="I61" s="121"/>
      <c r="J61" s="121"/>
      <c r="K61" s="121"/>
      <c r="L61" s="121"/>
      <c r="M61" s="121"/>
      <c r="N61" s="121"/>
      <c r="O61" s="121"/>
      <c r="P61" s="121"/>
      <c r="Q61" s="121"/>
      <c r="R61" s="121"/>
      <c r="S61" s="121"/>
    </row>
    <row r="62" spans="1:19" ht="10.5">
      <c r="A62" s="24"/>
      <c r="B62" s="24"/>
      <c r="C62" s="24"/>
      <c r="D62" s="120"/>
      <c r="E62" s="121"/>
      <c r="F62" s="121"/>
      <c r="G62" s="121"/>
      <c r="H62" s="121"/>
      <c r="I62" s="121"/>
      <c r="J62" s="121"/>
      <c r="K62" s="121"/>
      <c r="L62" s="121"/>
      <c r="M62" s="121"/>
      <c r="N62" s="121"/>
      <c r="O62" s="121"/>
      <c r="P62" s="121"/>
      <c r="Q62" s="121"/>
      <c r="R62" s="121"/>
      <c r="S62" s="121"/>
    </row>
    <row r="63" spans="1:19" ht="10.5">
      <c r="A63" s="24"/>
      <c r="B63" s="24"/>
      <c r="C63" s="24"/>
      <c r="D63" s="120"/>
      <c r="E63" s="121"/>
      <c r="F63" s="121"/>
      <c r="G63" s="121"/>
      <c r="H63" s="121"/>
      <c r="I63" s="121"/>
      <c r="J63" s="121"/>
      <c r="K63" s="121"/>
      <c r="L63" s="121"/>
      <c r="M63" s="121"/>
      <c r="N63" s="121"/>
      <c r="O63" s="121"/>
      <c r="P63" s="121"/>
      <c r="Q63" s="121"/>
      <c r="R63" s="121"/>
      <c r="S63" s="121"/>
    </row>
    <row r="64" spans="4:19" ht="10.5">
      <c r="D64" s="121"/>
      <c r="E64" s="121"/>
      <c r="F64" s="121"/>
      <c r="G64" s="121"/>
      <c r="H64" s="121"/>
      <c r="I64" s="121"/>
      <c r="J64" s="121"/>
      <c r="K64" s="121"/>
      <c r="L64" s="121"/>
      <c r="M64" s="121"/>
      <c r="N64" s="121"/>
      <c r="O64" s="121"/>
      <c r="P64" s="121"/>
      <c r="Q64" s="121"/>
      <c r="R64" s="121"/>
      <c r="S64" s="121"/>
    </row>
    <row r="65" spans="4:19" ht="10.5">
      <c r="D65" s="121"/>
      <c r="E65" s="121"/>
      <c r="F65" s="121"/>
      <c r="G65" s="121"/>
      <c r="H65" s="121"/>
      <c r="I65" s="121"/>
      <c r="J65" s="121"/>
      <c r="K65" s="121"/>
      <c r="L65" s="121"/>
      <c r="M65" s="121"/>
      <c r="N65" s="121"/>
      <c r="O65" s="121"/>
      <c r="P65" s="121"/>
      <c r="Q65" s="121"/>
      <c r="R65" s="121"/>
      <c r="S65" s="121"/>
    </row>
    <row r="66" spans="4:19" ht="10.5">
      <c r="D66" s="121"/>
      <c r="E66" s="121"/>
      <c r="F66" s="121"/>
      <c r="G66" s="121"/>
      <c r="H66" s="121"/>
      <c r="I66" s="121"/>
      <c r="J66" s="121"/>
      <c r="K66" s="121"/>
      <c r="L66" s="121"/>
      <c r="M66" s="121"/>
      <c r="N66" s="121"/>
      <c r="O66" s="121"/>
      <c r="P66" s="121"/>
      <c r="Q66" s="121"/>
      <c r="R66" s="121"/>
      <c r="S66" s="121"/>
    </row>
    <row r="67" spans="4:19" ht="10.5">
      <c r="D67" s="121"/>
      <c r="E67" s="121"/>
      <c r="F67" s="121"/>
      <c r="G67" s="121"/>
      <c r="H67" s="121"/>
      <c r="I67" s="121"/>
      <c r="J67" s="121"/>
      <c r="K67" s="121"/>
      <c r="L67" s="121"/>
      <c r="M67" s="121"/>
      <c r="N67" s="121"/>
      <c r="O67" s="121"/>
      <c r="P67" s="121"/>
      <c r="Q67" s="121"/>
      <c r="R67" s="121"/>
      <c r="S67" s="121"/>
    </row>
    <row r="68" spans="4:19" ht="10.5">
      <c r="D68" s="121"/>
      <c r="E68" s="121"/>
      <c r="F68" s="121"/>
      <c r="G68" s="121"/>
      <c r="H68" s="121"/>
      <c r="I68" s="121"/>
      <c r="J68" s="121"/>
      <c r="K68" s="121"/>
      <c r="L68" s="121"/>
      <c r="M68" s="121"/>
      <c r="N68" s="121"/>
      <c r="O68" s="121"/>
      <c r="P68" s="121"/>
      <c r="Q68" s="121"/>
      <c r="R68" s="121"/>
      <c r="S68" s="121"/>
    </row>
    <row r="69" spans="4:19" ht="10.5">
      <c r="D69" s="121"/>
      <c r="E69" s="121"/>
      <c r="F69" s="121"/>
      <c r="G69" s="121"/>
      <c r="H69" s="121"/>
      <c r="I69" s="121"/>
      <c r="J69" s="121"/>
      <c r="K69" s="121"/>
      <c r="L69" s="121"/>
      <c r="M69" s="121"/>
      <c r="N69" s="121"/>
      <c r="O69" s="121"/>
      <c r="P69" s="121"/>
      <c r="Q69" s="121"/>
      <c r="R69" s="121"/>
      <c r="S69" s="121"/>
    </row>
  </sheetData>
  <sheetProtection/>
  <mergeCells count="30">
    <mergeCell ref="G6:H6"/>
    <mergeCell ref="E6:F6"/>
    <mergeCell ref="A5:D8"/>
    <mergeCell ref="A40:J40"/>
    <mergeCell ref="A31:B31"/>
    <mergeCell ref="A33:B33"/>
    <mergeCell ref="A34:B34"/>
    <mergeCell ref="A36:B36"/>
    <mergeCell ref="I6:J6"/>
    <mergeCell ref="E5:F5"/>
    <mergeCell ref="G5:H5"/>
    <mergeCell ref="I5:J5"/>
    <mergeCell ref="A32:B32"/>
    <mergeCell ref="A35:B35"/>
    <mergeCell ref="A18:D18"/>
    <mergeCell ref="C11:D11"/>
    <mergeCell ref="C12:D12"/>
    <mergeCell ref="A11:A12"/>
    <mergeCell ref="I18:J18"/>
    <mergeCell ref="E18:F18"/>
    <mergeCell ref="G18:H18"/>
    <mergeCell ref="E19:F19"/>
    <mergeCell ref="G19:H19"/>
    <mergeCell ref="I19:J19"/>
    <mergeCell ref="G30:H30"/>
    <mergeCell ref="A19:D19"/>
    <mergeCell ref="E30:F30"/>
    <mergeCell ref="E28:F28"/>
    <mergeCell ref="G28:H28"/>
    <mergeCell ref="A28:D28"/>
  </mergeCells>
  <printOptions horizontalCentered="1"/>
  <pageMargins left="0.3937007874015748" right="0.3937007874015748" top="0.35433070866141736" bottom="0.5905511811023623" header="0.4724409448818898" footer="0.4724409448818898"/>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S71"/>
  <sheetViews>
    <sheetView zoomScaleSheetLayoutView="100" zoomScalePageLayoutView="0" workbookViewId="0" topLeftCell="A1">
      <selection activeCell="A1" sqref="A1"/>
    </sheetView>
  </sheetViews>
  <sheetFormatPr defaultColWidth="14.625" defaultRowHeight="10.5" customHeight="1"/>
  <cols>
    <col min="1" max="1" width="9.375" style="101" customWidth="1"/>
    <col min="2" max="2" width="9.125" style="101" customWidth="1"/>
    <col min="3" max="3" width="8.25390625" style="101" customWidth="1"/>
    <col min="4" max="15" width="11.75390625" style="101" customWidth="1"/>
    <col min="16" max="16" width="9.375" style="101" customWidth="1"/>
    <col min="17" max="17" width="8.25390625" style="101" customWidth="1"/>
    <col min="18" max="18" width="9.75390625" style="101" customWidth="1"/>
    <col min="19" max="16384" width="14.625" style="101" customWidth="1"/>
  </cols>
  <sheetData>
    <row r="1" spans="1:18" s="96" customFormat="1" ht="12" customHeight="1">
      <c r="A1" s="1" t="s">
        <v>78</v>
      </c>
      <c r="B1" s="86"/>
      <c r="C1" s="86"/>
      <c r="D1" s="86"/>
      <c r="E1" s="95"/>
      <c r="R1" s="86" t="s">
        <v>89</v>
      </c>
    </row>
    <row r="2" spans="1:5" s="96" customFormat="1" ht="25.5" customHeight="1">
      <c r="A2" s="2"/>
      <c r="B2" s="2"/>
      <c r="C2" s="2"/>
      <c r="E2" s="95"/>
    </row>
    <row r="3" spans="1:18" s="98" customFormat="1" ht="12.75">
      <c r="A3" s="40" t="s">
        <v>114</v>
      </c>
      <c r="R3" s="99"/>
    </row>
    <row r="4" spans="1:18" s="98" customFormat="1" ht="12" customHeight="1">
      <c r="A4" s="70" t="s">
        <v>240</v>
      </c>
      <c r="R4" s="99"/>
    </row>
    <row r="5" spans="1:18" ht="13.5" customHeight="1">
      <c r="A5" s="263" t="s">
        <v>15</v>
      </c>
      <c r="B5" s="264"/>
      <c r="C5" s="265"/>
      <c r="D5" s="281" t="s">
        <v>233</v>
      </c>
      <c r="E5" s="282"/>
      <c r="F5" s="287" t="s">
        <v>234</v>
      </c>
      <c r="G5" s="282"/>
      <c r="H5" s="287" t="s">
        <v>16</v>
      </c>
      <c r="I5" s="282"/>
      <c r="J5" s="287" t="s">
        <v>243</v>
      </c>
      <c r="K5" s="282"/>
      <c r="L5" s="287" t="s">
        <v>86</v>
      </c>
      <c r="M5" s="282"/>
      <c r="N5" s="287" t="s">
        <v>17</v>
      </c>
      <c r="O5" s="290"/>
      <c r="P5" s="272" t="s">
        <v>224</v>
      </c>
      <c r="Q5" s="273"/>
      <c r="R5" s="274"/>
    </row>
    <row r="6" spans="1:18" ht="13.5" customHeight="1">
      <c r="A6" s="266"/>
      <c r="B6" s="267"/>
      <c r="C6" s="268"/>
      <c r="D6" s="283"/>
      <c r="E6" s="284"/>
      <c r="F6" s="288"/>
      <c r="G6" s="284"/>
      <c r="H6" s="288"/>
      <c r="I6" s="284"/>
      <c r="J6" s="288"/>
      <c r="K6" s="284"/>
      <c r="L6" s="288"/>
      <c r="M6" s="284"/>
      <c r="N6" s="288"/>
      <c r="O6" s="291"/>
      <c r="P6" s="275"/>
      <c r="Q6" s="276"/>
      <c r="R6" s="277"/>
    </row>
    <row r="7" spans="1:18" ht="13.5" customHeight="1">
      <c r="A7" s="266"/>
      <c r="B7" s="267"/>
      <c r="C7" s="268"/>
      <c r="D7" s="285"/>
      <c r="E7" s="286"/>
      <c r="F7" s="289"/>
      <c r="G7" s="286"/>
      <c r="H7" s="289"/>
      <c r="I7" s="286"/>
      <c r="J7" s="289"/>
      <c r="K7" s="286"/>
      <c r="L7" s="289"/>
      <c r="M7" s="286"/>
      <c r="N7" s="289"/>
      <c r="O7" s="292"/>
      <c r="P7" s="275"/>
      <c r="Q7" s="276"/>
      <c r="R7" s="277"/>
    </row>
    <row r="8" spans="1:18" ht="13.5" customHeight="1">
      <c r="A8" s="266"/>
      <c r="B8" s="267"/>
      <c r="C8" s="268"/>
      <c r="D8" s="43" t="s">
        <v>18</v>
      </c>
      <c r="E8" s="43" t="s">
        <v>19</v>
      </c>
      <c r="F8" s="43" t="s">
        <v>18</v>
      </c>
      <c r="G8" s="43" t="s">
        <v>19</v>
      </c>
      <c r="H8" s="43" t="s">
        <v>18</v>
      </c>
      <c r="I8" s="43" t="s">
        <v>19</v>
      </c>
      <c r="J8" s="43" t="s">
        <v>18</v>
      </c>
      <c r="K8" s="43" t="s">
        <v>19</v>
      </c>
      <c r="L8" s="43" t="s">
        <v>18</v>
      </c>
      <c r="M8" s="43" t="s">
        <v>19</v>
      </c>
      <c r="N8" s="43" t="s">
        <v>18</v>
      </c>
      <c r="O8" s="43" t="s">
        <v>19</v>
      </c>
      <c r="P8" s="275"/>
      <c r="Q8" s="276"/>
      <c r="R8" s="277"/>
    </row>
    <row r="9" spans="1:18" s="102" customFormat="1" ht="13.5" customHeight="1">
      <c r="A9" s="269"/>
      <c r="B9" s="270"/>
      <c r="C9" s="271"/>
      <c r="D9" s="44" t="s">
        <v>20</v>
      </c>
      <c r="E9" s="45" t="s">
        <v>21</v>
      </c>
      <c r="F9" s="44" t="s">
        <v>20</v>
      </c>
      <c r="G9" s="45" t="s">
        <v>21</v>
      </c>
      <c r="H9" s="44" t="s">
        <v>20</v>
      </c>
      <c r="I9" s="45" t="s">
        <v>21</v>
      </c>
      <c r="J9" s="44" t="s">
        <v>20</v>
      </c>
      <c r="K9" s="45" t="s">
        <v>21</v>
      </c>
      <c r="L9" s="44" t="s">
        <v>20</v>
      </c>
      <c r="M9" s="45" t="s">
        <v>21</v>
      </c>
      <c r="N9" s="44" t="s">
        <v>20</v>
      </c>
      <c r="O9" s="45" t="s">
        <v>21</v>
      </c>
      <c r="P9" s="278"/>
      <c r="Q9" s="279"/>
      <c r="R9" s="280"/>
    </row>
    <row r="10" spans="1:18" ht="9" customHeight="1">
      <c r="A10" s="46"/>
      <c r="B10" s="47"/>
      <c r="C10" s="48"/>
      <c r="D10" s="49" t="s">
        <v>22</v>
      </c>
      <c r="E10" s="49" t="s">
        <v>23</v>
      </c>
      <c r="F10" s="49" t="s">
        <v>22</v>
      </c>
      <c r="G10" s="49" t="s">
        <v>23</v>
      </c>
      <c r="H10" s="49" t="s">
        <v>22</v>
      </c>
      <c r="I10" s="49" t="s">
        <v>23</v>
      </c>
      <c r="J10" s="50" t="s">
        <v>22</v>
      </c>
      <c r="K10" s="49" t="s">
        <v>23</v>
      </c>
      <c r="L10" s="49" t="s">
        <v>22</v>
      </c>
      <c r="M10" s="49" t="s">
        <v>23</v>
      </c>
      <c r="N10" s="49" t="s">
        <v>90</v>
      </c>
      <c r="O10" s="49" t="s">
        <v>23</v>
      </c>
      <c r="P10" s="46"/>
      <c r="Q10" s="51"/>
      <c r="R10" s="52"/>
    </row>
    <row r="11" spans="1:18" s="102" customFormat="1" ht="9" customHeight="1">
      <c r="A11" s="53"/>
      <c r="B11" s="53"/>
      <c r="C11" s="54"/>
      <c r="D11" s="17" t="s">
        <v>13</v>
      </c>
      <c r="E11" s="75" t="s">
        <v>26</v>
      </c>
      <c r="F11" s="17" t="s">
        <v>13</v>
      </c>
      <c r="G11" s="75" t="s">
        <v>26</v>
      </c>
      <c r="H11" s="17" t="s">
        <v>13</v>
      </c>
      <c r="I11" s="75" t="s">
        <v>26</v>
      </c>
      <c r="J11" s="17" t="s">
        <v>13</v>
      </c>
      <c r="K11" s="75" t="s">
        <v>26</v>
      </c>
      <c r="L11" s="17" t="s">
        <v>13</v>
      </c>
      <c r="M11" s="75" t="s">
        <v>26</v>
      </c>
      <c r="N11" s="55" t="s">
        <v>91</v>
      </c>
      <c r="O11" s="75" t="s">
        <v>26</v>
      </c>
      <c r="P11" s="53"/>
      <c r="Q11" s="56"/>
      <c r="R11" s="57"/>
    </row>
    <row r="12" spans="1:19" ht="22.5">
      <c r="A12" s="58" t="s">
        <v>24</v>
      </c>
      <c r="B12" s="42" t="s">
        <v>31</v>
      </c>
      <c r="C12" s="59" t="s">
        <v>151</v>
      </c>
      <c r="D12" s="115">
        <v>18881</v>
      </c>
      <c r="E12" s="115">
        <v>13654</v>
      </c>
      <c r="F12" s="115">
        <v>32514</v>
      </c>
      <c r="G12" s="115">
        <v>13603</v>
      </c>
      <c r="H12" s="115">
        <v>51395</v>
      </c>
      <c r="I12" s="115">
        <v>27258</v>
      </c>
      <c r="J12" s="115">
        <v>2688</v>
      </c>
      <c r="K12" s="115">
        <v>1537</v>
      </c>
      <c r="L12" s="115">
        <v>3334</v>
      </c>
      <c r="M12" s="115">
        <v>654</v>
      </c>
      <c r="N12" s="115">
        <v>55379</v>
      </c>
      <c r="O12" s="115">
        <v>26375</v>
      </c>
      <c r="P12" s="165" t="s">
        <v>31</v>
      </c>
      <c r="Q12" s="166" t="s">
        <v>151</v>
      </c>
      <c r="R12" s="167" t="s">
        <v>152</v>
      </c>
      <c r="S12" s="168"/>
    </row>
    <row r="13" spans="1:19" ht="10.5" customHeight="1">
      <c r="A13" s="246" t="s">
        <v>153</v>
      </c>
      <c r="B13" s="41" t="s">
        <v>32</v>
      </c>
      <c r="C13" s="60" t="s">
        <v>154</v>
      </c>
      <c r="D13" s="93">
        <v>4817</v>
      </c>
      <c r="E13" s="93">
        <v>2905</v>
      </c>
      <c r="F13" s="93">
        <v>8740</v>
      </c>
      <c r="G13" s="93">
        <v>3283</v>
      </c>
      <c r="H13" s="93">
        <v>13557</v>
      </c>
      <c r="I13" s="93">
        <v>6188</v>
      </c>
      <c r="J13" s="93">
        <v>278</v>
      </c>
      <c r="K13" s="93">
        <v>108</v>
      </c>
      <c r="L13" s="93">
        <v>815</v>
      </c>
      <c r="M13" s="93">
        <v>143</v>
      </c>
      <c r="N13" s="93">
        <v>14166</v>
      </c>
      <c r="O13" s="93">
        <v>6223</v>
      </c>
      <c r="P13" s="169" t="s">
        <v>32</v>
      </c>
      <c r="Q13" s="170" t="s">
        <v>154</v>
      </c>
      <c r="R13" s="260" t="s">
        <v>153</v>
      </c>
      <c r="S13" s="168"/>
    </row>
    <row r="14" spans="1:19" ht="10.5" customHeight="1">
      <c r="A14" s="247"/>
      <c r="B14" s="41" t="s">
        <v>33</v>
      </c>
      <c r="C14" s="60" t="s">
        <v>155</v>
      </c>
      <c r="D14" s="93">
        <v>4810</v>
      </c>
      <c r="E14" s="93">
        <v>3008</v>
      </c>
      <c r="F14" s="93">
        <v>6531</v>
      </c>
      <c r="G14" s="93">
        <v>2588</v>
      </c>
      <c r="H14" s="93">
        <v>11341</v>
      </c>
      <c r="I14" s="93">
        <v>5596</v>
      </c>
      <c r="J14" s="93">
        <v>421</v>
      </c>
      <c r="K14" s="93">
        <v>252</v>
      </c>
      <c r="L14" s="93">
        <v>1023</v>
      </c>
      <c r="M14" s="93">
        <v>112</v>
      </c>
      <c r="N14" s="93">
        <v>12136</v>
      </c>
      <c r="O14" s="93">
        <v>5456</v>
      </c>
      <c r="P14" s="165" t="s">
        <v>33</v>
      </c>
      <c r="Q14" s="170" t="s">
        <v>155</v>
      </c>
      <c r="R14" s="261"/>
      <c r="S14" s="168"/>
    </row>
    <row r="15" spans="1:19" ht="10.5" customHeight="1">
      <c r="A15" s="247"/>
      <c r="B15" s="41" t="s">
        <v>34</v>
      </c>
      <c r="C15" s="60" t="s">
        <v>156</v>
      </c>
      <c r="D15" s="93">
        <v>7754</v>
      </c>
      <c r="E15" s="93">
        <v>4837</v>
      </c>
      <c r="F15" s="93">
        <v>11211</v>
      </c>
      <c r="G15" s="93">
        <v>4426</v>
      </c>
      <c r="H15" s="93">
        <v>18965</v>
      </c>
      <c r="I15" s="93">
        <v>9263</v>
      </c>
      <c r="J15" s="93">
        <v>606</v>
      </c>
      <c r="K15" s="93">
        <v>603</v>
      </c>
      <c r="L15" s="93">
        <v>1638</v>
      </c>
      <c r="M15" s="93">
        <v>289</v>
      </c>
      <c r="N15" s="93">
        <v>20327</v>
      </c>
      <c r="O15" s="93">
        <v>8949</v>
      </c>
      <c r="P15" s="165" t="s">
        <v>34</v>
      </c>
      <c r="Q15" s="170" t="s">
        <v>156</v>
      </c>
      <c r="R15" s="261"/>
      <c r="S15" s="168"/>
    </row>
    <row r="16" spans="1:19" ht="10.5" customHeight="1">
      <c r="A16" s="247"/>
      <c r="B16" s="41" t="s">
        <v>35</v>
      </c>
      <c r="C16" s="60" t="s">
        <v>157</v>
      </c>
      <c r="D16" s="93">
        <v>3269</v>
      </c>
      <c r="E16" s="93">
        <v>1743</v>
      </c>
      <c r="F16" s="93">
        <v>6543</v>
      </c>
      <c r="G16" s="93">
        <v>2309</v>
      </c>
      <c r="H16" s="93">
        <v>9812</v>
      </c>
      <c r="I16" s="93">
        <v>4052</v>
      </c>
      <c r="J16" s="93">
        <v>208</v>
      </c>
      <c r="K16" s="93">
        <v>92</v>
      </c>
      <c r="L16" s="93">
        <v>476</v>
      </c>
      <c r="M16" s="93">
        <v>50</v>
      </c>
      <c r="N16" s="93">
        <v>10168</v>
      </c>
      <c r="O16" s="93">
        <v>4010</v>
      </c>
      <c r="P16" s="165" t="s">
        <v>35</v>
      </c>
      <c r="Q16" s="170" t="s">
        <v>157</v>
      </c>
      <c r="R16" s="261"/>
      <c r="S16" s="168"/>
    </row>
    <row r="17" spans="1:19" ht="10.5" customHeight="1">
      <c r="A17" s="247"/>
      <c r="B17" s="41" t="s">
        <v>36</v>
      </c>
      <c r="C17" s="60" t="s">
        <v>158</v>
      </c>
      <c r="D17" s="93">
        <v>4027</v>
      </c>
      <c r="E17" s="93">
        <v>2314</v>
      </c>
      <c r="F17" s="93">
        <v>8176</v>
      </c>
      <c r="G17" s="93">
        <v>2870</v>
      </c>
      <c r="H17" s="93">
        <v>12203</v>
      </c>
      <c r="I17" s="93">
        <v>5185</v>
      </c>
      <c r="J17" s="93">
        <v>238</v>
      </c>
      <c r="K17" s="93">
        <v>103</v>
      </c>
      <c r="L17" s="93">
        <v>772</v>
      </c>
      <c r="M17" s="93">
        <v>105</v>
      </c>
      <c r="N17" s="93">
        <v>12690</v>
      </c>
      <c r="O17" s="93">
        <v>5187</v>
      </c>
      <c r="P17" s="165" t="s">
        <v>36</v>
      </c>
      <c r="Q17" s="170" t="s">
        <v>158</v>
      </c>
      <c r="R17" s="261"/>
      <c r="S17" s="168"/>
    </row>
    <row r="18" spans="1:19" ht="10.5" customHeight="1">
      <c r="A18" s="247"/>
      <c r="B18" s="41" t="s">
        <v>37</v>
      </c>
      <c r="C18" s="60" t="s">
        <v>159</v>
      </c>
      <c r="D18" s="93">
        <v>5664</v>
      </c>
      <c r="E18" s="93">
        <v>3160</v>
      </c>
      <c r="F18" s="93">
        <v>9750</v>
      </c>
      <c r="G18" s="93">
        <v>3739</v>
      </c>
      <c r="H18" s="93">
        <v>15414</v>
      </c>
      <c r="I18" s="93">
        <v>6899</v>
      </c>
      <c r="J18" s="93">
        <v>529</v>
      </c>
      <c r="K18" s="93">
        <v>353</v>
      </c>
      <c r="L18" s="93">
        <v>1424</v>
      </c>
      <c r="M18" s="93">
        <v>260</v>
      </c>
      <c r="N18" s="93">
        <v>16583</v>
      </c>
      <c r="O18" s="93">
        <v>6806</v>
      </c>
      <c r="P18" s="165" t="s">
        <v>37</v>
      </c>
      <c r="Q18" s="170" t="s">
        <v>159</v>
      </c>
      <c r="R18" s="261"/>
      <c r="S18" s="168"/>
    </row>
    <row r="19" spans="1:19" ht="10.5" customHeight="1">
      <c r="A19" s="248"/>
      <c r="B19" s="63" t="s">
        <v>160</v>
      </c>
      <c r="C19" s="62" t="s">
        <v>161</v>
      </c>
      <c r="D19" s="115">
        <v>30341</v>
      </c>
      <c r="E19" s="115">
        <v>17966</v>
      </c>
      <c r="F19" s="115">
        <v>50951</v>
      </c>
      <c r="G19" s="115">
        <v>19216</v>
      </c>
      <c r="H19" s="115">
        <v>81292</v>
      </c>
      <c r="I19" s="115">
        <v>37182</v>
      </c>
      <c r="J19" s="115">
        <v>2280</v>
      </c>
      <c r="K19" s="115">
        <v>1511</v>
      </c>
      <c r="L19" s="115">
        <v>6148</v>
      </c>
      <c r="M19" s="115">
        <v>959</v>
      </c>
      <c r="N19" s="115">
        <v>86070</v>
      </c>
      <c r="O19" s="115">
        <v>36631</v>
      </c>
      <c r="P19" s="171" t="s">
        <v>0</v>
      </c>
      <c r="Q19" s="172" t="s">
        <v>161</v>
      </c>
      <c r="R19" s="262"/>
      <c r="S19" s="168"/>
    </row>
    <row r="20" spans="1:19" ht="10.5" customHeight="1">
      <c r="A20" s="246" t="s">
        <v>27</v>
      </c>
      <c r="B20" s="41" t="s">
        <v>38</v>
      </c>
      <c r="C20" s="60" t="s">
        <v>162</v>
      </c>
      <c r="D20" s="93">
        <v>11003</v>
      </c>
      <c r="E20" s="93">
        <v>7854</v>
      </c>
      <c r="F20" s="93">
        <v>17556</v>
      </c>
      <c r="G20" s="93">
        <v>7146</v>
      </c>
      <c r="H20" s="93">
        <v>28559</v>
      </c>
      <c r="I20" s="93">
        <v>14999</v>
      </c>
      <c r="J20" s="93">
        <v>909</v>
      </c>
      <c r="K20" s="93">
        <v>873</v>
      </c>
      <c r="L20" s="93">
        <v>2163</v>
      </c>
      <c r="M20" s="93">
        <v>332</v>
      </c>
      <c r="N20" s="93">
        <v>30405</v>
      </c>
      <c r="O20" s="93">
        <v>14459</v>
      </c>
      <c r="P20" s="165" t="s">
        <v>38</v>
      </c>
      <c r="Q20" s="170" t="s">
        <v>162</v>
      </c>
      <c r="R20" s="260" t="s">
        <v>27</v>
      </c>
      <c r="S20" s="168"/>
    </row>
    <row r="21" spans="1:19" ht="10.5" customHeight="1">
      <c r="A21" s="247"/>
      <c r="B21" s="41" t="s">
        <v>39</v>
      </c>
      <c r="C21" s="60" t="s">
        <v>163</v>
      </c>
      <c r="D21" s="93">
        <v>6044</v>
      </c>
      <c r="E21" s="93">
        <v>3595</v>
      </c>
      <c r="F21" s="93">
        <v>11129</v>
      </c>
      <c r="G21" s="93">
        <v>4213</v>
      </c>
      <c r="H21" s="93">
        <v>17173</v>
      </c>
      <c r="I21" s="93">
        <v>7808</v>
      </c>
      <c r="J21" s="93">
        <v>643</v>
      </c>
      <c r="K21" s="93">
        <v>490</v>
      </c>
      <c r="L21" s="93">
        <v>1271</v>
      </c>
      <c r="M21" s="93">
        <v>214</v>
      </c>
      <c r="N21" s="93">
        <v>18463</v>
      </c>
      <c r="O21" s="93">
        <v>7532</v>
      </c>
      <c r="P21" s="165" t="s">
        <v>39</v>
      </c>
      <c r="Q21" s="170" t="s">
        <v>163</v>
      </c>
      <c r="R21" s="261"/>
      <c r="S21" s="168"/>
    </row>
    <row r="22" spans="1:19" ht="10.5" customHeight="1">
      <c r="A22" s="247"/>
      <c r="B22" s="41" t="s">
        <v>40</v>
      </c>
      <c r="C22" s="60" t="s">
        <v>164</v>
      </c>
      <c r="D22" s="93">
        <v>6967</v>
      </c>
      <c r="E22" s="93">
        <v>4366</v>
      </c>
      <c r="F22" s="93">
        <v>11212</v>
      </c>
      <c r="G22" s="93">
        <v>4456</v>
      </c>
      <c r="H22" s="93">
        <v>18179</v>
      </c>
      <c r="I22" s="93">
        <v>8823</v>
      </c>
      <c r="J22" s="93">
        <v>586</v>
      </c>
      <c r="K22" s="93">
        <v>506</v>
      </c>
      <c r="L22" s="93">
        <v>1338</v>
      </c>
      <c r="M22" s="93">
        <v>234</v>
      </c>
      <c r="N22" s="93">
        <v>19448</v>
      </c>
      <c r="O22" s="93">
        <v>8550</v>
      </c>
      <c r="P22" s="165" t="s">
        <v>40</v>
      </c>
      <c r="Q22" s="170" t="s">
        <v>164</v>
      </c>
      <c r="R22" s="261"/>
      <c r="S22" s="168"/>
    </row>
    <row r="23" spans="1:19" ht="10.5" customHeight="1">
      <c r="A23" s="247"/>
      <c r="B23" s="41" t="s">
        <v>41</v>
      </c>
      <c r="C23" s="60" t="s">
        <v>165</v>
      </c>
      <c r="D23" s="93">
        <v>17459</v>
      </c>
      <c r="E23" s="93">
        <v>11649</v>
      </c>
      <c r="F23" s="93">
        <v>32640</v>
      </c>
      <c r="G23" s="93">
        <v>13892</v>
      </c>
      <c r="H23" s="93">
        <v>50099</v>
      </c>
      <c r="I23" s="93">
        <v>25541</v>
      </c>
      <c r="J23" s="93">
        <v>1518</v>
      </c>
      <c r="K23" s="93">
        <v>2083</v>
      </c>
      <c r="L23" s="93">
        <v>5013</v>
      </c>
      <c r="M23" s="93">
        <v>1006</v>
      </c>
      <c r="N23" s="93">
        <v>54441</v>
      </c>
      <c r="O23" s="93">
        <v>24465</v>
      </c>
      <c r="P23" s="165" t="s">
        <v>41</v>
      </c>
      <c r="Q23" s="170" t="s">
        <v>165</v>
      </c>
      <c r="R23" s="261"/>
      <c r="S23" s="168"/>
    </row>
    <row r="24" spans="1:19" ht="10.5" customHeight="1">
      <c r="A24" s="247"/>
      <c r="B24" s="41" t="s">
        <v>42</v>
      </c>
      <c r="C24" s="60" t="s">
        <v>166</v>
      </c>
      <c r="D24" s="93">
        <v>7803</v>
      </c>
      <c r="E24" s="93">
        <v>4724</v>
      </c>
      <c r="F24" s="93">
        <v>13462</v>
      </c>
      <c r="G24" s="93">
        <v>4990</v>
      </c>
      <c r="H24" s="93">
        <v>21265</v>
      </c>
      <c r="I24" s="93">
        <v>9713</v>
      </c>
      <c r="J24" s="93">
        <v>473</v>
      </c>
      <c r="K24" s="93">
        <v>291</v>
      </c>
      <c r="L24" s="93">
        <v>1977</v>
      </c>
      <c r="M24" s="93">
        <v>302</v>
      </c>
      <c r="N24" s="93">
        <v>22435</v>
      </c>
      <c r="O24" s="93">
        <v>9724</v>
      </c>
      <c r="P24" s="165" t="s">
        <v>42</v>
      </c>
      <c r="Q24" s="170" t="s">
        <v>166</v>
      </c>
      <c r="R24" s="261"/>
      <c r="S24" s="168"/>
    </row>
    <row r="25" spans="1:19" ht="10.5" customHeight="1">
      <c r="A25" s="247"/>
      <c r="B25" s="41" t="s">
        <v>43</v>
      </c>
      <c r="C25" s="60" t="s">
        <v>167</v>
      </c>
      <c r="D25" s="93">
        <v>7169</v>
      </c>
      <c r="E25" s="93">
        <v>4103</v>
      </c>
      <c r="F25" s="93">
        <v>12085</v>
      </c>
      <c r="G25" s="93">
        <v>4931</v>
      </c>
      <c r="H25" s="93">
        <v>19254</v>
      </c>
      <c r="I25" s="93">
        <v>9034</v>
      </c>
      <c r="J25" s="93">
        <v>580</v>
      </c>
      <c r="K25" s="93">
        <v>329</v>
      </c>
      <c r="L25" s="93">
        <v>1481</v>
      </c>
      <c r="M25" s="93">
        <v>240</v>
      </c>
      <c r="N25" s="93">
        <v>20478</v>
      </c>
      <c r="O25" s="93">
        <v>8944</v>
      </c>
      <c r="P25" s="165" t="s">
        <v>43</v>
      </c>
      <c r="Q25" s="170" t="s">
        <v>167</v>
      </c>
      <c r="R25" s="261"/>
      <c r="S25" s="168"/>
    </row>
    <row r="26" spans="1:19" ht="10.5" customHeight="1">
      <c r="A26" s="248"/>
      <c r="B26" s="63" t="s">
        <v>0</v>
      </c>
      <c r="C26" s="62" t="s">
        <v>161</v>
      </c>
      <c r="D26" s="115">
        <v>56445</v>
      </c>
      <c r="E26" s="115">
        <v>36290</v>
      </c>
      <c r="F26" s="115">
        <v>98084</v>
      </c>
      <c r="G26" s="115">
        <v>39628</v>
      </c>
      <c r="H26" s="115">
        <v>154529</v>
      </c>
      <c r="I26" s="115">
        <v>75918</v>
      </c>
      <c r="J26" s="115">
        <v>4709</v>
      </c>
      <c r="K26" s="115">
        <v>4572</v>
      </c>
      <c r="L26" s="115">
        <v>13243</v>
      </c>
      <c r="M26" s="115">
        <v>2329</v>
      </c>
      <c r="N26" s="115">
        <v>165670</v>
      </c>
      <c r="O26" s="115">
        <v>73675</v>
      </c>
      <c r="P26" s="171" t="s">
        <v>0</v>
      </c>
      <c r="Q26" s="172" t="s">
        <v>161</v>
      </c>
      <c r="R26" s="262"/>
      <c r="S26" s="168"/>
    </row>
    <row r="27" spans="1:19" ht="10.5" customHeight="1">
      <c r="A27" s="246" t="s">
        <v>168</v>
      </c>
      <c r="B27" s="41" t="s">
        <v>44</v>
      </c>
      <c r="C27" s="60" t="s">
        <v>169</v>
      </c>
      <c r="D27" s="93">
        <v>14414</v>
      </c>
      <c r="E27" s="93">
        <v>9489</v>
      </c>
      <c r="F27" s="93">
        <v>27007</v>
      </c>
      <c r="G27" s="93">
        <v>11466</v>
      </c>
      <c r="H27" s="93">
        <v>41421</v>
      </c>
      <c r="I27" s="93">
        <v>20955</v>
      </c>
      <c r="J27" s="93">
        <v>1286</v>
      </c>
      <c r="K27" s="93">
        <v>1598</v>
      </c>
      <c r="L27" s="93">
        <v>4226</v>
      </c>
      <c r="M27" s="93">
        <v>679</v>
      </c>
      <c r="N27" s="93">
        <v>44564</v>
      </c>
      <c r="O27" s="93">
        <v>20035</v>
      </c>
      <c r="P27" s="165" t="s">
        <v>44</v>
      </c>
      <c r="Q27" s="170" t="s">
        <v>169</v>
      </c>
      <c r="R27" s="249" t="s">
        <v>168</v>
      </c>
      <c r="S27" s="168"/>
    </row>
    <row r="28" spans="1:19" ht="10.5" customHeight="1">
      <c r="A28" s="247"/>
      <c r="B28" s="41" t="s">
        <v>45</v>
      </c>
      <c r="C28" s="60" t="s">
        <v>170</v>
      </c>
      <c r="D28" s="93">
        <v>47158</v>
      </c>
      <c r="E28" s="93">
        <v>50831</v>
      </c>
      <c r="F28" s="93">
        <v>77927</v>
      </c>
      <c r="G28" s="93">
        <v>39497</v>
      </c>
      <c r="H28" s="93">
        <v>125085</v>
      </c>
      <c r="I28" s="93">
        <v>90328</v>
      </c>
      <c r="J28" s="93">
        <v>4007</v>
      </c>
      <c r="K28" s="93">
        <v>7019</v>
      </c>
      <c r="L28" s="93">
        <v>11561</v>
      </c>
      <c r="M28" s="93">
        <v>2369</v>
      </c>
      <c r="N28" s="93">
        <v>133988</v>
      </c>
      <c r="O28" s="93">
        <v>85677</v>
      </c>
      <c r="P28" s="165" t="s">
        <v>45</v>
      </c>
      <c r="Q28" s="170" t="s">
        <v>170</v>
      </c>
      <c r="R28" s="250"/>
      <c r="S28" s="168"/>
    </row>
    <row r="29" spans="1:19" ht="10.5" customHeight="1">
      <c r="A29" s="247"/>
      <c r="B29" s="41" t="s">
        <v>46</v>
      </c>
      <c r="C29" s="60" t="s">
        <v>171</v>
      </c>
      <c r="D29" s="93">
        <v>19318</v>
      </c>
      <c r="E29" s="93">
        <v>14547</v>
      </c>
      <c r="F29" s="93">
        <v>36204</v>
      </c>
      <c r="G29" s="93">
        <v>16813</v>
      </c>
      <c r="H29" s="93">
        <v>55522</v>
      </c>
      <c r="I29" s="93">
        <v>31360</v>
      </c>
      <c r="J29" s="93">
        <v>1761</v>
      </c>
      <c r="K29" s="93">
        <v>2302</v>
      </c>
      <c r="L29" s="93">
        <v>5524</v>
      </c>
      <c r="M29" s="93">
        <v>842</v>
      </c>
      <c r="N29" s="93">
        <v>59960</v>
      </c>
      <c r="O29" s="93">
        <v>29901</v>
      </c>
      <c r="P29" s="165" t="s">
        <v>46</v>
      </c>
      <c r="Q29" s="170" t="s">
        <v>171</v>
      </c>
      <c r="R29" s="250"/>
      <c r="S29" s="168"/>
    </row>
    <row r="30" spans="1:19" ht="10.5" customHeight="1">
      <c r="A30" s="247"/>
      <c r="B30" s="41" t="s">
        <v>47</v>
      </c>
      <c r="C30" s="60" t="s">
        <v>172</v>
      </c>
      <c r="D30" s="93">
        <v>3662</v>
      </c>
      <c r="E30" s="93">
        <v>2319</v>
      </c>
      <c r="F30" s="93">
        <v>6040</v>
      </c>
      <c r="G30" s="93">
        <v>2358</v>
      </c>
      <c r="H30" s="93">
        <v>9702</v>
      </c>
      <c r="I30" s="93">
        <v>4677</v>
      </c>
      <c r="J30" s="93">
        <v>250</v>
      </c>
      <c r="K30" s="93">
        <v>198</v>
      </c>
      <c r="L30" s="93">
        <v>752</v>
      </c>
      <c r="M30" s="93">
        <v>84</v>
      </c>
      <c r="N30" s="93">
        <v>10264</v>
      </c>
      <c r="O30" s="93">
        <v>4563</v>
      </c>
      <c r="P30" s="165" t="s">
        <v>47</v>
      </c>
      <c r="Q30" s="170" t="s">
        <v>172</v>
      </c>
      <c r="R30" s="250"/>
      <c r="S30" s="168"/>
    </row>
    <row r="31" spans="1:19" ht="10.5" customHeight="1">
      <c r="A31" s="248"/>
      <c r="B31" s="63" t="s">
        <v>173</v>
      </c>
      <c r="C31" s="62" t="s">
        <v>174</v>
      </c>
      <c r="D31" s="115">
        <v>84552</v>
      </c>
      <c r="E31" s="115">
        <v>77186</v>
      </c>
      <c r="F31" s="115">
        <v>147178</v>
      </c>
      <c r="G31" s="115">
        <v>70134</v>
      </c>
      <c r="H31" s="115">
        <v>231730</v>
      </c>
      <c r="I31" s="115">
        <v>147320</v>
      </c>
      <c r="J31" s="115">
        <v>7304</v>
      </c>
      <c r="K31" s="115">
        <v>11118</v>
      </c>
      <c r="L31" s="115">
        <v>22063</v>
      </c>
      <c r="M31" s="115">
        <v>3974</v>
      </c>
      <c r="N31" s="115">
        <v>248776</v>
      </c>
      <c r="O31" s="115">
        <v>140176</v>
      </c>
      <c r="P31" s="171" t="s">
        <v>0</v>
      </c>
      <c r="Q31" s="172" t="s">
        <v>174</v>
      </c>
      <c r="R31" s="251"/>
      <c r="S31" s="168"/>
    </row>
    <row r="32" spans="1:19" ht="10.5" customHeight="1">
      <c r="A32" s="246" t="s">
        <v>175</v>
      </c>
      <c r="B32" s="41" t="s">
        <v>48</v>
      </c>
      <c r="C32" s="60" t="s">
        <v>176</v>
      </c>
      <c r="D32" s="93">
        <v>4158</v>
      </c>
      <c r="E32" s="93">
        <v>3067</v>
      </c>
      <c r="F32" s="93">
        <v>6549</v>
      </c>
      <c r="G32" s="93">
        <v>2597</v>
      </c>
      <c r="H32" s="93">
        <v>10707</v>
      </c>
      <c r="I32" s="93">
        <v>5664</v>
      </c>
      <c r="J32" s="93">
        <v>264</v>
      </c>
      <c r="K32" s="93">
        <v>161</v>
      </c>
      <c r="L32" s="93">
        <v>672</v>
      </c>
      <c r="M32" s="93">
        <v>68</v>
      </c>
      <c r="N32" s="93">
        <v>11171</v>
      </c>
      <c r="O32" s="93">
        <v>5570</v>
      </c>
      <c r="P32" s="165" t="s">
        <v>48</v>
      </c>
      <c r="Q32" s="170" t="s">
        <v>176</v>
      </c>
      <c r="R32" s="249" t="s">
        <v>175</v>
      </c>
      <c r="S32" s="168"/>
    </row>
    <row r="33" spans="1:19" ht="10.5" customHeight="1">
      <c r="A33" s="247"/>
      <c r="B33" s="41" t="s">
        <v>49</v>
      </c>
      <c r="C33" s="60" t="s">
        <v>177</v>
      </c>
      <c r="D33" s="93">
        <v>4659</v>
      </c>
      <c r="E33" s="93">
        <v>3340</v>
      </c>
      <c r="F33" s="93">
        <v>7308</v>
      </c>
      <c r="G33" s="93">
        <v>2868</v>
      </c>
      <c r="H33" s="93">
        <v>11967</v>
      </c>
      <c r="I33" s="93">
        <v>6208</v>
      </c>
      <c r="J33" s="93">
        <v>277</v>
      </c>
      <c r="K33" s="93">
        <v>186</v>
      </c>
      <c r="L33" s="93">
        <v>756</v>
      </c>
      <c r="M33" s="93">
        <v>119</v>
      </c>
      <c r="N33" s="93">
        <v>12502</v>
      </c>
      <c r="O33" s="93">
        <v>6141</v>
      </c>
      <c r="P33" s="165" t="s">
        <v>49</v>
      </c>
      <c r="Q33" s="170" t="s">
        <v>177</v>
      </c>
      <c r="R33" s="250"/>
      <c r="S33" s="168"/>
    </row>
    <row r="34" spans="1:19" ht="10.5" customHeight="1">
      <c r="A34" s="247"/>
      <c r="B34" s="41" t="s">
        <v>50</v>
      </c>
      <c r="C34" s="60" t="s">
        <v>178</v>
      </c>
      <c r="D34" s="93">
        <v>3562</v>
      </c>
      <c r="E34" s="93">
        <v>2198</v>
      </c>
      <c r="F34" s="93">
        <v>5023</v>
      </c>
      <c r="G34" s="93">
        <v>2000</v>
      </c>
      <c r="H34" s="93">
        <v>8585</v>
      </c>
      <c r="I34" s="93">
        <v>4198</v>
      </c>
      <c r="J34" s="93">
        <v>252</v>
      </c>
      <c r="K34" s="93">
        <v>117</v>
      </c>
      <c r="L34" s="93">
        <v>547</v>
      </c>
      <c r="M34" s="93">
        <v>74</v>
      </c>
      <c r="N34" s="93">
        <v>8994</v>
      </c>
      <c r="O34" s="93">
        <v>4155</v>
      </c>
      <c r="P34" s="165" t="s">
        <v>50</v>
      </c>
      <c r="Q34" s="170" t="s">
        <v>178</v>
      </c>
      <c r="R34" s="250"/>
      <c r="S34" s="168"/>
    </row>
    <row r="35" spans="1:19" ht="10.5" customHeight="1">
      <c r="A35" s="248"/>
      <c r="B35" s="63" t="s">
        <v>173</v>
      </c>
      <c r="C35" s="62" t="s">
        <v>174</v>
      </c>
      <c r="D35" s="115">
        <v>12379</v>
      </c>
      <c r="E35" s="115">
        <v>8605</v>
      </c>
      <c r="F35" s="115">
        <v>18880</v>
      </c>
      <c r="G35" s="115">
        <v>7465</v>
      </c>
      <c r="H35" s="115">
        <v>31259</v>
      </c>
      <c r="I35" s="115">
        <v>16070</v>
      </c>
      <c r="J35" s="115">
        <v>793</v>
      </c>
      <c r="K35" s="115">
        <v>464</v>
      </c>
      <c r="L35" s="115">
        <v>1975</v>
      </c>
      <c r="M35" s="115">
        <v>261</v>
      </c>
      <c r="N35" s="115">
        <v>32667</v>
      </c>
      <c r="O35" s="115">
        <v>15866</v>
      </c>
      <c r="P35" s="171" t="s">
        <v>0</v>
      </c>
      <c r="Q35" s="172" t="s">
        <v>174</v>
      </c>
      <c r="R35" s="251"/>
      <c r="S35" s="168"/>
    </row>
    <row r="36" spans="1:19" ht="10.5" customHeight="1">
      <c r="A36" s="246" t="s">
        <v>179</v>
      </c>
      <c r="B36" s="41" t="s">
        <v>51</v>
      </c>
      <c r="C36" s="60" t="s">
        <v>180</v>
      </c>
      <c r="D36" s="93">
        <v>8919</v>
      </c>
      <c r="E36" s="93">
        <v>5446</v>
      </c>
      <c r="F36" s="93">
        <v>12856</v>
      </c>
      <c r="G36" s="93">
        <v>5207</v>
      </c>
      <c r="H36" s="93">
        <v>21775</v>
      </c>
      <c r="I36" s="93">
        <v>10653</v>
      </c>
      <c r="J36" s="93">
        <v>673</v>
      </c>
      <c r="K36" s="93">
        <v>419</v>
      </c>
      <c r="L36" s="93">
        <v>1329</v>
      </c>
      <c r="M36" s="93">
        <v>155</v>
      </c>
      <c r="N36" s="93">
        <v>22852</v>
      </c>
      <c r="O36" s="93">
        <v>10388</v>
      </c>
      <c r="P36" s="165" t="s">
        <v>51</v>
      </c>
      <c r="Q36" s="170" t="s">
        <v>180</v>
      </c>
      <c r="R36" s="249" t="s">
        <v>179</v>
      </c>
      <c r="S36" s="168"/>
    </row>
    <row r="37" spans="1:19" ht="10.5" customHeight="1">
      <c r="A37" s="247"/>
      <c r="B37" s="41" t="s">
        <v>52</v>
      </c>
      <c r="C37" s="60" t="s">
        <v>181</v>
      </c>
      <c r="D37" s="93">
        <v>13632</v>
      </c>
      <c r="E37" s="93">
        <v>8867</v>
      </c>
      <c r="F37" s="93">
        <v>26492</v>
      </c>
      <c r="G37" s="93">
        <v>10569</v>
      </c>
      <c r="H37" s="93">
        <v>40124</v>
      </c>
      <c r="I37" s="93">
        <v>19436</v>
      </c>
      <c r="J37" s="93">
        <v>931</v>
      </c>
      <c r="K37" s="93">
        <v>848</v>
      </c>
      <c r="L37" s="93">
        <v>2420</v>
      </c>
      <c r="M37" s="93">
        <v>305</v>
      </c>
      <c r="N37" s="93">
        <v>41948</v>
      </c>
      <c r="O37" s="93">
        <v>18893</v>
      </c>
      <c r="P37" s="165" t="s">
        <v>52</v>
      </c>
      <c r="Q37" s="170" t="s">
        <v>181</v>
      </c>
      <c r="R37" s="250"/>
      <c r="S37" s="168"/>
    </row>
    <row r="38" spans="1:19" ht="10.5" customHeight="1">
      <c r="A38" s="247"/>
      <c r="B38" s="41" t="s">
        <v>53</v>
      </c>
      <c r="C38" s="60" t="s">
        <v>182</v>
      </c>
      <c r="D38" s="93">
        <v>27515</v>
      </c>
      <c r="E38" s="93">
        <v>19367</v>
      </c>
      <c r="F38" s="93">
        <v>42621</v>
      </c>
      <c r="G38" s="93">
        <v>18209</v>
      </c>
      <c r="H38" s="93">
        <v>70136</v>
      </c>
      <c r="I38" s="93">
        <v>37576</v>
      </c>
      <c r="J38" s="93">
        <v>2012</v>
      </c>
      <c r="K38" s="93">
        <v>1675</v>
      </c>
      <c r="L38" s="93">
        <v>4625</v>
      </c>
      <c r="M38" s="93">
        <v>700</v>
      </c>
      <c r="N38" s="93">
        <v>73990</v>
      </c>
      <c r="O38" s="93">
        <v>36601</v>
      </c>
      <c r="P38" s="165" t="s">
        <v>53</v>
      </c>
      <c r="Q38" s="170" t="s">
        <v>182</v>
      </c>
      <c r="R38" s="250"/>
      <c r="S38" s="168"/>
    </row>
    <row r="39" spans="1:19" ht="10.5" customHeight="1">
      <c r="A39" s="247"/>
      <c r="B39" s="41" t="s">
        <v>54</v>
      </c>
      <c r="C39" s="60" t="s">
        <v>183</v>
      </c>
      <c r="D39" s="93">
        <v>7577</v>
      </c>
      <c r="E39" s="93">
        <v>5274</v>
      </c>
      <c r="F39" s="93">
        <v>10384</v>
      </c>
      <c r="G39" s="93">
        <v>4224</v>
      </c>
      <c r="H39" s="93">
        <v>17961</v>
      </c>
      <c r="I39" s="93">
        <v>9498</v>
      </c>
      <c r="J39" s="93">
        <v>585</v>
      </c>
      <c r="K39" s="93">
        <v>500</v>
      </c>
      <c r="L39" s="93">
        <v>1140</v>
      </c>
      <c r="M39" s="93">
        <v>154</v>
      </c>
      <c r="N39" s="93">
        <v>18911</v>
      </c>
      <c r="O39" s="93">
        <v>9152</v>
      </c>
      <c r="P39" s="165" t="s">
        <v>54</v>
      </c>
      <c r="Q39" s="170" t="s">
        <v>183</v>
      </c>
      <c r="R39" s="250"/>
      <c r="S39" s="168"/>
    </row>
    <row r="40" spans="1:19" ht="10.5" customHeight="1">
      <c r="A40" s="248"/>
      <c r="B40" s="63" t="s">
        <v>173</v>
      </c>
      <c r="C40" s="62" t="s">
        <v>174</v>
      </c>
      <c r="D40" s="115">
        <v>57643</v>
      </c>
      <c r="E40" s="115">
        <v>38953</v>
      </c>
      <c r="F40" s="115">
        <v>92353</v>
      </c>
      <c r="G40" s="115">
        <v>38209</v>
      </c>
      <c r="H40" s="115">
        <v>149996</v>
      </c>
      <c r="I40" s="115">
        <v>77163</v>
      </c>
      <c r="J40" s="115">
        <v>4201</v>
      </c>
      <c r="K40" s="115">
        <v>3443</v>
      </c>
      <c r="L40" s="115">
        <v>9514</v>
      </c>
      <c r="M40" s="115">
        <v>1314</v>
      </c>
      <c r="N40" s="115">
        <v>157701</v>
      </c>
      <c r="O40" s="115">
        <v>75035</v>
      </c>
      <c r="P40" s="171" t="s">
        <v>0</v>
      </c>
      <c r="Q40" s="172" t="s">
        <v>174</v>
      </c>
      <c r="R40" s="251"/>
      <c r="S40" s="168"/>
    </row>
    <row r="41" spans="1:19" ht="10.5" customHeight="1">
      <c r="A41" s="246" t="s">
        <v>184</v>
      </c>
      <c r="B41" s="41" t="s">
        <v>55</v>
      </c>
      <c r="C41" s="64" t="s">
        <v>185</v>
      </c>
      <c r="D41" s="93">
        <v>5887</v>
      </c>
      <c r="E41" s="93">
        <v>3791</v>
      </c>
      <c r="F41" s="93">
        <v>6131</v>
      </c>
      <c r="G41" s="93">
        <v>2485</v>
      </c>
      <c r="H41" s="93">
        <v>12018</v>
      </c>
      <c r="I41" s="93">
        <v>6276</v>
      </c>
      <c r="J41" s="93">
        <v>462</v>
      </c>
      <c r="K41" s="93">
        <v>254</v>
      </c>
      <c r="L41" s="93">
        <v>902</v>
      </c>
      <c r="M41" s="93">
        <v>132</v>
      </c>
      <c r="N41" s="93">
        <v>12830</v>
      </c>
      <c r="O41" s="93">
        <v>6154</v>
      </c>
      <c r="P41" s="165" t="s">
        <v>55</v>
      </c>
      <c r="Q41" s="174" t="s">
        <v>185</v>
      </c>
      <c r="R41" s="249" t="s">
        <v>184</v>
      </c>
      <c r="S41" s="168"/>
    </row>
    <row r="42" spans="1:19" ht="10.5" customHeight="1">
      <c r="A42" s="247"/>
      <c r="B42" s="41" t="s">
        <v>56</v>
      </c>
      <c r="C42" s="60" t="s">
        <v>186</v>
      </c>
      <c r="D42" s="93">
        <v>12711</v>
      </c>
      <c r="E42" s="93">
        <v>7607</v>
      </c>
      <c r="F42" s="93">
        <v>13045</v>
      </c>
      <c r="G42" s="93">
        <v>5517</v>
      </c>
      <c r="H42" s="93">
        <v>25756</v>
      </c>
      <c r="I42" s="93">
        <v>13124</v>
      </c>
      <c r="J42" s="93">
        <v>949</v>
      </c>
      <c r="K42" s="93">
        <v>746</v>
      </c>
      <c r="L42" s="93">
        <v>1679</v>
      </c>
      <c r="M42" s="93">
        <v>325</v>
      </c>
      <c r="N42" s="93">
        <v>27393</v>
      </c>
      <c r="O42" s="93">
        <v>12703</v>
      </c>
      <c r="P42" s="165" t="s">
        <v>56</v>
      </c>
      <c r="Q42" s="170" t="s">
        <v>186</v>
      </c>
      <c r="R42" s="250"/>
      <c r="S42" s="168"/>
    </row>
    <row r="43" spans="1:19" ht="10.5" customHeight="1">
      <c r="A43" s="247"/>
      <c r="B43" s="41" t="s">
        <v>57</v>
      </c>
      <c r="C43" s="60" t="s">
        <v>187</v>
      </c>
      <c r="D43" s="93">
        <v>45085</v>
      </c>
      <c r="E43" s="93">
        <v>26597</v>
      </c>
      <c r="F43" s="93">
        <v>38415</v>
      </c>
      <c r="G43" s="93">
        <v>17288</v>
      </c>
      <c r="H43" s="93">
        <v>83500</v>
      </c>
      <c r="I43" s="93">
        <v>43884</v>
      </c>
      <c r="J43" s="93">
        <v>3187</v>
      </c>
      <c r="K43" s="93">
        <v>2530</v>
      </c>
      <c r="L43" s="93">
        <v>6737</v>
      </c>
      <c r="M43" s="93">
        <v>1511</v>
      </c>
      <c r="N43" s="93">
        <v>89672</v>
      </c>
      <c r="O43" s="93">
        <v>42866</v>
      </c>
      <c r="P43" s="165" t="s">
        <v>57</v>
      </c>
      <c r="Q43" s="170" t="s">
        <v>187</v>
      </c>
      <c r="R43" s="250"/>
      <c r="S43" s="168"/>
    </row>
    <row r="44" spans="1:19" ht="10.5" customHeight="1">
      <c r="A44" s="247"/>
      <c r="B44" s="41" t="s">
        <v>58</v>
      </c>
      <c r="C44" s="60" t="s">
        <v>188</v>
      </c>
      <c r="D44" s="93">
        <v>23786</v>
      </c>
      <c r="E44" s="93">
        <v>14458</v>
      </c>
      <c r="F44" s="93">
        <v>23452</v>
      </c>
      <c r="G44" s="93">
        <v>10152</v>
      </c>
      <c r="H44" s="93">
        <v>47238</v>
      </c>
      <c r="I44" s="93">
        <v>24610</v>
      </c>
      <c r="J44" s="93">
        <v>2199</v>
      </c>
      <c r="K44" s="93">
        <v>2113</v>
      </c>
      <c r="L44" s="93">
        <v>3836</v>
      </c>
      <c r="M44" s="93">
        <v>720</v>
      </c>
      <c r="N44" s="93">
        <v>50898</v>
      </c>
      <c r="O44" s="93">
        <v>23217</v>
      </c>
      <c r="P44" s="165" t="s">
        <v>58</v>
      </c>
      <c r="Q44" s="170" t="s">
        <v>188</v>
      </c>
      <c r="R44" s="250"/>
      <c r="S44" s="168"/>
    </row>
    <row r="45" spans="1:19" ht="10.5" customHeight="1">
      <c r="A45" s="247"/>
      <c r="B45" s="41" t="s">
        <v>59</v>
      </c>
      <c r="C45" s="60" t="s">
        <v>189</v>
      </c>
      <c r="D45" s="93">
        <v>6894</v>
      </c>
      <c r="E45" s="93">
        <v>3790</v>
      </c>
      <c r="F45" s="93">
        <v>5776</v>
      </c>
      <c r="G45" s="93">
        <v>2357</v>
      </c>
      <c r="H45" s="93">
        <v>12670</v>
      </c>
      <c r="I45" s="93">
        <v>6147</v>
      </c>
      <c r="J45" s="93">
        <v>461</v>
      </c>
      <c r="K45" s="93">
        <v>357</v>
      </c>
      <c r="L45" s="93">
        <v>878</v>
      </c>
      <c r="M45" s="93">
        <v>179</v>
      </c>
      <c r="N45" s="93">
        <v>13404</v>
      </c>
      <c r="O45" s="93">
        <v>5968</v>
      </c>
      <c r="P45" s="165" t="s">
        <v>59</v>
      </c>
      <c r="Q45" s="170" t="s">
        <v>189</v>
      </c>
      <c r="R45" s="250"/>
      <c r="S45" s="168"/>
    </row>
    <row r="46" spans="1:19" ht="10.5" customHeight="1">
      <c r="A46" s="247"/>
      <c r="B46" s="41" t="s">
        <v>60</v>
      </c>
      <c r="C46" s="60" t="s">
        <v>190</v>
      </c>
      <c r="D46" s="93">
        <v>6186</v>
      </c>
      <c r="E46" s="93">
        <v>3778</v>
      </c>
      <c r="F46" s="93">
        <v>7102</v>
      </c>
      <c r="G46" s="93">
        <v>2582</v>
      </c>
      <c r="H46" s="93">
        <v>13288</v>
      </c>
      <c r="I46" s="93">
        <v>6359</v>
      </c>
      <c r="J46" s="93">
        <v>292</v>
      </c>
      <c r="K46" s="93">
        <v>181</v>
      </c>
      <c r="L46" s="93">
        <v>956</v>
      </c>
      <c r="M46" s="93">
        <v>141</v>
      </c>
      <c r="N46" s="93">
        <v>13918</v>
      </c>
      <c r="O46" s="93">
        <v>6320</v>
      </c>
      <c r="P46" s="165" t="s">
        <v>60</v>
      </c>
      <c r="Q46" s="170" t="s">
        <v>190</v>
      </c>
      <c r="R46" s="250"/>
      <c r="S46" s="168"/>
    </row>
    <row r="47" spans="1:19" ht="10.5" customHeight="1">
      <c r="A47" s="248"/>
      <c r="B47" s="63" t="s">
        <v>191</v>
      </c>
      <c r="C47" s="62" t="s">
        <v>192</v>
      </c>
      <c r="D47" s="115">
        <v>100549</v>
      </c>
      <c r="E47" s="115">
        <v>60021</v>
      </c>
      <c r="F47" s="115">
        <v>93921</v>
      </c>
      <c r="G47" s="115">
        <v>40379</v>
      </c>
      <c r="H47" s="115">
        <v>194470</v>
      </c>
      <c r="I47" s="115">
        <v>100400</v>
      </c>
      <c r="J47" s="115">
        <v>7550</v>
      </c>
      <c r="K47" s="115">
        <v>6180</v>
      </c>
      <c r="L47" s="115">
        <v>14988</v>
      </c>
      <c r="M47" s="115">
        <v>3008</v>
      </c>
      <c r="N47" s="115">
        <v>208115</v>
      </c>
      <c r="O47" s="115">
        <v>97228</v>
      </c>
      <c r="P47" s="171" t="s">
        <v>0</v>
      </c>
      <c r="Q47" s="172" t="s">
        <v>192</v>
      </c>
      <c r="R47" s="251"/>
      <c r="S47" s="168"/>
    </row>
    <row r="48" spans="1:19" ht="10.5" customHeight="1">
      <c r="A48" s="246" t="s">
        <v>193</v>
      </c>
      <c r="B48" s="41" t="s">
        <v>61</v>
      </c>
      <c r="C48" s="60" t="s">
        <v>194</v>
      </c>
      <c r="D48" s="93">
        <v>1735</v>
      </c>
      <c r="E48" s="93">
        <v>1009</v>
      </c>
      <c r="F48" s="93">
        <v>2831</v>
      </c>
      <c r="G48" s="93">
        <v>1081</v>
      </c>
      <c r="H48" s="93">
        <v>4566</v>
      </c>
      <c r="I48" s="93">
        <v>2091</v>
      </c>
      <c r="J48" s="93">
        <v>136</v>
      </c>
      <c r="K48" s="93">
        <v>151</v>
      </c>
      <c r="L48" s="93">
        <v>399</v>
      </c>
      <c r="M48" s="93">
        <v>67</v>
      </c>
      <c r="N48" s="93">
        <v>4881</v>
      </c>
      <c r="O48" s="93">
        <v>2006</v>
      </c>
      <c r="P48" s="165" t="s">
        <v>61</v>
      </c>
      <c r="Q48" s="170" t="s">
        <v>194</v>
      </c>
      <c r="R48" s="249" t="s">
        <v>193</v>
      </c>
      <c r="S48" s="168"/>
    </row>
    <row r="49" spans="1:19" ht="10.5" customHeight="1">
      <c r="A49" s="247"/>
      <c r="B49" s="41" t="s">
        <v>62</v>
      </c>
      <c r="C49" s="60" t="s">
        <v>195</v>
      </c>
      <c r="D49" s="93">
        <v>2061</v>
      </c>
      <c r="E49" s="93">
        <v>1228</v>
      </c>
      <c r="F49" s="93">
        <v>4015</v>
      </c>
      <c r="G49" s="93">
        <v>1507</v>
      </c>
      <c r="H49" s="93">
        <v>6076</v>
      </c>
      <c r="I49" s="93">
        <v>2735</v>
      </c>
      <c r="J49" s="93">
        <v>141</v>
      </c>
      <c r="K49" s="93">
        <v>52</v>
      </c>
      <c r="L49" s="93">
        <v>445</v>
      </c>
      <c r="M49" s="93">
        <v>66</v>
      </c>
      <c r="N49" s="93">
        <v>6384</v>
      </c>
      <c r="O49" s="93">
        <v>2748</v>
      </c>
      <c r="P49" s="165" t="s">
        <v>62</v>
      </c>
      <c r="Q49" s="170" t="s">
        <v>195</v>
      </c>
      <c r="R49" s="250"/>
      <c r="S49" s="168"/>
    </row>
    <row r="50" spans="1:19" ht="10.5" customHeight="1">
      <c r="A50" s="247"/>
      <c r="B50" s="41" t="s">
        <v>63</v>
      </c>
      <c r="C50" s="60" t="s">
        <v>196</v>
      </c>
      <c r="D50" s="93">
        <v>6199</v>
      </c>
      <c r="E50" s="93">
        <v>3107</v>
      </c>
      <c r="F50" s="93">
        <v>7613</v>
      </c>
      <c r="G50" s="93">
        <v>2960</v>
      </c>
      <c r="H50" s="93">
        <v>13812</v>
      </c>
      <c r="I50" s="93">
        <v>6067</v>
      </c>
      <c r="J50" s="93">
        <v>530</v>
      </c>
      <c r="K50" s="93">
        <v>381</v>
      </c>
      <c r="L50" s="93">
        <v>1117</v>
      </c>
      <c r="M50" s="93">
        <v>217</v>
      </c>
      <c r="N50" s="93">
        <v>14918</v>
      </c>
      <c r="O50" s="93">
        <v>5903</v>
      </c>
      <c r="P50" s="165" t="s">
        <v>63</v>
      </c>
      <c r="Q50" s="170" t="s">
        <v>196</v>
      </c>
      <c r="R50" s="250"/>
      <c r="S50" s="168"/>
    </row>
    <row r="51" spans="1:19" ht="10.5" customHeight="1">
      <c r="A51" s="247"/>
      <c r="B51" s="41" t="s">
        <v>64</v>
      </c>
      <c r="C51" s="60" t="s">
        <v>197</v>
      </c>
      <c r="D51" s="93">
        <v>8929</v>
      </c>
      <c r="E51" s="93">
        <v>5044</v>
      </c>
      <c r="F51" s="93">
        <v>12175</v>
      </c>
      <c r="G51" s="93">
        <v>5105</v>
      </c>
      <c r="H51" s="93">
        <v>21104</v>
      </c>
      <c r="I51" s="93">
        <v>10150</v>
      </c>
      <c r="J51" s="93">
        <v>677</v>
      </c>
      <c r="K51" s="93">
        <v>548</v>
      </c>
      <c r="L51" s="93">
        <v>1801</v>
      </c>
      <c r="M51" s="93">
        <v>232</v>
      </c>
      <c r="N51" s="93">
        <v>22516</v>
      </c>
      <c r="O51" s="93">
        <v>9834</v>
      </c>
      <c r="P51" s="165" t="s">
        <v>64</v>
      </c>
      <c r="Q51" s="170" t="s">
        <v>197</v>
      </c>
      <c r="R51" s="250"/>
      <c r="S51" s="168"/>
    </row>
    <row r="52" spans="1:19" ht="10.5" customHeight="1">
      <c r="A52" s="247"/>
      <c r="B52" s="41" t="s">
        <v>65</v>
      </c>
      <c r="C52" s="60" t="s">
        <v>198</v>
      </c>
      <c r="D52" s="93">
        <v>4285</v>
      </c>
      <c r="E52" s="93">
        <v>2544</v>
      </c>
      <c r="F52" s="93">
        <v>6985</v>
      </c>
      <c r="G52" s="93">
        <v>2763</v>
      </c>
      <c r="H52" s="93">
        <v>11270</v>
      </c>
      <c r="I52" s="93">
        <v>5307</v>
      </c>
      <c r="J52" s="93">
        <v>248</v>
      </c>
      <c r="K52" s="93">
        <v>172</v>
      </c>
      <c r="L52" s="93">
        <v>949</v>
      </c>
      <c r="M52" s="93">
        <v>119</v>
      </c>
      <c r="N52" s="93">
        <v>11854</v>
      </c>
      <c r="O52" s="93">
        <v>5254</v>
      </c>
      <c r="P52" s="165" t="s">
        <v>65</v>
      </c>
      <c r="Q52" s="170" t="s">
        <v>198</v>
      </c>
      <c r="R52" s="250"/>
      <c r="S52" s="168"/>
    </row>
    <row r="53" spans="1:19" ht="10.5" customHeight="1">
      <c r="A53" s="248"/>
      <c r="B53" s="63" t="s">
        <v>191</v>
      </c>
      <c r="C53" s="62" t="s">
        <v>192</v>
      </c>
      <c r="D53" s="115">
        <v>23209</v>
      </c>
      <c r="E53" s="115">
        <v>12932</v>
      </c>
      <c r="F53" s="115">
        <v>33619</v>
      </c>
      <c r="G53" s="115">
        <v>13417</v>
      </c>
      <c r="H53" s="115">
        <v>56828</v>
      </c>
      <c r="I53" s="115">
        <v>26350</v>
      </c>
      <c r="J53" s="115">
        <v>1732</v>
      </c>
      <c r="K53" s="115">
        <v>1304</v>
      </c>
      <c r="L53" s="115">
        <v>4711</v>
      </c>
      <c r="M53" s="115">
        <v>701</v>
      </c>
      <c r="N53" s="115">
        <v>60553</v>
      </c>
      <c r="O53" s="115">
        <v>25746</v>
      </c>
      <c r="P53" s="171" t="s">
        <v>0</v>
      </c>
      <c r="Q53" s="172" t="s">
        <v>192</v>
      </c>
      <c r="R53" s="251"/>
      <c r="S53" s="168"/>
    </row>
    <row r="54" spans="1:19" ht="10.5" customHeight="1">
      <c r="A54" s="246" t="s">
        <v>199</v>
      </c>
      <c r="B54" s="41" t="s">
        <v>66</v>
      </c>
      <c r="C54" s="60" t="s">
        <v>200</v>
      </c>
      <c r="D54" s="93">
        <v>2775</v>
      </c>
      <c r="E54" s="93">
        <v>1467</v>
      </c>
      <c r="F54" s="93">
        <v>4290</v>
      </c>
      <c r="G54" s="93">
        <v>1577</v>
      </c>
      <c r="H54" s="93">
        <v>7065</v>
      </c>
      <c r="I54" s="93">
        <v>3044</v>
      </c>
      <c r="J54" s="93">
        <v>247</v>
      </c>
      <c r="K54" s="93">
        <v>345</v>
      </c>
      <c r="L54" s="93">
        <v>528</v>
      </c>
      <c r="M54" s="93">
        <v>146</v>
      </c>
      <c r="N54" s="93">
        <v>7535</v>
      </c>
      <c r="O54" s="93">
        <v>2845</v>
      </c>
      <c r="P54" s="165" t="s">
        <v>66</v>
      </c>
      <c r="Q54" s="170" t="s">
        <v>200</v>
      </c>
      <c r="R54" s="249" t="s">
        <v>199</v>
      </c>
      <c r="S54" s="168"/>
    </row>
    <row r="55" spans="1:19" ht="10.5" customHeight="1">
      <c r="A55" s="247"/>
      <c r="B55" s="41" t="s">
        <v>67</v>
      </c>
      <c r="C55" s="60" t="s">
        <v>201</v>
      </c>
      <c r="D55" s="93">
        <v>3066</v>
      </c>
      <c r="E55" s="93">
        <v>1611</v>
      </c>
      <c r="F55" s="93">
        <v>4400</v>
      </c>
      <c r="G55" s="93">
        <v>1724</v>
      </c>
      <c r="H55" s="93">
        <v>7466</v>
      </c>
      <c r="I55" s="93">
        <v>3335</v>
      </c>
      <c r="J55" s="93">
        <v>273</v>
      </c>
      <c r="K55" s="93">
        <v>214</v>
      </c>
      <c r="L55" s="93">
        <v>807</v>
      </c>
      <c r="M55" s="93">
        <v>114</v>
      </c>
      <c r="N55" s="93">
        <v>7969</v>
      </c>
      <c r="O55" s="93">
        <v>3234</v>
      </c>
      <c r="P55" s="165" t="s">
        <v>67</v>
      </c>
      <c r="Q55" s="170" t="s">
        <v>201</v>
      </c>
      <c r="R55" s="250"/>
      <c r="S55" s="168"/>
    </row>
    <row r="56" spans="1:19" ht="10.5" customHeight="1">
      <c r="A56" s="247"/>
      <c r="B56" s="41" t="s">
        <v>68</v>
      </c>
      <c r="C56" s="60" t="s">
        <v>202</v>
      </c>
      <c r="D56" s="93">
        <v>4856</v>
      </c>
      <c r="E56" s="93">
        <v>2492</v>
      </c>
      <c r="F56" s="93">
        <v>6790</v>
      </c>
      <c r="G56" s="93">
        <v>2636</v>
      </c>
      <c r="H56" s="93">
        <v>11646</v>
      </c>
      <c r="I56" s="93">
        <v>5129</v>
      </c>
      <c r="J56" s="93">
        <v>347</v>
      </c>
      <c r="K56" s="93">
        <v>240</v>
      </c>
      <c r="L56" s="93">
        <v>1003</v>
      </c>
      <c r="M56" s="93">
        <v>162</v>
      </c>
      <c r="N56" s="93">
        <v>12423</v>
      </c>
      <c r="O56" s="93">
        <v>5051</v>
      </c>
      <c r="P56" s="165" t="s">
        <v>68</v>
      </c>
      <c r="Q56" s="170" t="s">
        <v>202</v>
      </c>
      <c r="R56" s="250"/>
      <c r="S56" s="168"/>
    </row>
    <row r="57" spans="1:19" ht="10.5" customHeight="1">
      <c r="A57" s="247"/>
      <c r="B57" s="41" t="s">
        <v>69</v>
      </c>
      <c r="C57" s="60" t="s">
        <v>203</v>
      </c>
      <c r="D57" s="93">
        <v>3077</v>
      </c>
      <c r="E57" s="93">
        <v>1904</v>
      </c>
      <c r="F57" s="93">
        <v>5767</v>
      </c>
      <c r="G57" s="93">
        <v>2196</v>
      </c>
      <c r="H57" s="93">
        <v>8844</v>
      </c>
      <c r="I57" s="93">
        <v>4100</v>
      </c>
      <c r="J57" s="93">
        <v>185</v>
      </c>
      <c r="K57" s="93">
        <v>149</v>
      </c>
      <c r="L57" s="93">
        <v>673</v>
      </c>
      <c r="M57" s="93">
        <v>124</v>
      </c>
      <c r="N57" s="93">
        <v>9270</v>
      </c>
      <c r="O57" s="93">
        <v>4075</v>
      </c>
      <c r="P57" s="165" t="s">
        <v>69</v>
      </c>
      <c r="Q57" s="170" t="s">
        <v>203</v>
      </c>
      <c r="R57" s="250"/>
      <c r="S57" s="168"/>
    </row>
    <row r="58" spans="1:19" ht="10.5" customHeight="1">
      <c r="A58" s="248"/>
      <c r="B58" s="63" t="s">
        <v>191</v>
      </c>
      <c r="C58" s="62" t="s">
        <v>192</v>
      </c>
      <c r="D58" s="115">
        <v>13774</v>
      </c>
      <c r="E58" s="115">
        <v>7473</v>
      </c>
      <c r="F58" s="115">
        <v>21247</v>
      </c>
      <c r="G58" s="115">
        <v>8133</v>
      </c>
      <c r="H58" s="115">
        <v>35021</v>
      </c>
      <c r="I58" s="115">
        <v>15607</v>
      </c>
      <c r="J58" s="115">
        <v>1052</v>
      </c>
      <c r="K58" s="115">
        <v>948</v>
      </c>
      <c r="L58" s="115">
        <v>3011</v>
      </c>
      <c r="M58" s="115">
        <v>546</v>
      </c>
      <c r="N58" s="115">
        <v>37197</v>
      </c>
      <c r="O58" s="115">
        <v>15204</v>
      </c>
      <c r="P58" s="171" t="s">
        <v>0</v>
      </c>
      <c r="Q58" s="172" t="s">
        <v>192</v>
      </c>
      <c r="R58" s="251"/>
      <c r="S58" s="168"/>
    </row>
    <row r="59" spans="1:19" ht="10.5" customHeight="1">
      <c r="A59" s="246" t="s">
        <v>204</v>
      </c>
      <c r="B59" s="41" t="s">
        <v>70</v>
      </c>
      <c r="C59" s="60" t="s">
        <v>205</v>
      </c>
      <c r="D59" s="93">
        <v>19424</v>
      </c>
      <c r="E59" s="93">
        <v>12397</v>
      </c>
      <c r="F59" s="93">
        <v>26952</v>
      </c>
      <c r="G59" s="93">
        <v>11155</v>
      </c>
      <c r="H59" s="93">
        <v>46376</v>
      </c>
      <c r="I59" s="93">
        <v>23552</v>
      </c>
      <c r="J59" s="93">
        <v>1454</v>
      </c>
      <c r="K59" s="93">
        <v>1534</v>
      </c>
      <c r="L59" s="93">
        <v>3259</v>
      </c>
      <c r="M59" s="93">
        <v>567</v>
      </c>
      <c r="N59" s="93">
        <v>49087</v>
      </c>
      <c r="O59" s="93">
        <v>22585</v>
      </c>
      <c r="P59" s="165" t="s">
        <v>70</v>
      </c>
      <c r="Q59" s="170" t="s">
        <v>205</v>
      </c>
      <c r="R59" s="249" t="s">
        <v>204</v>
      </c>
      <c r="S59" s="168"/>
    </row>
    <row r="60" spans="1:19" ht="10.5" customHeight="1">
      <c r="A60" s="247"/>
      <c r="B60" s="41" t="s">
        <v>71</v>
      </c>
      <c r="C60" s="60" t="s">
        <v>206</v>
      </c>
      <c r="D60" s="93">
        <v>3412</v>
      </c>
      <c r="E60" s="93">
        <v>2390</v>
      </c>
      <c r="F60" s="93">
        <v>7412</v>
      </c>
      <c r="G60" s="93">
        <v>2823</v>
      </c>
      <c r="H60" s="93">
        <v>10824</v>
      </c>
      <c r="I60" s="93">
        <v>5213</v>
      </c>
      <c r="J60" s="93">
        <v>339</v>
      </c>
      <c r="K60" s="93">
        <v>332</v>
      </c>
      <c r="L60" s="93">
        <v>603</v>
      </c>
      <c r="M60" s="93">
        <v>64</v>
      </c>
      <c r="N60" s="93">
        <v>11314</v>
      </c>
      <c r="O60" s="93">
        <v>4945</v>
      </c>
      <c r="P60" s="165" t="s">
        <v>71</v>
      </c>
      <c r="Q60" s="170" t="s">
        <v>206</v>
      </c>
      <c r="R60" s="250"/>
      <c r="S60" s="168"/>
    </row>
    <row r="61" spans="1:19" ht="10.5" customHeight="1">
      <c r="A61" s="247"/>
      <c r="B61" s="41" t="s">
        <v>72</v>
      </c>
      <c r="C61" s="60" t="s">
        <v>207</v>
      </c>
      <c r="D61" s="93">
        <v>5642</v>
      </c>
      <c r="E61" s="93">
        <v>3532</v>
      </c>
      <c r="F61" s="93">
        <v>9421</v>
      </c>
      <c r="G61" s="93">
        <v>3594</v>
      </c>
      <c r="H61" s="93">
        <v>15063</v>
      </c>
      <c r="I61" s="93">
        <v>7125</v>
      </c>
      <c r="J61" s="93">
        <v>378</v>
      </c>
      <c r="K61" s="93">
        <v>255</v>
      </c>
      <c r="L61" s="93">
        <v>794</v>
      </c>
      <c r="M61" s="93">
        <v>123</v>
      </c>
      <c r="N61" s="93">
        <v>15749</v>
      </c>
      <c r="O61" s="93">
        <v>6993</v>
      </c>
      <c r="P61" s="165" t="s">
        <v>72</v>
      </c>
      <c r="Q61" s="170" t="s">
        <v>207</v>
      </c>
      <c r="R61" s="250"/>
      <c r="S61" s="168"/>
    </row>
    <row r="62" spans="1:19" ht="10.5" customHeight="1">
      <c r="A62" s="248"/>
      <c r="B62" s="63" t="s">
        <v>191</v>
      </c>
      <c r="C62" s="62" t="s">
        <v>192</v>
      </c>
      <c r="D62" s="115">
        <v>28478</v>
      </c>
      <c r="E62" s="115">
        <v>18319</v>
      </c>
      <c r="F62" s="115">
        <v>43785</v>
      </c>
      <c r="G62" s="115">
        <v>17572</v>
      </c>
      <c r="H62" s="115">
        <v>72263</v>
      </c>
      <c r="I62" s="115">
        <v>35890</v>
      </c>
      <c r="J62" s="115">
        <v>2171</v>
      </c>
      <c r="K62" s="115">
        <v>2121</v>
      </c>
      <c r="L62" s="115">
        <v>4656</v>
      </c>
      <c r="M62" s="115">
        <v>754</v>
      </c>
      <c r="N62" s="115">
        <v>76150</v>
      </c>
      <c r="O62" s="115">
        <v>34524</v>
      </c>
      <c r="P62" s="171" t="s">
        <v>0</v>
      </c>
      <c r="Q62" s="172" t="s">
        <v>192</v>
      </c>
      <c r="R62" s="251"/>
      <c r="S62" s="168"/>
    </row>
    <row r="63" spans="1:19" ht="10.5" customHeight="1">
      <c r="A63" s="253" t="s">
        <v>208</v>
      </c>
      <c r="B63" s="41" t="s">
        <v>73</v>
      </c>
      <c r="C63" s="60" t="s">
        <v>209</v>
      </c>
      <c r="D63" s="93">
        <v>6734</v>
      </c>
      <c r="E63" s="93">
        <v>3689</v>
      </c>
      <c r="F63" s="93">
        <v>12787</v>
      </c>
      <c r="G63" s="93">
        <v>4749</v>
      </c>
      <c r="H63" s="93">
        <v>19521</v>
      </c>
      <c r="I63" s="93">
        <v>8438</v>
      </c>
      <c r="J63" s="93">
        <v>529</v>
      </c>
      <c r="K63" s="93">
        <v>386</v>
      </c>
      <c r="L63" s="93">
        <v>939</v>
      </c>
      <c r="M63" s="93">
        <v>106</v>
      </c>
      <c r="N63" s="93">
        <v>20382</v>
      </c>
      <c r="O63" s="93">
        <v>8158</v>
      </c>
      <c r="P63" s="165" t="s">
        <v>73</v>
      </c>
      <c r="Q63" s="170" t="s">
        <v>209</v>
      </c>
      <c r="R63" s="252" t="s">
        <v>210</v>
      </c>
      <c r="S63" s="168"/>
    </row>
    <row r="64" spans="1:19" ht="10.5" customHeight="1">
      <c r="A64" s="253"/>
      <c r="B64" s="41" t="s">
        <v>74</v>
      </c>
      <c r="C64" s="60" t="s">
        <v>211</v>
      </c>
      <c r="D64" s="93">
        <v>3861</v>
      </c>
      <c r="E64" s="93">
        <v>1897</v>
      </c>
      <c r="F64" s="93">
        <v>5265</v>
      </c>
      <c r="G64" s="93">
        <v>1980</v>
      </c>
      <c r="H64" s="93">
        <v>9126</v>
      </c>
      <c r="I64" s="93">
        <v>3876</v>
      </c>
      <c r="J64" s="93">
        <v>331</v>
      </c>
      <c r="K64" s="93">
        <v>289</v>
      </c>
      <c r="L64" s="93">
        <v>539</v>
      </c>
      <c r="M64" s="93">
        <v>86</v>
      </c>
      <c r="N64" s="93">
        <v>9701</v>
      </c>
      <c r="O64" s="93">
        <v>3673</v>
      </c>
      <c r="P64" s="165" t="s">
        <v>74</v>
      </c>
      <c r="Q64" s="170" t="s">
        <v>211</v>
      </c>
      <c r="R64" s="252"/>
      <c r="S64" s="168"/>
    </row>
    <row r="65" spans="1:19" ht="10.5" customHeight="1">
      <c r="A65" s="253"/>
      <c r="B65" s="41" t="s">
        <v>75</v>
      </c>
      <c r="C65" s="60" t="s">
        <v>212</v>
      </c>
      <c r="D65" s="93">
        <v>5379</v>
      </c>
      <c r="E65" s="93">
        <v>2989</v>
      </c>
      <c r="F65" s="93">
        <v>7791</v>
      </c>
      <c r="G65" s="93">
        <v>2856</v>
      </c>
      <c r="H65" s="93">
        <v>13170</v>
      </c>
      <c r="I65" s="93">
        <v>5845</v>
      </c>
      <c r="J65" s="93">
        <v>462</v>
      </c>
      <c r="K65" s="93">
        <v>284</v>
      </c>
      <c r="L65" s="93">
        <v>619</v>
      </c>
      <c r="M65" s="93">
        <v>80</v>
      </c>
      <c r="N65" s="93">
        <v>13899</v>
      </c>
      <c r="O65" s="93">
        <v>5641</v>
      </c>
      <c r="P65" s="165" t="s">
        <v>75</v>
      </c>
      <c r="Q65" s="170" t="s">
        <v>212</v>
      </c>
      <c r="R65" s="252"/>
      <c r="S65" s="168"/>
    </row>
    <row r="66" spans="1:19" ht="10.5" customHeight="1">
      <c r="A66" s="253"/>
      <c r="B66" s="41" t="s">
        <v>76</v>
      </c>
      <c r="C66" s="60" t="s">
        <v>213</v>
      </c>
      <c r="D66" s="93">
        <v>6920</v>
      </c>
      <c r="E66" s="93">
        <v>3483</v>
      </c>
      <c r="F66" s="93">
        <v>8648</v>
      </c>
      <c r="G66" s="93">
        <v>3178</v>
      </c>
      <c r="H66" s="93">
        <v>15568</v>
      </c>
      <c r="I66" s="93">
        <v>6661</v>
      </c>
      <c r="J66" s="93">
        <v>665</v>
      </c>
      <c r="K66" s="93">
        <v>484</v>
      </c>
      <c r="L66" s="93">
        <v>782</v>
      </c>
      <c r="M66" s="93">
        <v>87</v>
      </c>
      <c r="N66" s="93">
        <v>16587</v>
      </c>
      <c r="O66" s="93">
        <v>6263</v>
      </c>
      <c r="P66" s="165" t="s">
        <v>76</v>
      </c>
      <c r="Q66" s="170" t="s">
        <v>213</v>
      </c>
      <c r="R66" s="252"/>
      <c r="S66" s="168"/>
    </row>
    <row r="67" spans="1:19" s="103" customFormat="1" ht="10.5" customHeight="1">
      <c r="A67" s="253"/>
      <c r="B67" s="63" t="s">
        <v>214</v>
      </c>
      <c r="C67" s="62" t="s">
        <v>215</v>
      </c>
      <c r="D67" s="115">
        <v>22894</v>
      </c>
      <c r="E67" s="115">
        <v>12057</v>
      </c>
      <c r="F67" s="115">
        <v>34491</v>
      </c>
      <c r="G67" s="115">
        <v>12762</v>
      </c>
      <c r="H67" s="115">
        <v>57385</v>
      </c>
      <c r="I67" s="115">
        <v>24820</v>
      </c>
      <c r="J67" s="115">
        <v>1987</v>
      </c>
      <c r="K67" s="115">
        <v>1443</v>
      </c>
      <c r="L67" s="115">
        <v>2879</v>
      </c>
      <c r="M67" s="115">
        <v>359</v>
      </c>
      <c r="N67" s="115">
        <v>60569</v>
      </c>
      <c r="O67" s="115">
        <v>23735</v>
      </c>
      <c r="P67" s="171" t="s">
        <v>0</v>
      </c>
      <c r="Q67" s="172" t="s">
        <v>215</v>
      </c>
      <c r="R67" s="252"/>
      <c r="S67" s="175"/>
    </row>
    <row r="68" spans="1:19" s="103" customFormat="1" ht="22.5">
      <c r="A68" s="65" t="s">
        <v>216</v>
      </c>
      <c r="B68" s="66" t="s">
        <v>77</v>
      </c>
      <c r="C68" s="67" t="s">
        <v>217</v>
      </c>
      <c r="D68" s="116">
        <v>6635</v>
      </c>
      <c r="E68" s="116">
        <v>4700</v>
      </c>
      <c r="F68" s="116">
        <v>4844</v>
      </c>
      <c r="G68" s="116">
        <v>2093</v>
      </c>
      <c r="H68" s="116">
        <v>11479</v>
      </c>
      <c r="I68" s="116">
        <v>6793</v>
      </c>
      <c r="J68" s="116">
        <v>322</v>
      </c>
      <c r="K68" s="116">
        <v>324</v>
      </c>
      <c r="L68" s="116">
        <v>844</v>
      </c>
      <c r="M68" s="116">
        <v>212</v>
      </c>
      <c r="N68" s="116">
        <v>12217</v>
      </c>
      <c r="O68" s="116">
        <v>6680</v>
      </c>
      <c r="P68" s="177" t="s">
        <v>77</v>
      </c>
      <c r="Q68" s="170" t="s">
        <v>217</v>
      </c>
      <c r="R68" s="173" t="s">
        <v>216</v>
      </c>
      <c r="S68" s="175"/>
    </row>
    <row r="69" spans="1:19" s="104" customFormat="1" ht="10.5" customHeight="1">
      <c r="A69" s="254" t="s">
        <v>218</v>
      </c>
      <c r="B69" s="255"/>
      <c r="C69" s="256"/>
      <c r="D69" s="117">
        <f>_xlfn.COMPOUNDVALUE(21)</f>
        <v>455780</v>
      </c>
      <c r="E69" s="117">
        <v>308158</v>
      </c>
      <c r="F69" s="117">
        <f>_xlfn.COMPOUNDVALUE(24)</f>
        <v>671867</v>
      </c>
      <c r="G69" s="117">
        <v>282612</v>
      </c>
      <c r="H69" s="117">
        <f>_xlfn.COMPOUNDVALUE(27)</f>
        <v>1127647</v>
      </c>
      <c r="I69" s="117">
        <v>590769</v>
      </c>
      <c r="J69" s="117">
        <f>_xlfn.COMPOUNDVALUE(30)</f>
        <v>36789</v>
      </c>
      <c r="K69" s="117">
        <v>34965</v>
      </c>
      <c r="L69" s="117">
        <v>87366</v>
      </c>
      <c r="M69" s="117">
        <v>15071</v>
      </c>
      <c r="N69" s="117">
        <v>1201064</v>
      </c>
      <c r="O69" s="118">
        <v>570875</v>
      </c>
      <c r="P69" s="257" t="s">
        <v>218</v>
      </c>
      <c r="Q69" s="258"/>
      <c r="R69" s="259"/>
      <c r="S69" s="176"/>
    </row>
    <row r="70" spans="1:18" ht="10.5" customHeight="1">
      <c r="A70" s="68" t="s">
        <v>269</v>
      </c>
      <c r="B70" s="105"/>
      <c r="C70" s="105"/>
      <c r="D70" s="105"/>
      <c r="E70" s="105"/>
      <c r="F70" s="105"/>
      <c r="G70" s="105"/>
      <c r="H70" s="105"/>
      <c r="I70" s="105"/>
      <c r="J70" s="69"/>
      <c r="K70" s="105"/>
      <c r="L70" s="105"/>
      <c r="M70" s="105"/>
      <c r="N70" s="105"/>
      <c r="O70" s="105"/>
      <c r="P70" s="105"/>
      <c r="Q70" s="105"/>
      <c r="R70" s="105"/>
    </row>
    <row r="71" spans="1:9" ht="14.25">
      <c r="A71" s="69" t="s">
        <v>270</v>
      </c>
      <c r="B71" s="112"/>
      <c r="C71" s="112"/>
      <c r="D71" s="112"/>
      <c r="E71" s="112"/>
      <c r="F71" s="112"/>
      <c r="G71" s="112"/>
      <c r="H71" s="112"/>
      <c r="I71" s="112"/>
    </row>
  </sheetData>
  <sheetProtection/>
  <mergeCells count="30">
    <mergeCell ref="A20:A26"/>
    <mergeCell ref="R32:R35"/>
    <mergeCell ref="A5:C9"/>
    <mergeCell ref="P5:R9"/>
    <mergeCell ref="D5:E7"/>
    <mergeCell ref="F5:G7"/>
    <mergeCell ref="H5:I7"/>
    <mergeCell ref="J5:K7"/>
    <mergeCell ref="L5:M7"/>
    <mergeCell ref="N5:O7"/>
    <mergeCell ref="A54:A58"/>
    <mergeCell ref="A69:C69"/>
    <mergeCell ref="A59:A62"/>
    <mergeCell ref="P69:R69"/>
    <mergeCell ref="A13:A19"/>
    <mergeCell ref="A32:A35"/>
    <mergeCell ref="R13:R19"/>
    <mergeCell ref="R20:R26"/>
    <mergeCell ref="R27:R31"/>
    <mergeCell ref="A27:A31"/>
    <mergeCell ref="A36:A40"/>
    <mergeCell ref="A41:A47"/>
    <mergeCell ref="R36:R40"/>
    <mergeCell ref="R59:R62"/>
    <mergeCell ref="R63:R67"/>
    <mergeCell ref="A63:A67"/>
    <mergeCell ref="R41:R47"/>
    <mergeCell ref="R48:R53"/>
    <mergeCell ref="R54:R58"/>
    <mergeCell ref="A48:A53"/>
  </mergeCells>
  <printOptions horizontalCentered="1"/>
  <pageMargins left="0.5905511811023623" right="0.5905511811023623" top="0.35433070866141736" bottom="0.5905511811023623" header="0.4724409448818898" footer="0.4724409448818898"/>
  <pageSetup horizontalDpi="300" verticalDpi="300" orientation="portrait" paperSize="9" scale="98" r:id="rId1"/>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A1:S71"/>
  <sheetViews>
    <sheetView zoomScaleSheetLayoutView="100" zoomScalePageLayoutView="0" workbookViewId="0" topLeftCell="A1">
      <selection activeCell="A1" sqref="A1"/>
    </sheetView>
  </sheetViews>
  <sheetFormatPr defaultColWidth="14.625" defaultRowHeight="10.5" customHeight="1"/>
  <cols>
    <col min="1" max="1" width="9.375" style="101" customWidth="1"/>
    <col min="2" max="2" width="9.125" style="101" customWidth="1"/>
    <col min="3" max="3" width="8.25390625" style="101" customWidth="1"/>
    <col min="4" max="15" width="11.75390625" style="101" customWidth="1"/>
    <col min="16" max="16" width="9.375" style="101" customWidth="1"/>
    <col min="17" max="17" width="8.25390625" style="101" customWidth="1"/>
    <col min="18" max="18" width="9.375" style="101" customWidth="1"/>
    <col min="19" max="16384" width="14.625" style="101" customWidth="1"/>
  </cols>
  <sheetData>
    <row r="1" spans="1:18" s="96" customFormat="1" ht="12" customHeight="1">
      <c r="A1" s="1" t="s">
        <v>78</v>
      </c>
      <c r="B1" s="86"/>
      <c r="C1" s="86"/>
      <c r="D1" s="86"/>
      <c r="E1" s="95"/>
      <c r="R1" s="86" t="s">
        <v>89</v>
      </c>
    </row>
    <row r="2" spans="1:5" s="96" customFormat="1" ht="25.5" customHeight="1">
      <c r="A2" s="2"/>
      <c r="B2" s="2"/>
      <c r="C2" s="2"/>
      <c r="E2" s="95"/>
    </row>
    <row r="3" spans="1:18" s="98" customFormat="1" ht="12.75">
      <c r="A3" s="40" t="s">
        <v>115</v>
      </c>
      <c r="R3" s="99"/>
    </row>
    <row r="4" spans="1:18" s="98" customFormat="1" ht="12.75" customHeight="1">
      <c r="A4" s="70" t="s">
        <v>229</v>
      </c>
      <c r="R4" s="99"/>
    </row>
    <row r="5" spans="1:18" ht="13.5" customHeight="1">
      <c r="A5" s="263" t="s">
        <v>15</v>
      </c>
      <c r="B5" s="264"/>
      <c r="C5" s="265"/>
      <c r="D5" s="281" t="s">
        <v>233</v>
      </c>
      <c r="E5" s="282"/>
      <c r="F5" s="287" t="s">
        <v>234</v>
      </c>
      <c r="G5" s="282"/>
      <c r="H5" s="287" t="s">
        <v>16</v>
      </c>
      <c r="I5" s="282"/>
      <c r="J5" s="287" t="s">
        <v>243</v>
      </c>
      <c r="K5" s="282"/>
      <c r="L5" s="293" t="s">
        <v>88</v>
      </c>
      <c r="M5" s="282"/>
      <c r="N5" s="287" t="s">
        <v>17</v>
      </c>
      <c r="O5" s="290"/>
      <c r="P5" s="272" t="s">
        <v>224</v>
      </c>
      <c r="Q5" s="273"/>
      <c r="R5" s="274"/>
    </row>
    <row r="6" spans="1:18" ht="13.5" customHeight="1">
      <c r="A6" s="266"/>
      <c r="B6" s="267"/>
      <c r="C6" s="268"/>
      <c r="D6" s="283"/>
      <c r="E6" s="284"/>
      <c r="F6" s="288"/>
      <c r="G6" s="284"/>
      <c r="H6" s="288"/>
      <c r="I6" s="284"/>
      <c r="J6" s="288"/>
      <c r="K6" s="284"/>
      <c r="L6" s="294"/>
      <c r="M6" s="284"/>
      <c r="N6" s="288"/>
      <c r="O6" s="291"/>
      <c r="P6" s="275"/>
      <c r="Q6" s="276"/>
      <c r="R6" s="277"/>
    </row>
    <row r="7" spans="1:18" ht="13.5" customHeight="1">
      <c r="A7" s="266"/>
      <c r="B7" s="267"/>
      <c r="C7" s="268"/>
      <c r="D7" s="285"/>
      <c r="E7" s="286"/>
      <c r="F7" s="289"/>
      <c r="G7" s="286"/>
      <c r="H7" s="289"/>
      <c r="I7" s="286"/>
      <c r="J7" s="289"/>
      <c r="K7" s="286"/>
      <c r="L7" s="295"/>
      <c r="M7" s="286"/>
      <c r="N7" s="289"/>
      <c r="O7" s="292"/>
      <c r="P7" s="275"/>
      <c r="Q7" s="276"/>
      <c r="R7" s="277"/>
    </row>
    <row r="8" spans="1:18" ht="13.5" customHeight="1">
      <c r="A8" s="266"/>
      <c r="B8" s="267"/>
      <c r="C8" s="268"/>
      <c r="D8" s="43" t="s">
        <v>18</v>
      </c>
      <c r="E8" s="43" t="s">
        <v>19</v>
      </c>
      <c r="F8" s="43" t="s">
        <v>18</v>
      </c>
      <c r="G8" s="43" t="s">
        <v>19</v>
      </c>
      <c r="H8" s="43" t="s">
        <v>18</v>
      </c>
      <c r="I8" s="43" t="s">
        <v>19</v>
      </c>
      <c r="J8" s="43" t="s">
        <v>18</v>
      </c>
      <c r="K8" s="71" t="s">
        <v>19</v>
      </c>
      <c r="L8" s="72" t="s">
        <v>18</v>
      </c>
      <c r="M8" s="43" t="s">
        <v>19</v>
      </c>
      <c r="N8" s="43" t="s">
        <v>18</v>
      </c>
      <c r="O8" s="43" t="s">
        <v>19</v>
      </c>
      <c r="P8" s="275"/>
      <c r="Q8" s="276"/>
      <c r="R8" s="277"/>
    </row>
    <row r="9" spans="1:18" ht="13.5" customHeight="1">
      <c r="A9" s="269"/>
      <c r="B9" s="270"/>
      <c r="C9" s="271"/>
      <c r="D9" s="88" t="s">
        <v>20</v>
      </c>
      <c r="E9" s="89" t="s">
        <v>21</v>
      </c>
      <c r="F9" s="89" t="s">
        <v>20</v>
      </c>
      <c r="G9" s="89" t="s">
        <v>21</v>
      </c>
      <c r="H9" s="89" t="s">
        <v>20</v>
      </c>
      <c r="I9" s="88" t="s">
        <v>21</v>
      </c>
      <c r="J9" s="88" t="s">
        <v>20</v>
      </c>
      <c r="K9" s="92" t="s">
        <v>21</v>
      </c>
      <c r="L9" s="89" t="s">
        <v>20</v>
      </c>
      <c r="M9" s="89" t="s">
        <v>21</v>
      </c>
      <c r="N9" s="88" t="s">
        <v>20</v>
      </c>
      <c r="O9" s="89" t="s">
        <v>21</v>
      </c>
      <c r="P9" s="278"/>
      <c r="Q9" s="279"/>
      <c r="R9" s="280"/>
    </row>
    <row r="10" spans="1:18" s="106" customFormat="1" ht="9" customHeight="1">
      <c r="A10" s="46"/>
      <c r="B10" s="47"/>
      <c r="C10" s="73"/>
      <c r="D10" s="49" t="s">
        <v>22</v>
      </c>
      <c r="E10" s="49" t="s">
        <v>23</v>
      </c>
      <c r="F10" s="49" t="s">
        <v>22</v>
      </c>
      <c r="G10" s="49" t="s">
        <v>23</v>
      </c>
      <c r="H10" s="49" t="s">
        <v>22</v>
      </c>
      <c r="I10" s="49" t="s">
        <v>23</v>
      </c>
      <c r="J10" s="90" t="s">
        <v>22</v>
      </c>
      <c r="K10" s="49" t="s">
        <v>23</v>
      </c>
      <c r="L10" s="49" t="s">
        <v>22</v>
      </c>
      <c r="M10" s="49" t="s">
        <v>23</v>
      </c>
      <c r="N10" s="49" t="s">
        <v>90</v>
      </c>
      <c r="O10" s="91" t="s">
        <v>25</v>
      </c>
      <c r="P10" s="47"/>
      <c r="Q10" s="74"/>
      <c r="R10" s="52"/>
    </row>
    <row r="11" spans="1:18" s="106" customFormat="1" ht="9" customHeight="1">
      <c r="A11" s="46"/>
      <c r="B11" s="46"/>
      <c r="C11" s="48"/>
      <c r="D11" s="17" t="s">
        <v>238</v>
      </c>
      <c r="E11" s="75" t="s">
        <v>26</v>
      </c>
      <c r="F11" s="17" t="s">
        <v>238</v>
      </c>
      <c r="G11" s="75" t="s">
        <v>26</v>
      </c>
      <c r="H11" s="17" t="s">
        <v>238</v>
      </c>
      <c r="I11" s="75" t="s">
        <v>26</v>
      </c>
      <c r="J11" s="17" t="s">
        <v>238</v>
      </c>
      <c r="K11" s="75" t="s">
        <v>26</v>
      </c>
      <c r="L11" s="17" t="s">
        <v>238</v>
      </c>
      <c r="M11" s="75" t="s">
        <v>26</v>
      </c>
      <c r="N11" s="55" t="s">
        <v>91</v>
      </c>
      <c r="O11" s="75" t="s">
        <v>26</v>
      </c>
      <c r="P11" s="46"/>
      <c r="Q11" s="51"/>
      <c r="R11" s="76"/>
    </row>
    <row r="12" spans="1:19" ht="22.5">
      <c r="A12" s="58" t="s">
        <v>24</v>
      </c>
      <c r="B12" s="42" t="s">
        <v>31</v>
      </c>
      <c r="C12" s="59" t="s">
        <v>151</v>
      </c>
      <c r="D12" s="115">
        <v>55941</v>
      </c>
      <c r="E12" s="115">
        <v>367379</v>
      </c>
      <c r="F12" s="115">
        <v>21866</v>
      </c>
      <c r="G12" s="115">
        <v>12954</v>
      </c>
      <c r="H12" s="115">
        <v>77807</v>
      </c>
      <c r="I12" s="115">
        <v>380332</v>
      </c>
      <c r="J12" s="115">
        <v>3591</v>
      </c>
      <c r="K12" s="115">
        <v>21236</v>
      </c>
      <c r="L12" s="115">
        <v>4585</v>
      </c>
      <c r="M12" s="115">
        <v>1179</v>
      </c>
      <c r="N12" s="115">
        <v>82129</v>
      </c>
      <c r="O12" s="115">
        <v>360276</v>
      </c>
      <c r="P12" s="165" t="s">
        <v>31</v>
      </c>
      <c r="Q12" s="166" t="s">
        <v>151</v>
      </c>
      <c r="R12" s="167" t="s">
        <v>152</v>
      </c>
      <c r="S12" s="168"/>
    </row>
    <row r="13" spans="1:19" ht="10.5" customHeight="1">
      <c r="A13" s="246" t="s">
        <v>153</v>
      </c>
      <c r="B13" s="41" t="s">
        <v>32</v>
      </c>
      <c r="C13" s="60" t="s">
        <v>154</v>
      </c>
      <c r="D13" s="93">
        <v>10742</v>
      </c>
      <c r="E13" s="93">
        <v>78131</v>
      </c>
      <c r="F13" s="93">
        <v>4028</v>
      </c>
      <c r="G13" s="93">
        <v>2385</v>
      </c>
      <c r="H13" s="93">
        <v>14770</v>
      </c>
      <c r="I13" s="93">
        <v>80515</v>
      </c>
      <c r="J13" s="93">
        <v>556</v>
      </c>
      <c r="K13" s="93">
        <v>6045</v>
      </c>
      <c r="L13" s="93">
        <v>651</v>
      </c>
      <c r="M13" s="93">
        <v>135</v>
      </c>
      <c r="N13" s="93">
        <v>15450</v>
      </c>
      <c r="O13" s="93">
        <v>74606</v>
      </c>
      <c r="P13" s="169" t="s">
        <v>32</v>
      </c>
      <c r="Q13" s="170" t="s">
        <v>154</v>
      </c>
      <c r="R13" s="260" t="s">
        <v>153</v>
      </c>
      <c r="S13" s="168"/>
    </row>
    <row r="14" spans="1:19" ht="10.5" customHeight="1">
      <c r="A14" s="247"/>
      <c r="B14" s="41" t="s">
        <v>33</v>
      </c>
      <c r="C14" s="60" t="s">
        <v>155</v>
      </c>
      <c r="D14" s="93">
        <v>9939</v>
      </c>
      <c r="E14" s="93">
        <v>71225</v>
      </c>
      <c r="F14" s="93">
        <v>3811</v>
      </c>
      <c r="G14" s="93">
        <v>2325</v>
      </c>
      <c r="H14" s="93">
        <v>13750</v>
      </c>
      <c r="I14" s="93">
        <v>73550</v>
      </c>
      <c r="J14" s="93">
        <v>573</v>
      </c>
      <c r="K14" s="93">
        <v>3566</v>
      </c>
      <c r="L14" s="93">
        <v>727</v>
      </c>
      <c r="M14" s="93">
        <v>298</v>
      </c>
      <c r="N14" s="93">
        <v>14485</v>
      </c>
      <c r="O14" s="93">
        <v>70282</v>
      </c>
      <c r="P14" s="165" t="s">
        <v>33</v>
      </c>
      <c r="Q14" s="170" t="s">
        <v>155</v>
      </c>
      <c r="R14" s="261"/>
      <c r="S14" s="168"/>
    </row>
    <row r="15" spans="1:19" ht="10.5" customHeight="1">
      <c r="A15" s="247"/>
      <c r="B15" s="41" t="s">
        <v>34</v>
      </c>
      <c r="C15" s="60" t="s">
        <v>156</v>
      </c>
      <c r="D15" s="93">
        <v>20774</v>
      </c>
      <c r="E15" s="93">
        <v>184767</v>
      </c>
      <c r="F15" s="93">
        <v>8279</v>
      </c>
      <c r="G15" s="93">
        <v>5125</v>
      </c>
      <c r="H15" s="93">
        <v>29053</v>
      </c>
      <c r="I15" s="93">
        <v>189892</v>
      </c>
      <c r="J15" s="93">
        <v>1431</v>
      </c>
      <c r="K15" s="93">
        <v>8848</v>
      </c>
      <c r="L15" s="93">
        <v>1660</v>
      </c>
      <c r="M15" s="93">
        <v>348</v>
      </c>
      <c r="N15" s="93">
        <v>30816</v>
      </c>
      <c r="O15" s="93">
        <v>181392</v>
      </c>
      <c r="P15" s="165" t="s">
        <v>34</v>
      </c>
      <c r="Q15" s="170" t="s">
        <v>156</v>
      </c>
      <c r="R15" s="261"/>
      <c r="S15" s="168"/>
    </row>
    <row r="16" spans="1:19" ht="10.5" customHeight="1">
      <c r="A16" s="247"/>
      <c r="B16" s="41" t="s">
        <v>35</v>
      </c>
      <c r="C16" s="60" t="s">
        <v>157</v>
      </c>
      <c r="D16" s="93">
        <v>8212</v>
      </c>
      <c r="E16" s="93">
        <v>49254</v>
      </c>
      <c r="F16" s="93">
        <v>3429</v>
      </c>
      <c r="G16" s="93">
        <v>1967</v>
      </c>
      <c r="H16" s="93">
        <v>11641</v>
      </c>
      <c r="I16" s="93">
        <v>51222</v>
      </c>
      <c r="J16" s="93">
        <v>494</v>
      </c>
      <c r="K16" s="93">
        <v>3029</v>
      </c>
      <c r="L16" s="93">
        <v>512</v>
      </c>
      <c r="M16" s="93">
        <v>38</v>
      </c>
      <c r="N16" s="93">
        <v>12208</v>
      </c>
      <c r="O16" s="93">
        <v>48230</v>
      </c>
      <c r="P16" s="165" t="s">
        <v>35</v>
      </c>
      <c r="Q16" s="170" t="s">
        <v>157</v>
      </c>
      <c r="R16" s="261"/>
      <c r="S16" s="168"/>
    </row>
    <row r="17" spans="1:19" ht="10.5" customHeight="1">
      <c r="A17" s="247"/>
      <c r="B17" s="41" t="s">
        <v>36</v>
      </c>
      <c r="C17" s="60" t="s">
        <v>158</v>
      </c>
      <c r="D17" s="93">
        <v>9911</v>
      </c>
      <c r="E17" s="93">
        <v>67467</v>
      </c>
      <c r="F17" s="93">
        <v>4391</v>
      </c>
      <c r="G17" s="93">
        <v>2409</v>
      </c>
      <c r="H17" s="93">
        <v>14302</v>
      </c>
      <c r="I17" s="93">
        <v>69876</v>
      </c>
      <c r="J17" s="93">
        <v>498</v>
      </c>
      <c r="K17" s="93">
        <v>5230</v>
      </c>
      <c r="L17" s="93">
        <v>639</v>
      </c>
      <c r="M17" s="93">
        <v>85</v>
      </c>
      <c r="N17" s="93">
        <v>14903</v>
      </c>
      <c r="O17" s="93">
        <v>64731</v>
      </c>
      <c r="P17" s="165" t="s">
        <v>36</v>
      </c>
      <c r="Q17" s="170" t="s">
        <v>158</v>
      </c>
      <c r="R17" s="261"/>
      <c r="S17" s="168"/>
    </row>
    <row r="18" spans="1:19" ht="10.5" customHeight="1">
      <c r="A18" s="247"/>
      <c r="B18" s="41" t="s">
        <v>37</v>
      </c>
      <c r="C18" s="60" t="s">
        <v>159</v>
      </c>
      <c r="D18" s="93">
        <v>18330</v>
      </c>
      <c r="E18" s="93">
        <v>126754</v>
      </c>
      <c r="F18" s="93">
        <v>8386</v>
      </c>
      <c r="G18" s="93">
        <v>5289</v>
      </c>
      <c r="H18" s="93">
        <v>26716</v>
      </c>
      <c r="I18" s="93">
        <v>132043</v>
      </c>
      <c r="J18" s="93">
        <v>1185</v>
      </c>
      <c r="K18" s="93">
        <v>9183</v>
      </c>
      <c r="L18" s="93">
        <v>1244</v>
      </c>
      <c r="M18" s="93">
        <v>359</v>
      </c>
      <c r="N18" s="93">
        <v>28137</v>
      </c>
      <c r="O18" s="93">
        <v>123219</v>
      </c>
      <c r="P18" s="165" t="s">
        <v>37</v>
      </c>
      <c r="Q18" s="170" t="s">
        <v>159</v>
      </c>
      <c r="R18" s="261"/>
      <c r="S18" s="168"/>
    </row>
    <row r="19" spans="1:19" ht="10.5" customHeight="1">
      <c r="A19" s="248"/>
      <c r="B19" s="63" t="s">
        <v>160</v>
      </c>
      <c r="C19" s="62" t="s">
        <v>161</v>
      </c>
      <c r="D19" s="115">
        <v>77908</v>
      </c>
      <c r="E19" s="115">
        <v>577598</v>
      </c>
      <c r="F19" s="115">
        <v>32324</v>
      </c>
      <c r="G19" s="115">
        <v>19500</v>
      </c>
      <c r="H19" s="115">
        <v>110232</v>
      </c>
      <c r="I19" s="115">
        <v>597099</v>
      </c>
      <c r="J19" s="115">
        <v>4737</v>
      </c>
      <c r="K19" s="115">
        <v>35901</v>
      </c>
      <c r="L19" s="115">
        <v>5433</v>
      </c>
      <c r="M19" s="115">
        <v>1264</v>
      </c>
      <c r="N19" s="115">
        <v>115999</v>
      </c>
      <c r="O19" s="115">
        <v>562461</v>
      </c>
      <c r="P19" s="171" t="s">
        <v>0</v>
      </c>
      <c r="Q19" s="172" t="s">
        <v>161</v>
      </c>
      <c r="R19" s="262"/>
      <c r="S19" s="168"/>
    </row>
    <row r="20" spans="1:19" ht="10.5" customHeight="1">
      <c r="A20" s="246" t="s">
        <v>27</v>
      </c>
      <c r="B20" s="41" t="s">
        <v>38</v>
      </c>
      <c r="C20" s="60" t="s">
        <v>162</v>
      </c>
      <c r="D20" s="93">
        <v>24154</v>
      </c>
      <c r="E20" s="93">
        <v>166208</v>
      </c>
      <c r="F20" s="93">
        <v>10248</v>
      </c>
      <c r="G20" s="93">
        <v>6219</v>
      </c>
      <c r="H20" s="93">
        <v>34402</v>
      </c>
      <c r="I20" s="93">
        <v>172427</v>
      </c>
      <c r="J20" s="93">
        <v>1721</v>
      </c>
      <c r="K20" s="93">
        <v>10732</v>
      </c>
      <c r="L20" s="93">
        <v>1875</v>
      </c>
      <c r="M20" s="93">
        <v>287</v>
      </c>
      <c r="N20" s="93">
        <v>36437</v>
      </c>
      <c r="O20" s="93">
        <v>161981</v>
      </c>
      <c r="P20" s="165" t="s">
        <v>38</v>
      </c>
      <c r="Q20" s="170" t="s">
        <v>162</v>
      </c>
      <c r="R20" s="260" t="s">
        <v>27</v>
      </c>
      <c r="S20" s="168"/>
    </row>
    <row r="21" spans="1:19" ht="10.5" customHeight="1">
      <c r="A21" s="247"/>
      <c r="B21" s="41" t="s">
        <v>39</v>
      </c>
      <c r="C21" s="60" t="s">
        <v>163</v>
      </c>
      <c r="D21" s="93">
        <v>18766</v>
      </c>
      <c r="E21" s="93">
        <v>116962</v>
      </c>
      <c r="F21" s="93">
        <v>9426</v>
      </c>
      <c r="G21" s="93">
        <v>5404</v>
      </c>
      <c r="H21" s="93">
        <v>28192</v>
      </c>
      <c r="I21" s="93">
        <v>122366</v>
      </c>
      <c r="J21" s="93">
        <v>1183</v>
      </c>
      <c r="K21" s="93">
        <v>11184</v>
      </c>
      <c r="L21" s="93">
        <v>1572</v>
      </c>
      <c r="M21" s="93">
        <v>226</v>
      </c>
      <c r="N21" s="93">
        <v>29541</v>
      </c>
      <c r="O21" s="93">
        <v>111407</v>
      </c>
      <c r="P21" s="165" t="s">
        <v>39</v>
      </c>
      <c r="Q21" s="170" t="s">
        <v>163</v>
      </c>
      <c r="R21" s="261"/>
      <c r="S21" s="168"/>
    </row>
    <row r="22" spans="1:19" ht="10.5" customHeight="1">
      <c r="A22" s="247"/>
      <c r="B22" s="41" t="s">
        <v>40</v>
      </c>
      <c r="C22" s="60" t="s">
        <v>164</v>
      </c>
      <c r="D22" s="93">
        <v>19679</v>
      </c>
      <c r="E22" s="93">
        <v>144310</v>
      </c>
      <c r="F22" s="93">
        <v>9049</v>
      </c>
      <c r="G22" s="93">
        <v>5291</v>
      </c>
      <c r="H22" s="93">
        <v>28728</v>
      </c>
      <c r="I22" s="93">
        <v>149601</v>
      </c>
      <c r="J22" s="93">
        <v>1489</v>
      </c>
      <c r="K22" s="93">
        <v>18489</v>
      </c>
      <c r="L22" s="93">
        <v>1994</v>
      </c>
      <c r="M22" s="93">
        <v>866</v>
      </c>
      <c r="N22" s="93">
        <v>30398</v>
      </c>
      <c r="O22" s="93">
        <v>131978</v>
      </c>
      <c r="P22" s="165" t="s">
        <v>40</v>
      </c>
      <c r="Q22" s="170" t="s">
        <v>164</v>
      </c>
      <c r="R22" s="261"/>
      <c r="S22" s="168"/>
    </row>
    <row r="23" spans="1:19" ht="10.5" customHeight="1">
      <c r="A23" s="247"/>
      <c r="B23" s="41" t="s">
        <v>41</v>
      </c>
      <c r="C23" s="60" t="s">
        <v>165</v>
      </c>
      <c r="D23" s="93">
        <v>59313</v>
      </c>
      <c r="E23" s="93">
        <v>385333</v>
      </c>
      <c r="F23" s="93">
        <v>29489</v>
      </c>
      <c r="G23" s="93">
        <v>17051</v>
      </c>
      <c r="H23" s="93">
        <v>88802</v>
      </c>
      <c r="I23" s="93">
        <v>402384</v>
      </c>
      <c r="J23" s="93">
        <v>4915</v>
      </c>
      <c r="K23" s="93">
        <v>31645</v>
      </c>
      <c r="L23" s="93">
        <v>5851</v>
      </c>
      <c r="M23" s="93">
        <v>584</v>
      </c>
      <c r="N23" s="93">
        <v>94488</v>
      </c>
      <c r="O23" s="93">
        <v>371323</v>
      </c>
      <c r="P23" s="165" t="s">
        <v>41</v>
      </c>
      <c r="Q23" s="170" t="s">
        <v>165</v>
      </c>
      <c r="R23" s="261"/>
      <c r="S23" s="168"/>
    </row>
    <row r="24" spans="1:19" ht="10.5" customHeight="1">
      <c r="A24" s="247"/>
      <c r="B24" s="41" t="s">
        <v>42</v>
      </c>
      <c r="C24" s="60" t="s">
        <v>166</v>
      </c>
      <c r="D24" s="93">
        <v>22363</v>
      </c>
      <c r="E24" s="93">
        <v>166393</v>
      </c>
      <c r="F24" s="93">
        <v>9133</v>
      </c>
      <c r="G24" s="93">
        <v>5036</v>
      </c>
      <c r="H24" s="93">
        <v>31496</v>
      </c>
      <c r="I24" s="93">
        <v>171429</v>
      </c>
      <c r="J24" s="93">
        <v>1346</v>
      </c>
      <c r="K24" s="93">
        <v>12208</v>
      </c>
      <c r="L24" s="93">
        <v>2175</v>
      </c>
      <c r="M24" s="93">
        <v>157</v>
      </c>
      <c r="N24" s="93">
        <v>33014</v>
      </c>
      <c r="O24" s="93">
        <v>159378</v>
      </c>
      <c r="P24" s="165" t="s">
        <v>42</v>
      </c>
      <c r="Q24" s="170" t="s">
        <v>166</v>
      </c>
      <c r="R24" s="261"/>
      <c r="S24" s="168"/>
    </row>
    <row r="25" spans="1:19" ht="10.5" customHeight="1">
      <c r="A25" s="247"/>
      <c r="B25" s="41" t="s">
        <v>43</v>
      </c>
      <c r="C25" s="60" t="s">
        <v>167</v>
      </c>
      <c r="D25" s="93">
        <v>20993</v>
      </c>
      <c r="E25" s="93">
        <v>142472</v>
      </c>
      <c r="F25" s="93">
        <v>9628</v>
      </c>
      <c r="G25" s="93">
        <v>5388</v>
      </c>
      <c r="H25" s="93">
        <v>30621</v>
      </c>
      <c r="I25" s="93">
        <v>147861</v>
      </c>
      <c r="J25" s="93">
        <v>1351</v>
      </c>
      <c r="K25" s="93">
        <v>28303</v>
      </c>
      <c r="L25" s="93">
        <v>2043</v>
      </c>
      <c r="M25" s="93">
        <v>262</v>
      </c>
      <c r="N25" s="93">
        <v>32172</v>
      </c>
      <c r="O25" s="93">
        <v>119820</v>
      </c>
      <c r="P25" s="165" t="s">
        <v>43</v>
      </c>
      <c r="Q25" s="170" t="s">
        <v>167</v>
      </c>
      <c r="R25" s="261"/>
      <c r="S25" s="168"/>
    </row>
    <row r="26" spans="1:19" ht="10.5" customHeight="1">
      <c r="A26" s="248"/>
      <c r="B26" s="63" t="s">
        <v>0</v>
      </c>
      <c r="C26" s="62" t="s">
        <v>161</v>
      </c>
      <c r="D26" s="115">
        <v>165268</v>
      </c>
      <c r="E26" s="115">
        <v>1121677</v>
      </c>
      <c r="F26" s="115">
        <v>76973</v>
      </c>
      <c r="G26" s="115">
        <v>44390</v>
      </c>
      <c r="H26" s="115">
        <v>242241</v>
      </c>
      <c r="I26" s="115">
        <v>1166068</v>
      </c>
      <c r="J26" s="115">
        <v>12005</v>
      </c>
      <c r="K26" s="115">
        <v>112562</v>
      </c>
      <c r="L26" s="115">
        <v>15510</v>
      </c>
      <c r="M26" s="115">
        <v>2381</v>
      </c>
      <c r="N26" s="115">
        <v>256050</v>
      </c>
      <c r="O26" s="115">
        <v>1055887</v>
      </c>
      <c r="P26" s="171" t="s">
        <v>0</v>
      </c>
      <c r="Q26" s="172" t="s">
        <v>161</v>
      </c>
      <c r="R26" s="262"/>
      <c r="S26" s="168"/>
    </row>
    <row r="27" spans="1:19" ht="10.5" customHeight="1">
      <c r="A27" s="246" t="s">
        <v>168</v>
      </c>
      <c r="B27" s="41" t="s">
        <v>44</v>
      </c>
      <c r="C27" s="60" t="s">
        <v>169</v>
      </c>
      <c r="D27" s="93">
        <v>46822</v>
      </c>
      <c r="E27" s="93">
        <v>310510</v>
      </c>
      <c r="F27" s="93">
        <v>21797</v>
      </c>
      <c r="G27" s="93">
        <v>12857</v>
      </c>
      <c r="H27" s="93">
        <v>68619</v>
      </c>
      <c r="I27" s="93">
        <v>323368</v>
      </c>
      <c r="J27" s="93">
        <v>4952</v>
      </c>
      <c r="K27" s="93">
        <v>30542</v>
      </c>
      <c r="L27" s="93">
        <v>4266</v>
      </c>
      <c r="M27" s="93">
        <v>494</v>
      </c>
      <c r="N27" s="93">
        <v>74498</v>
      </c>
      <c r="O27" s="93">
        <v>293320</v>
      </c>
      <c r="P27" s="165" t="s">
        <v>44</v>
      </c>
      <c r="Q27" s="170" t="s">
        <v>169</v>
      </c>
      <c r="R27" s="249" t="s">
        <v>168</v>
      </c>
      <c r="S27" s="168"/>
    </row>
    <row r="28" spans="1:19" ht="10.5" customHeight="1">
      <c r="A28" s="247"/>
      <c r="B28" s="41" t="s">
        <v>45</v>
      </c>
      <c r="C28" s="60" t="s">
        <v>170</v>
      </c>
      <c r="D28" s="93">
        <v>255135</v>
      </c>
      <c r="E28" s="93">
        <v>5745045</v>
      </c>
      <c r="F28" s="93">
        <v>91578</v>
      </c>
      <c r="G28" s="93">
        <v>59149</v>
      </c>
      <c r="H28" s="93">
        <v>346713</v>
      </c>
      <c r="I28" s="93">
        <v>5804193</v>
      </c>
      <c r="J28" s="93">
        <v>40165</v>
      </c>
      <c r="K28" s="93">
        <v>1844940</v>
      </c>
      <c r="L28" s="93">
        <v>24573</v>
      </c>
      <c r="M28" s="93">
        <v>8411</v>
      </c>
      <c r="N28" s="93">
        <v>391083</v>
      </c>
      <c r="O28" s="93">
        <v>3967664</v>
      </c>
      <c r="P28" s="165" t="s">
        <v>45</v>
      </c>
      <c r="Q28" s="170" t="s">
        <v>170</v>
      </c>
      <c r="R28" s="250"/>
      <c r="S28" s="168"/>
    </row>
    <row r="29" spans="1:19" ht="10.5" customHeight="1">
      <c r="A29" s="247"/>
      <c r="B29" s="41" t="s">
        <v>46</v>
      </c>
      <c r="C29" s="60" t="s">
        <v>171</v>
      </c>
      <c r="D29" s="93">
        <v>75678</v>
      </c>
      <c r="E29" s="93">
        <v>720781</v>
      </c>
      <c r="F29" s="93">
        <v>38952</v>
      </c>
      <c r="G29" s="93">
        <v>22632</v>
      </c>
      <c r="H29" s="93">
        <v>114630</v>
      </c>
      <c r="I29" s="93">
        <v>743413</v>
      </c>
      <c r="J29" s="93">
        <v>7840</v>
      </c>
      <c r="K29" s="93">
        <v>248747</v>
      </c>
      <c r="L29" s="93">
        <v>6546</v>
      </c>
      <c r="M29" s="93">
        <v>1660</v>
      </c>
      <c r="N29" s="93">
        <v>123590</v>
      </c>
      <c r="O29" s="93">
        <v>496326</v>
      </c>
      <c r="P29" s="165" t="s">
        <v>46</v>
      </c>
      <c r="Q29" s="170" t="s">
        <v>171</v>
      </c>
      <c r="R29" s="250"/>
      <c r="S29" s="168"/>
    </row>
    <row r="30" spans="1:19" ht="10.5" customHeight="1">
      <c r="A30" s="247"/>
      <c r="B30" s="41" t="s">
        <v>47</v>
      </c>
      <c r="C30" s="60" t="s">
        <v>172</v>
      </c>
      <c r="D30" s="93">
        <v>8137</v>
      </c>
      <c r="E30" s="93">
        <v>46835</v>
      </c>
      <c r="F30" s="93">
        <v>3485</v>
      </c>
      <c r="G30" s="93">
        <v>2068</v>
      </c>
      <c r="H30" s="93">
        <v>11622</v>
      </c>
      <c r="I30" s="93">
        <v>48903</v>
      </c>
      <c r="J30" s="93">
        <v>552</v>
      </c>
      <c r="K30" s="93">
        <v>10045</v>
      </c>
      <c r="L30" s="93">
        <v>713</v>
      </c>
      <c r="M30" s="93">
        <v>103</v>
      </c>
      <c r="N30" s="93">
        <v>12278</v>
      </c>
      <c r="O30" s="93">
        <v>38961</v>
      </c>
      <c r="P30" s="165" t="s">
        <v>47</v>
      </c>
      <c r="Q30" s="170" t="s">
        <v>172</v>
      </c>
      <c r="R30" s="250"/>
      <c r="S30" s="168"/>
    </row>
    <row r="31" spans="1:19" ht="10.5" customHeight="1">
      <c r="A31" s="248"/>
      <c r="B31" s="63" t="s">
        <v>173</v>
      </c>
      <c r="C31" s="62" t="s">
        <v>174</v>
      </c>
      <c r="D31" s="115">
        <v>385772</v>
      </c>
      <c r="E31" s="115">
        <v>6823171</v>
      </c>
      <c r="F31" s="115">
        <v>155812</v>
      </c>
      <c r="G31" s="115">
        <v>96706</v>
      </c>
      <c r="H31" s="115">
        <v>541584</v>
      </c>
      <c r="I31" s="115">
        <v>6919877</v>
      </c>
      <c r="J31" s="115">
        <v>53509</v>
      </c>
      <c r="K31" s="115">
        <v>2134274</v>
      </c>
      <c r="L31" s="115">
        <v>36098</v>
      </c>
      <c r="M31" s="115">
        <v>10667</v>
      </c>
      <c r="N31" s="115">
        <v>601449</v>
      </c>
      <c r="O31" s="115">
        <v>4796270</v>
      </c>
      <c r="P31" s="171" t="s">
        <v>0</v>
      </c>
      <c r="Q31" s="172" t="s">
        <v>174</v>
      </c>
      <c r="R31" s="251"/>
      <c r="S31" s="168"/>
    </row>
    <row r="32" spans="1:19" ht="10.5" customHeight="1">
      <c r="A32" s="246" t="s">
        <v>175</v>
      </c>
      <c r="B32" s="41" t="s">
        <v>48</v>
      </c>
      <c r="C32" s="60" t="s">
        <v>176</v>
      </c>
      <c r="D32" s="93">
        <v>11008</v>
      </c>
      <c r="E32" s="93">
        <v>106739</v>
      </c>
      <c r="F32" s="93">
        <v>3978</v>
      </c>
      <c r="G32" s="93">
        <v>2378</v>
      </c>
      <c r="H32" s="93">
        <v>14986</v>
      </c>
      <c r="I32" s="93">
        <v>109118</v>
      </c>
      <c r="J32" s="93">
        <v>1233</v>
      </c>
      <c r="K32" s="93">
        <v>8331</v>
      </c>
      <c r="L32" s="93">
        <v>725</v>
      </c>
      <c r="M32" s="93">
        <v>128</v>
      </c>
      <c r="N32" s="93">
        <v>16322</v>
      </c>
      <c r="O32" s="93">
        <v>100915</v>
      </c>
      <c r="P32" s="165" t="s">
        <v>48</v>
      </c>
      <c r="Q32" s="170" t="s">
        <v>176</v>
      </c>
      <c r="R32" s="249" t="s">
        <v>175</v>
      </c>
      <c r="S32" s="168"/>
    </row>
    <row r="33" spans="1:19" ht="10.5" customHeight="1">
      <c r="A33" s="247"/>
      <c r="B33" s="41" t="s">
        <v>49</v>
      </c>
      <c r="C33" s="60" t="s">
        <v>177</v>
      </c>
      <c r="D33" s="93">
        <v>12317</v>
      </c>
      <c r="E33" s="93">
        <v>95173</v>
      </c>
      <c r="F33" s="93">
        <v>5008</v>
      </c>
      <c r="G33" s="93">
        <v>2900</v>
      </c>
      <c r="H33" s="93">
        <v>17325</v>
      </c>
      <c r="I33" s="93">
        <v>98073</v>
      </c>
      <c r="J33" s="93">
        <v>635</v>
      </c>
      <c r="K33" s="93">
        <v>4520</v>
      </c>
      <c r="L33" s="93">
        <v>797</v>
      </c>
      <c r="M33" s="93">
        <v>135</v>
      </c>
      <c r="N33" s="93">
        <v>18058</v>
      </c>
      <c r="O33" s="93">
        <v>93688</v>
      </c>
      <c r="P33" s="165" t="s">
        <v>49</v>
      </c>
      <c r="Q33" s="170" t="s">
        <v>177</v>
      </c>
      <c r="R33" s="250"/>
      <c r="S33" s="168"/>
    </row>
    <row r="34" spans="1:19" ht="10.5" customHeight="1">
      <c r="A34" s="247"/>
      <c r="B34" s="41" t="s">
        <v>50</v>
      </c>
      <c r="C34" s="60" t="s">
        <v>178</v>
      </c>
      <c r="D34" s="93">
        <v>9365</v>
      </c>
      <c r="E34" s="93">
        <v>63997</v>
      </c>
      <c r="F34" s="93">
        <v>3545</v>
      </c>
      <c r="G34" s="93">
        <v>2059</v>
      </c>
      <c r="H34" s="93">
        <v>12910</v>
      </c>
      <c r="I34" s="93">
        <v>66056</v>
      </c>
      <c r="J34" s="93">
        <v>696</v>
      </c>
      <c r="K34" s="93">
        <v>4599</v>
      </c>
      <c r="L34" s="93">
        <v>827</v>
      </c>
      <c r="M34" s="93">
        <v>115</v>
      </c>
      <c r="N34" s="93">
        <v>13676</v>
      </c>
      <c r="O34" s="93">
        <v>61571</v>
      </c>
      <c r="P34" s="165" t="s">
        <v>50</v>
      </c>
      <c r="Q34" s="170" t="s">
        <v>178</v>
      </c>
      <c r="R34" s="250"/>
      <c r="S34" s="168"/>
    </row>
    <row r="35" spans="1:19" ht="10.5" customHeight="1">
      <c r="A35" s="248"/>
      <c r="B35" s="63" t="s">
        <v>173</v>
      </c>
      <c r="C35" s="62" t="s">
        <v>174</v>
      </c>
      <c r="D35" s="115">
        <v>32690</v>
      </c>
      <c r="E35" s="115">
        <v>265909</v>
      </c>
      <c r="F35" s="115">
        <v>12531</v>
      </c>
      <c r="G35" s="115">
        <v>7337</v>
      </c>
      <c r="H35" s="115">
        <v>45221</v>
      </c>
      <c r="I35" s="115">
        <v>273246</v>
      </c>
      <c r="J35" s="115">
        <v>2564</v>
      </c>
      <c r="K35" s="115">
        <v>17450</v>
      </c>
      <c r="L35" s="115">
        <v>2349</v>
      </c>
      <c r="M35" s="115">
        <v>378</v>
      </c>
      <c r="N35" s="115">
        <v>48056</v>
      </c>
      <c r="O35" s="115">
        <v>256174</v>
      </c>
      <c r="P35" s="171" t="s">
        <v>0</v>
      </c>
      <c r="Q35" s="172" t="s">
        <v>174</v>
      </c>
      <c r="R35" s="251"/>
      <c r="S35" s="168"/>
    </row>
    <row r="36" spans="1:19" ht="10.5" customHeight="1">
      <c r="A36" s="246" t="s">
        <v>179</v>
      </c>
      <c r="B36" s="41" t="s">
        <v>51</v>
      </c>
      <c r="C36" s="60" t="s">
        <v>180</v>
      </c>
      <c r="D36" s="93">
        <v>21066</v>
      </c>
      <c r="E36" s="93">
        <v>150697</v>
      </c>
      <c r="F36" s="93">
        <v>8302</v>
      </c>
      <c r="G36" s="93">
        <v>4761</v>
      </c>
      <c r="H36" s="93">
        <v>29368</v>
      </c>
      <c r="I36" s="93">
        <v>155459</v>
      </c>
      <c r="J36" s="93">
        <v>1491</v>
      </c>
      <c r="K36" s="93">
        <v>11041</v>
      </c>
      <c r="L36" s="93">
        <v>1823</v>
      </c>
      <c r="M36" s="93">
        <v>41</v>
      </c>
      <c r="N36" s="93">
        <v>31003</v>
      </c>
      <c r="O36" s="93">
        <v>144458</v>
      </c>
      <c r="P36" s="165" t="s">
        <v>51</v>
      </c>
      <c r="Q36" s="170" t="s">
        <v>180</v>
      </c>
      <c r="R36" s="249" t="s">
        <v>179</v>
      </c>
      <c r="S36" s="168"/>
    </row>
    <row r="37" spans="1:19" ht="10.5" customHeight="1">
      <c r="A37" s="247"/>
      <c r="B37" s="41" t="s">
        <v>52</v>
      </c>
      <c r="C37" s="60" t="s">
        <v>181</v>
      </c>
      <c r="D37" s="93">
        <v>36696</v>
      </c>
      <c r="E37" s="93">
        <v>262763</v>
      </c>
      <c r="F37" s="93">
        <v>16257</v>
      </c>
      <c r="G37" s="93">
        <v>9539</v>
      </c>
      <c r="H37" s="93">
        <v>52953</v>
      </c>
      <c r="I37" s="93">
        <v>272301</v>
      </c>
      <c r="J37" s="93">
        <v>2325</v>
      </c>
      <c r="K37" s="93">
        <v>53648</v>
      </c>
      <c r="L37" s="93">
        <v>3484</v>
      </c>
      <c r="M37" s="93">
        <v>322</v>
      </c>
      <c r="N37" s="93">
        <v>55590</v>
      </c>
      <c r="O37" s="93">
        <v>218975</v>
      </c>
      <c r="P37" s="165" t="s">
        <v>52</v>
      </c>
      <c r="Q37" s="170" t="s">
        <v>181</v>
      </c>
      <c r="R37" s="250"/>
      <c r="S37" s="168"/>
    </row>
    <row r="38" spans="1:19" ht="10.5" customHeight="1">
      <c r="A38" s="247"/>
      <c r="B38" s="41" t="s">
        <v>53</v>
      </c>
      <c r="C38" s="60" t="s">
        <v>182</v>
      </c>
      <c r="D38" s="93">
        <v>79832</v>
      </c>
      <c r="E38" s="93">
        <v>933720</v>
      </c>
      <c r="F38" s="93">
        <v>30164</v>
      </c>
      <c r="G38" s="93">
        <v>18362</v>
      </c>
      <c r="H38" s="93">
        <v>109996</v>
      </c>
      <c r="I38" s="93">
        <v>952082</v>
      </c>
      <c r="J38" s="93">
        <v>6547</v>
      </c>
      <c r="K38" s="93">
        <v>469236</v>
      </c>
      <c r="L38" s="93">
        <v>6308</v>
      </c>
      <c r="M38" s="93">
        <v>448</v>
      </c>
      <c r="N38" s="93">
        <v>117154</v>
      </c>
      <c r="O38" s="93">
        <v>483294</v>
      </c>
      <c r="P38" s="165" t="s">
        <v>53</v>
      </c>
      <c r="Q38" s="170" t="s">
        <v>182</v>
      </c>
      <c r="R38" s="250"/>
      <c r="S38" s="168"/>
    </row>
    <row r="39" spans="1:19" ht="10.5" customHeight="1">
      <c r="A39" s="247"/>
      <c r="B39" s="41" t="s">
        <v>54</v>
      </c>
      <c r="C39" s="60" t="s">
        <v>183</v>
      </c>
      <c r="D39" s="93">
        <v>15740</v>
      </c>
      <c r="E39" s="93">
        <v>109674</v>
      </c>
      <c r="F39" s="93">
        <v>5724</v>
      </c>
      <c r="G39" s="93">
        <v>3371</v>
      </c>
      <c r="H39" s="93">
        <v>21464</v>
      </c>
      <c r="I39" s="93">
        <v>113045</v>
      </c>
      <c r="J39" s="93">
        <v>1056</v>
      </c>
      <c r="K39" s="93">
        <v>23832</v>
      </c>
      <c r="L39" s="93">
        <v>1402</v>
      </c>
      <c r="M39" s="93">
        <v>182</v>
      </c>
      <c r="N39" s="93">
        <v>22678</v>
      </c>
      <c r="O39" s="93">
        <v>89395</v>
      </c>
      <c r="P39" s="165" t="s">
        <v>54</v>
      </c>
      <c r="Q39" s="170" t="s">
        <v>183</v>
      </c>
      <c r="R39" s="250"/>
      <c r="S39" s="168"/>
    </row>
    <row r="40" spans="1:19" ht="10.5" customHeight="1">
      <c r="A40" s="248"/>
      <c r="B40" s="63" t="s">
        <v>173</v>
      </c>
      <c r="C40" s="62" t="s">
        <v>174</v>
      </c>
      <c r="D40" s="115">
        <v>153334</v>
      </c>
      <c r="E40" s="115">
        <v>1456854</v>
      </c>
      <c r="F40" s="115">
        <v>60447</v>
      </c>
      <c r="G40" s="115">
        <v>36033</v>
      </c>
      <c r="H40" s="115">
        <v>213781</v>
      </c>
      <c r="I40" s="115">
        <v>1492887</v>
      </c>
      <c r="J40" s="115">
        <v>11419</v>
      </c>
      <c r="K40" s="115">
        <v>557757</v>
      </c>
      <c r="L40" s="115">
        <v>13017</v>
      </c>
      <c r="M40" s="115">
        <v>993</v>
      </c>
      <c r="N40" s="115">
        <v>226425</v>
      </c>
      <c r="O40" s="115">
        <v>936123</v>
      </c>
      <c r="P40" s="171" t="s">
        <v>0</v>
      </c>
      <c r="Q40" s="172" t="s">
        <v>174</v>
      </c>
      <c r="R40" s="251"/>
      <c r="S40" s="168"/>
    </row>
    <row r="41" spans="1:19" ht="10.5" customHeight="1">
      <c r="A41" s="246" t="s">
        <v>184</v>
      </c>
      <c r="B41" s="41" t="s">
        <v>55</v>
      </c>
      <c r="C41" s="64" t="s">
        <v>185</v>
      </c>
      <c r="D41" s="93">
        <v>10630</v>
      </c>
      <c r="E41" s="93">
        <v>73231</v>
      </c>
      <c r="F41" s="93">
        <v>3667</v>
      </c>
      <c r="G41" s="93">
        <v>2191</v>
      </c>
      <c r="H41" s="93">
        <v>14297</v>
      </c>
      <c r="I41" s="93">
        <v>75422</v>
      </c>
      <c r="J41" s="93">
        <v>933</v>
      </c>
      <c r="K41" s="93">
        <v>14615</v>
      </c>
      <c r="L41" s="93">
        <v>719</v>
      </c>
      <c r="M41" s="93">
        <v>213</v>
      </c>
      <c r="N41" s="93">
        <v>15338</v>
      </c>
      <c r="O41" s="93">
        <v>61020</v>
      </c>
      <c r="P41" s="165" t="s">
        <v>55</v>
      </c>
      <c r="Q41" s="174" t="s">
        <v>185</v>
      </c>
      <c r="R41" s="249" t="s">
        <v>184</v>
      </c>
      <c r="S41" s="168"/>
    </row>
    <row r="42" spans="1:19" ht="10.5" customHeight="1">
      <c r="A42" s="247"/>
      <c r="B42" s="41" t="s">
        <v>56</v>
      </c>
      <c r="C42" s="60" t="s">
        <v>186</v>
      </c>
      <c r="D42" s="93">
        <v>27312</v>
      </c>
      <c r="E42" s="93">
        <v>226324</v>
      </c>
      <c r="F42" s="93">
        <v>9252</v>
      </c>
      <c r="G42" s="93">
        <v>5315</v>
      </c>
      <c r="H42" s="93">
        <v>36564</v>
      </c>
      <c r="I42" s="93">
        <v>231639</v>
      </c>
      <c r="J42" s="93">
        <v>2349</v>
      </c>
      <c r="K42" s="93">
        <v>87656</v>
      </c>
      <c r="L42" s="93">
        <v>2056</v>
      </c>
      <c r="M42" s="93">
        <v>-101</v>
      </c>
      <c r="N42" s="93">
        <v>39108</v>
      </c>
      <c r="O42" s="93">
        <v>143882</v>
      </c>
      <c r="P42" s="165" t="s">
        <v>56</v>
      </c>
      <c r="Q42" s="170" t="s">
        <v>186</v>
      </c>
      <c r="R42" s="250"/>
      <c r="S42" s="168"/>
    </row>
    <row r="43" spans="1:19" ht="10.5" customHeight="1">
      <c r="A43" s="247"/>
      <c r="B43" s="41" t="s">
        <v>57</v>
      </c>
      <c r="C43" s="60" t="s">
        <v>187</v>
      </c>
      <c r="D43" s="93">
        <v>112793</v>
      </c>
      <c r="E43" s="93">
        <v>1333825</v>
      </c>
      <c r="F43" s="93">
        <v>34169</v>
      </c>
      <c r="G43" s="93">
        <v>21309</v>
      </c>
      <c r="H43" s="93">
        <v>146962</v>
      </c>
      <c r="I43" s="93">
        <v>1355134</v>
      </c>
      <c r="J43" s="93">
        <v>14787</v>
      </c>
      <c r="K43" s="93">
        <v>349752</v>
      </c>
      <c r="L43" s="93">
        <v>9662</v>
      </c>
      <c r="M43" s="93">
        <v>2223</v>
      </c>
      <c r="N43" s="93">
        <v>162894</v>
      </c>
      <c r="O43" s="93">
        <v>1007605</v>
      </c>
      <c r="P43" s="165" t="s">
        <v>57</v>
      </c>
      <c r="Q43" s="170" t="s">
        <v>187</v>
      </c>
      <c r="R43" s="250"/>
      <c r="S43" s="168"/>
    </row>
    <row r="44" spans="1:19" ht="10.5" customHeight="1">
      <c r="A44" s="247"/>
      <c r="B44" s="41" t="s">
        <v>58</v>
      </c>
      <c r="C44" s="60" t="s">
        <v>188</v>
      </c>
      <c r="D44" s="93">
        <v>46910</v>
      </c>
      <c r="E44" s="93">
        <v>376005</v>
      </c>
      <c r="F44" s="93">
        <v>15748</v>
      </c>
      <c r="G44" s="93">
        <v>9437</v>
      </c>
      <c r="H44" s="93">
        <v>62658</v>
      </c>
      <c r="I44" s="93">
        <v>385442</v>
      </c>
      <c r="J44" s="93">
        <v>6225</v>
      </c>
      <c r="K44" s="93">
        <v>73251</v>
      </c>
      <c r="L44" s="93">
        <v>4252</v>
      </c>
      <c r="M44" s="93">
        <v>1170</v>
      </c>
      <c r="N44" s="93">
        <v>69317</v>
      </c>
      <c r="O44" s="93">
        <v>313360</v>
      </c>
      <c r="P44" s="165" t="s">
        <v>58</v>
      </c>
      <c r="Q44" s="170" t="s">
        <v>188</v>
      </c>
      <c r="R44" s="250"/>
      <c r="S44" s="168"/>
    </row>
    <row r="45" spans="1:19" ht="10.5" customHeight="1">
      <c r="A45" s="247"/>
      <c r="B45" s="41" t="s">
        <v>59</v>
      </c>
      <c r="C45" s="60" t="s">
        <v>189</v>
      </c>
      <c r="D45" s="93">
        <v>9084</v>
      </c>
      <c r="E45" s="93">
        <v>46923</v>
      </c>
      <c r="F45" s="93">
        <v>2949</v>
      </c>
      <c r="G45" s="93">
        <v>1737</v>
      </c>
      <c r="H45" s="93">
        <v>12033</v>
      </c>
      <c r="I45" s="93">
        <v>48661</v>
      </c>
      <c r="J45" s="93">
        <v>962</v>
      </c>
      <c r="K45" s="93">
        <v>8250</v>
      </c>
      <c r="L45" s="93">
        <v>855</v>
      </c>
      <c r="M45" s="93">
        <v>154</v>
      </c>
      <c r="N45" s="93">
        <v>13098</v>
      </c>
      <c r="O45" s="93">
        <v>40565</v>
      </c>
      <c r="P45" s="165" t="s">
        <v>59</v>
      </c>
      <c r="Q45" s="170" t="s">
        <v>189</v>
      </c>
      <c r="R45" s="250"/>
      <c r="S45" s="168"/>
    </row>
    <row r="46" spans="1:19" ht="10.5" customHeight="1">
      <c r="A46" s="247"/>
      <c r="B46" s="41" t="s">
        <v>60</v>
      </c>
      <c r="C46" s="60" t="s">
        <v>190</v>
      </c>
      <c r="D46" s="93">
        <v>8233</v>
      </c>
      <c r="E46" s="93">
        <v>50020</v>
      </c>
      <c r="F46" s="93">
        <v>2691</v>
      </c>
      <c r="G46" s="93">
        <v>1667</v>
      </c>
      <c r="H46" s="93">
        <v>10924</v>
      </c>
      <c r="I46" s="93">
        <v>51688</v>
      </c>
      <c r="J46" s="93">
        <v>471</v>
      </c>
      <c r="K46" s="93">
        <v>3029</v>
      </c>
      <c r="L46" s="93">
        <v>676</v>
      </c>
      <c r="M46" s="93">
        <v>119</v>
      </c>
      <c r="N46" s="93">
        <v>11452</v>
      </c>
      <c r="O46" s="93">
        <v>48777</v>
      </c>
      <c r="P46" s="165" t="s">
        <v>60</v>
      </c>
      <c r="Q46" s="170" t="s">
        <v>190</v>
      </c>
      <c r="R46" s="250"/>
      <c r="S46" s="168"/>
    </row>
    <row r="47" spans="1:19" ht="10.5" customHeight="1">
      <c r="A47" s="248"/>
      <c r="B47" s="63" t="s">
        <v>191</v>
      </c>
      <c r="C47" s="62" t="s">
        <v>192</v>
      </c>
      <c r="D47" s="115">
        <v>214962</v>
      </c>
      <c r="E47" s="115">
        <v>2106329</v>
      </c>
      <c r="F47" s="115">
        <v>68476</v>
      </c>
      <c r="G47" s="115">
        <v>41656</v>
      </c>
      <c r="H47" s="115">
        <v>283438</v>
      </c>
      <c r="I47" s="115">
        <v>2147985</v>
      </c>
      <c r="J47" s="115">
        <v>25727</v>
      </c>
      <c r="K47" s="115">
        <v>536554</v>
      </c>
      <c r="L47" s="115">
        <v>18220</v>
      </c>
      <c r="M47" s="115">
        <v>3778</v>
      </c>
      <c r="N47" s="115">
        <v>311207</v>
      </c>
      <c r="O47" s="115">
        <v>1615210</v>
      </c>
      <c r="P47" s="171" t="s">
        <v>0</v>
      </c>
      <c r="Q47" s="172" t="s">
        <v>192</v>
      </c>
      <c r="R47" s="251"/>
      <c r="S47" s="168"/>
    </row>
    <row r="48" spans="1:19" ht="10.5" customHeight="1">
      <c r="A48" s="246" t="s">
        <v>193</v>
      </c>
      <c r="B48" s="41" t="s">
        <v>61</v>
      </c>
      <c r="C48" s="60" t="s">
        <v>194</v>
      </c>
      <c r="D48" s="93">
        <v>4905</v>
      </c>
      <c r="E48" s="93">
        <v>29018</v>
      </c>
      <c r="F48" s="93">
        <v>2113</v>
      </c>
      <c r="G48" s="93">
        <v>1223</v>
      </c>
      <c r="H48" s="93">
        <v>7018</v>
      </c>
      <c r="I48" s="93">
        <v>30240</v>
      </c>
      <c r="J48" s="93">
        <v>282</v>
      </c>
      <c r="K48" s="93">
        <v>1393</v>
      </c>
      <c r="L48" s="93">
        <v>436</v>
      </c>
      <c r="M48" s="93">
        <v>61</v>
      </c>
      <c r="N48" s="93">
        <v>7392</v>
      </c>
      <c r="O48" s="93">
        <v>28908</v>
      </c>
      <c r="P48" s="165" t="s">
        <v>61</v>
      </c>
      <c r="Q48" s="170" t="s">
        <v>194</v>
      </c>
      <c r="R48" s="249" t="s">
        <v>193</v>
      </c>
      <c r="S48" s="168"/>
    </row>
    <row r="49" spans="1:19" ht="10.5" customHeight="1">
      <c r="A49" s="247"/>
      <c r="B49" s="41" t="s">
        <v>62</v>
      </c>
      <c r="C49" s="60" t="s">
        <v>195</v>
      </c>
      <c r="D49" s="93">
        <v>6014</v>
      </c>
      <c r="E49" s="93">
        <v>39483</v>
      </c>
      <c r="F49" s="93">
        <v>2749</v>
      </c>
      <c r="G49" s="93">
        <v>1605</v>
      </c>
      <c r="H49" s="93">
        <v>8763</v>
      </c>
      <c r="I49" s="93">
        <v>41088</v>
      </c>
      <c r="J49" s="93">
        <v>430</v>
      </c>
      <c r="K49" s="93">
        <v>2533</v>
      </c>
      <c r="L49" s="93">
        <v>569</v>
      </c>
      <c r="M49" s="93">
        <v>70</v>
      </c>
      <c r="N49" s="93">
        <v>9256</v>
      </c>
      <c r="O49" s="93">
        <v>38625</v>
      </c>
      <c r="P49" s="165" t="s">
        <v>62</v>
      </c>
      <c r="Q49" s="170" t="s">
        <v>195</v>
      </c>
      <c r="R49" s="250"/>
      <c r="S49" s="168"/>
    </row>
    <row r="50" spans="1:19" ht="10.5" customHeight="1">
      <c r="A50" s="247"/>
      <c r="B50" s="41" t="s">
        <v>63</v>
      </c>
      <c r="C50" s="60" t="s">
        <v>196</v>
      </c>
      <c r="D50" s="93">
        <v>18991</v>
      </c>
      <c r="E50" s="93">
        <v>136849</v>
      </c>
      <c r="F50" s="93">
        <v>8058</v>
      </c>
      <c r="G50" s="93">
        <v>4746</v>
      </c>
      <c r="H50" s="93">
        <v>27049</v>
      </c>
      <c r="I50" s="93">
        <v>141595</v>
      </c>
      <c r="J50" s="93">
        <v>1252</v>
      </c>
      <c r="K50" s="93">
        <v>10600</v>
      </c>
      <c r="L50" s="93">
        <v>1422</v>
      </c>
      <c r="M50" s="93">
        <v>224</v>
      </c>
      <c r="N50" s="93">
        <v>28491</v>
      </c>
      <c r="O50" s="93">
        <v>131219</v>
      </c>
      <c r="P50" s="165" t="s">
        <v>63</v>
      </c>
      <c r="Q50" s="170" t="s">
        <v>196</v>
      </c>
      <c r="R50" s="250"/>
      <c r="S50" s="168"/>
    </row>
    <row r="51" spans="1:19" ht="10.5" customHeight="1">
      <c r="A51" s="247"/>
      <c r="B51" s="41" t="s">
        <v>64</v>
      </c>
      <c r="C51" s="60" t="s">
        <v>197</v>
      </c>
      <c r="D51" s="93">
        <v>28810</v>
      </c>
      <c r="E51" s="93">
        <v>254739</v>
      </c>
      <c r="F51" s="93">
        <v>12588</v>
      </c>
      <c r="G51" s="93">
        <v>7549</v>
      </c>
      <c r="H51" s="93">
        <v>41398</v>
      </c>
      <c r="I51" s="93">
        <v>262287</v>
      </c>
      <c r="J51" s="93">
        <v>1845</v>
      </c>
      <c r="K51" s="93">
        <v>81015</v>
      </c>
      <c r="L51" s="93">
        <v>2326</v>
      </c>
      <c r="M51" s="93">
        <v>452</v>
      </c>
      <c r="N51" s="93">
        <v>43566</v>
      </c>
      <c r="O51" s="93">
        <v>181724</v>
      </c>
      <c r="P51" s="165" t="s">
        <v>64</v>
      </c>
      <c r="Q51" s="170" t="s">
        <v>197</v>
      </c>
      <c r="R51" s="250"/>
      <c r="S51" s="168"/>
    </row>
    <row r="52" spans="1:19" ht="10.5" customHeight="1">
      <c r="A52" s="247"/>
      <c r="B52" s="41" t="s">
        <v>65</v>
      </c>
      <c r="C52" s="60" t="s">
        <v>198</v>
      </c>
      <c r="D52" s="93">
        <v>11299</v>
      </c>
      <c r="E52" s="93">
        <v>94128</v>
      </c>
      <c r="F52" s="93">
        <v>5085</v>
      </c>
      <c r="G52" s="93">
        <v>2986</v>
      </c>
      <c r="H52" s="93">
        <v>16384</v>
      </c>
      <c r="I52" s="93">
        <v>97115</v>
      </c>
      <c r="J52" s="93">
        <v>852</v>
      </c>
      <c r="K52" s="93">
        <v>4577</v>
      </c>
      <c r="L52" s="93">
        <v>1017</v>
      </c>
      <c r="M52" s="93">
        <v>145</v>
      </c>
      <c r="N52" s="93">
        <v>17354</v>
      </c>
      <c r="O52" s="93">
        <v>92683</v>
      </c>
      <c r="P52" s="165" t="s">
        <v>65</v>
      </c>
      <c r="Q52" s="170" t="s">
        <v>198</v>
      </c>
      <c r="R52" s="250"/>
      <c r="S52" s="168"/>
    </row>
    <row r="53" spans="1:19" ht="10.5" customHeight="1">
      <c r="A53" s="248"/>
      <c r="B53" s="63" t="s">
        <v>191</v>
      </c>
      <c r="C53" s="62" t="s">
        <v>192</v>
      </c>
      <c r="D53" s="115">
        <v>70019</v>
      </c>
      <c r="E53" s="115">
        <v>554217</v>
      </c>
      <c r="F53" s="115">
        <v>30593</v>
      </c>
      <c r="G53" s="115">
        <v>18108</v>
      </c>
      <c r="H53" s="115">
        <v>100612</v>
      </c>
      <c r="I53" s="115">
        <v>572325</v>
      </c>
      <c r="J53" s="115">
        <v>4661</v>
      </c>
      <c r="K53" s="115">
        <v>100118</v>
      </c>
      <c r="L53" s="115">
        <v>5770</v>
      </c>
      <c r="M53" s="115">
        <v>952</v>
      </c>
      <c r="N53" s="115">
        <v>106059</v>
      </c>
      <c r="O53" s="115">
        <v>473159</v>
      </c>
      <c r="P53" s="171" t="s">
        <v>0</v>
      </c>
      <c r="Q53" s="172" t="s">
        <v>192</v>
      </c>
      <c r="R53" s="251"/>
      <c r="S53" s="168"/>
    </row>
    <row r="54" spans="1:19" ht="10.5" customHeight="1">
      <c r="A54" s="246" t="s">
        <v>199</v>
      </c>
      <c r="B54" s="41" t="s">
        <v>66</v>
      </c>
      <c r="C54" s="60" t="s">
        <v>200</v>
      </c>
      <c r="D54" s="93">
        <v>7354</v>
      </c>
      <c r="E54" s="93">
        <v>40402</v>
      </c>
      <c r="F54" s="93">
        <v>3335</v>
      </c>
      <c r="G54" s="93">
        <v>1941</v>
      </c>
      <c r="H54" s="93">
        <v>10689</v>
      </c>
      <c r="I54" s="93">
        <v>42344</v>
      </c>
      <c r="J54" s="93">
        <v>505</v>
      </c>
      <c r="K54" s="93">
        <v>9885</v>
      </c>
      <c r="L54" s="93">
        <v>802</v>
      </c>
      <c r="M54" s="93">
        <v>139</v>
      </c>
      <c r="N54" s="93">
        <v>11260</v>
      </c>
      <c r="O54" s="93">
        <v>32598</v>
      </c>
      <c r="P54" s="165" t="s">
        <v>66</v>
      </c>
      <c r="Q54" s="170" t="s">
        <v>200</v>
      </c>
      <c r="R54" s="249" t="s">
        <v>199</v>
      </c>
      <c r="S54" s="168"/>
    </row>
    <row r="55" spans="1:19" ht="10.5" customHeight="1">
      <c r="A55" s="247"/>
      <c r="B55" s="41" t="s">
        <v>67</v>
      </c>
      <c r="C55" s="60" t="s">
        <v>201</v>
      </c>
      <c r="D55" s="93">
        <v>10274</v>
      </c>
      <c r="E55" s="93">
        <v>79528</v>
      </c>
      <c r="F55" s="93">
        <v>4843</v>
      </c>
      <c r="G55" s="93">
        <v>2745</v>
      </c>
      <c r="H55" s="93">
        <v>15117</v>
      </c>
      <c r="I55" s="93">
        <v>82273</v>
      </c>
      <c r="J55" s="93">
        <v>627</v>
      </c>
      <c r="K55" s="93">
        <v>3597</v>
      </c>
      <c r="L55" s="93">
        <v>1022</v>
      </c>
      <c r="M55" s="93">
        <v>168</v>
      </c>
      <c r="N55" s="93">
        <v>15849</v>
      </c>
      <c r="O55" s="93">
        <v>78843</v>
      </c>
      <c r="P55" s="165" t="s">
        <v>67</v>
      </c>
      <c r="Q55" s="170" t="s">
        <v>201</v>
      </c>
      <c r="R55" s="250"/>
      <c r="S55" s="168"/>
    </row>
    <row r="56" spans="1:19" ht="10.5" customHeight="1">
      <c r="A56" s="247"/>
      <c r="B56" s="41" t="s">
        <v>68</v>
      </c>
      <c r="C56" s="60" t="s">
        <v>202</v>
      </c>
      <c r="D56" s="93">
        <v>13188</v>
      </c>
      <c r="E56" s="93">
        <v>95176</v>
      </c>
      <c r="F56" s="93">
        <v>5961</v>
      </c>
      <c r="G56" s="93">
        <v>3604</v>
      </c>
      <c r="H56" s="93">
        <v>19149</v>
      </c>
      <c r="I56" s="93">
        <v>98780</v>
      </c>
      <c r="J56" s="93">
        <v>947</v>
      </c>
      <c r="K56" s="93">
        <v>38082</v>
      </c>
      <c r="L56" s="93">
        <v>1583</v>
      </c>
      <c r="M56" s="93">
        <v>176</v>
      </c>
      <c r="N56" s="93">
        <v>20192</v>
      </c>
      <c r="O56" s="93">
        <v>60874</v>
      </c>
      <c r="P56" s="165" t="s">
        <v>68</v>
      </c>
      <c r="Q56" s="170" t="s">
        <v>202</v>
      </c>
      <c r="R56" s="250"/>
      <c r="S56" s="168"/>
    </row>
    <row r="57" spans="1:19" ht="10.5" customHeight="1">
      <c r="A57" s="247"/>
      <c r="B57" s="41" t="s">
        <v>69</v>
      </c>
      <c r="C57" s="60" t="s">
        <v>203</v>
      </c>
      <c r="D57" s="93">
        <v>6328</v>
      </c>
      <c r="E57" s="93">
        <v>37448</v>
      </c>
      <c r="F57" s="93">
        <v>2576</v>
      </c>
      <c r="G57" s="93">
        <v>1610</v>
      </c>
      <c r="H57" s="93">
        <v>8904</v>
      </c>
      <c r="I57" s="93">
        <v>39058</v>
      </c>
      <c r="J57" s="93">
        <v>356</v>
      </c>
      <c r="K57" s="93">
        <v>2719</v>
      </c>
      <c r="L57" s="93">
        <v>683</v>
      </c>
      <c r="M57" s="93">
        <v>105</v>
      </c>
      <c r="N57" s="93">
        <v>9343</v>
      </c>
      <c r="O57" s="93">
        <v>36444</v>
      </c>
      <c r="P57" s="165" t="s">
        <v>69</v>
      </c>
      <c r="Q57" s="170" t="s">
        <v>203</v>
      </c>
      <c r="R57" s="250"/>
      <c r="S57" s="168"/>
    </row>
    <row r="58" spans="1:19" ht="10.5" customHeight="1">
      <c r="A58" s="248"/>
      <c r="B58" s="63" t="s">
        <v>191</v>
      </c>
      <c r="C58" s="62" t="s">
        <v>192</v>
      </c>
      <c r="D58" s="115">
        <v>37144</v>
      </c>
      <c r="E58" s="115">
        <v>252555</v>
      </c>
      <c r="F58" s="115">
        <v>16715</v>
      </c>
      <c r="G58" s="115">
        <v>9900</v>
      </c>
      <c r="H58" s="115">
        <v>53859</v>
      </c>
      <c r="I58" s="115">
        <v>262455</v>
      </c>
      <c r="J58" s="115">
        <v>2435</v>
      </c>
      <c r="K58" s="115">
        <v>54283</v>
      </c>
      <c r="L58" s="115">
        <v>4090</v>
      </c>
      <c r="M58" s="115">
        <v>587</v>
      </c>
      <c r="N58" s="115">
        <v>56644</v>
      </c>
      <c r="O58" s="115">
        <v>208759</v>
      </c>
      <c r="P58" s="171" t="s">
        <v>0</v>
      </c>
      <c r="Q58" s="172" t="s">
        <v>192</v>
      </c>
      <c r="R58" s="251"/>
      <c r="S58" s="168"/>
    </row>
    <row r="59" spans="1:19" ht="10.5" customHeight="1">
      <c r="A59" s="246" t="s">
        <v>204</v>
      </c>
      <c r="B59" s="41" t="s">
        <v>70</v>
      </c>
      <c r="C59" s="60" t="s">
        <v>205</v>
      </c>
      <c r="D59" s="93">
        <v>46861</v>
      </c>
      <c r="E59" s="93">
        <v>409264</v>
      </c>
      <c r="F59" s="93">
        <v>16595</v>
      </c>
      <c r="G59" s="93">
        <v>11694</v>
      </c>
      <c r="H59" s="93">
        <v>63456</v>
      </c>
      <c r="I59" s="93">
        <v>420958</v>
      </c>
      <c r="J59" s="93">
        <v>4433</v>
      </c>
      <c r="K59" s="93">
        <v>38545</v>
      </c>
      <c r="L59" s="93">
        <v>3489</v>
      </c>
      <c r="M59" s="93">
        <v>797</v>
      </c>
      <c r="N59" s="93">
        <v>68359</v>
      </c>
      <c r="O59" s="93">
        <v>383211</v>
      </c>
      <c r="P59" s="165" t="s">
        <v>70</v>
      </c>
      <c r="Q59" s="170" t="s">
        <v>205</v>
      </c>
      <c r="R59" s="249" t="s">
        <v>204</v>
      </c>
      <c r="S59" s="168"/>
    </row>
    <row r="60" spans="1:19" ht="10.5" customHeight="1">
      <c r="A60" s="247"/>
      <c r="B60" s="41" t="s">
        <v>71</v>
      </c>
      <c r="C60" s="60" t="s">
        <v>206</v>
      </c>
      <c r="D60" s="93">
        <v>6081</v>
      </c>
      <c r="E60" s="93">
        <v>43051</v>
      </c>
      <c r="F60" s="93">
        <v>2589</v>
      </c>
      <c r="G60" s="93">
        <v>1574</v>
      </c>
      <c r="H60" s="93">
        <v>8670</v>
      </c>
      <c r="I60" s="93">
        <v>44626</v>
      </c>
      <c r="J60" s="93">
        <v>360</v>
      </c>
      <c r="K60" s="93">
        <v>1983</v>
      </c>
      <c r="L60" s="93">
        <v>397</v>
      </c>
      <c r="M60" s="93">
        <v>73</v>
      </c>
      <c r="N60" s="93">
        <v>9076</v>
      </c>
      <c r="O60" s="93">
        <v>42715</v>
      </c>
      <c r="P60" s="165" t="s">
        <v>71</v>
      </c>
      <c r="Q60" s="170" t="s">
        <v>206</v>
      </c>
      <c r="R60" s="250"/>
      <c r="S60" s="168"/>
    </row>
    <row r="61" spans="1:19" ht="10.5" customHeight="1">
      <c r="A61" s="247"/>
      <c r="B61" s="41" t="s">
        <v>72</v>
      </c>
      <c r="C61" s="60" t="s">
        <v>207</v>
      </c>
      <c r="D61" s="93">
        <v>10716</v>
      </c>
      <c r="E61" s="93">
        <v>65274</v>
      </c>
      <c r="F61" s="93">
        <v>4486</v>
      </c>
      <c r="G61" s="93">
        <v>2621</v>
      </c>
      <c r="H61" s="93">
        <v>15202</v>
      </c>
      <c r="I61" s="93">
        <v>67895</v>
      </c>
      <c r="J61" s="93">
        <v>701</v>
      </c>
      <c r="K61" s="93">
        <v>8712</v>
      </c>
      <c r="L61" s="93">
        <v>565</v>
      </c>
      <c r="M61" s="93">
        <v>91</v>
      </c>
      <c r="N61" s="93">
        <v>16019</v>
      </c>
      <c r="O61" s="93">
        <v>59274</v>
      </c>
      <c r="P61" s="165" t="s">
        <v>72</v>
      </c>
      <c r="Q61" s="170" t="s">
        <v>207</v>
      </c>
      <c r="R61" s="250"/>
      <c r="S61" s="168"/>
    </row>
    <row r="62" spans="1:19" ht="10.5" customHeight="1">
      <c r="A62" s="248"/>
      <c r="B62" s="63" t="s">
        <v>191</v>
      </c>
      <c r="C62" s="62" t="s">
        <v>192</v>
      </c>
      <c r="D62" s="115">
        <v>63658</v>
      </c>
      <c r="E62" s="115">
        <v>517590</v>
      </c>
      <c r="F62" s="115">
        <v>23670</v>
      </c>
      <c r="G62" s="115">
        <v>15889</v>
      </c>
      <c r="H62" s="115">
        <v>87328</v>
      </c>
      <c r="I62" s="115">
        <v>533479</v>
      </c>
      <c r="J62" s="115">
        <v>5494</v>
      </c>
      <c r="K62" s="115">
        <v>49240</v>
      </c>
      <c r="L62" s="115">
        <v>4451</v>
      </c>
      <c r="M62" s="115">
        <v>961</v>
      </c>
      <c r="N62" s="115">
        <v>93454</v>
      </c>
      <c r="O62" s="115">
        <v>485201</v>
      </c>
      <c r="P62" s="171" t="s">
        <v>0</v>
      </c>
      <c r="Q62" s="172" t="s">
        <v>192</v>
      </c>
      <c r="R62" s="251"/>
      <c r="S62" s="168"/>
    </row>
    <row r="63" spans="1:19" ht="10.5" customHeight="1">
      <c r="A63" s="253" t="s">
        <v>208</v>
      </c>
      <c r="B63" s="41" t="s">
        <v>73</v>
      </c>
      <c r="C63" s="60" t="s">
        <v>209</v>
      </c>
      <c r="D63" s="93">
        <v>15669</v>
      </c>
      <c r="E63" s="93">
        <v>84238</v>
      </c>
      <c r="F63" s="93">
        <v>6849</v>
      </c>
      <c r="G63" s="93">
        <v>4029</v>
      </c>
      <c r="H63" s="93">
        <v>22518</v>
      </c>
      <c r="I63" s="93">
        <v>88268</v>
      </c>
      <c r="J63" s="93">
        <v>987</v>
      </c>
      <c r="K63" s="93">
        <v>5248</v>
      </c>
      <c r="L63" s="93">
        <v>1098</v>
      </c>
      <c r="M63" s="93">
        <v>170</v>
      </c>
      <c r="N63" s="93">
        <v>23647</v>
      </c>
      <c r="O63" s="93">
        <v>83190</v>
      </c>
      <c r="P63" s="165" t="s">
        <v>73</v>
      </c>
      <c r="Q63" s="170" t="s">
        <v>209</v>
      </c>
      <c r="R63" s="252" t="s">
        <v>208</v>
      </c>
      <c r="S63" s="168"/>
    </row>
    <row r="64" spans="1:19" ht="10.5" customHeight="1">
      <c r="A64" s="253"/>
      <c r="B64" s="41" t="s">
        <v>74</v>
      </c>
      <c r="C64" s="60" t="s">
        <v>211</v>
      </c>
      <c r="D64" s="93">
        <v>10886</v>
      </c>
      <c r="E64" s="93">
        <v>71522</v>
      </c>
      <c r="F64" s="93">
        <v>5057</v>
      </c>
      <c r="G64" s="93">
        <v>2911</v>
      </c>
      <c r="H64" s="93">
        <v>15943</v>
      </c>
      <c r="I64" s="93">
        <v>74433</v>
      </c>
      <c r="J64" s="93">
        <v>718</v>
      </c>
      <c r="K64" s="93">
        <v>6065</v>
      </c>
      <c r="L64" s="93">
        <v>816</v>
      </c>
      <c r="M64" s="93">
        <v>98</v>
      </c>
      <c r="N64" s="93">
        <v>16726</v>
      </c>
      <c r="O64" s="93">
        <v>68467</v>
      </c>
      <c r="P64" s="165" t="s">
        <v>74</v>
      </c>
      <c r="Q64" s="170" t="s">
        <v>211</v>
      </c>
      <c r="R64" s="252"/>
      <c r="S64" s="168"/>
    </row>
    <row r="65" spans="1:19" ht="10.5" customHeight="1">
      <c r="A65" s="253"/>
      <c r="B65" s="41" t="s">
        <v>75</v>
      </c>
      <c r="C65" s="60" t="s">
        <v>212</v>
      </c>
      <c r="D65" s="93">
        <v>9387</v>
      </c>
      <c r="E65" s="93">
        <v>54725</v>
      </c>
      <c r="F65" s="93">
        <v>3983</v>
      </c>
      <c r="G65" s="93">
        <v>2416</v>
      </c>
      <c r="H65" s="93">
        <v>13370</v>
      </c>
      <c r="I65" s="93">
        <v>57141</v>
      </c>
      <c r="J65" s="93">
        <v>574</v>
      </c>
      <c r="K65" s="93">
        <v>2453</v>
      </c>
      <c r="L65" s="93">
        <v>679</v>
      </c>
      <c r="M65" s="93">
        <v>-84</v>
      </c>
      <c r="N65" s="93">
        <v>14055</v>
      </c>
      <c r="O65" s="93">
        <v>54605</v>
      </c>
      <c r="P65" s="165" t="s">
        <v>75</v>
      </c>
      <c r="Q65" s="170" t="s">
        <v>212</v>
      </c>
      <c r="R65" s="252"/>
      <c r="S65" s="168"/>
    </row>
    <row r="66" spans="1:19" ht="10.5" customHeight="1">
      <c r="A66" s="253"/>
      <c r="B66" s="41" t="s">
        <v>76</v>
      </c>
      <c r="C66" s="60" t="s">
        <v>213</v>
      </c>
      <c r="D66" s="93">
        <v>14431</v>
      </c>
      <c r="E66" s="93">
        <v>86315</v>
      </c>
      <c r="F66" s="93">
        <v>6493</v>
      </c>
      <c r="G66" s="93">
        <v>3703</v>
      </c>
      <c r="H66" s="93">
        <v>20924</v>
      </c>
      <c r="I66" s="93">
        <v>90019</v>
      </c>
      <c r="J66" s="93">
        <v>1011</v>
      </c>
      <c r="K66" s="93">
        <v>4823</v>
      </c>
      <c r="L66" s="93">
        <v>1099</v>
      </c>
      <c r="M66" s="93">
        <v>131</v>
      </c>
      <c r="N66" s="93">
        <v>22081</v>
      </c>
      <c r="O66" s="93">
        <v>85327</v>
      </c>
      <c r="P66" s="165" t="s">
        <v>76</v>
      </c>
      <c r="Q66" s="170" t="s">
        <v>213</v>
      </c>
      <c r="R66" s="252"/>
      <c r="S66" s="168"/>
    </row>
    <row r="67" spans="1:19" s="103" customFormat="1" ht="10.5" customHeight="1">
      <c r="A67" s="253"/>
      <c r="B67" s="63" t="s">
        <v>214</v>
      </c>
      <c r="C67" s="62" t="s">
        <v>215</v>
      </c>
      <c r="D67" s="115">
        <v>50373</v>
      </c>
      <c r="E67" s="115">
        <v>296801</v>
      </c>
      <c r="F67" s="115">
        <v>22382</v>
      </c>
      <c r="G67" s="115">
        <v>13060</v>
      </c>
      <c r="H67" s="115">
        <v>72755</v>
      </c>
      <c r="I67" s="115">
        <v>309861</v>
      </c>
      <c r="J67" s="115">
        <v>3290</v>
      </c>
      <c r="K67" s="115">
        <v>18588</v>
      </c>
      <c r="L67" s="115">
        <v>3692</v>
      </c>
      <c r="M67" s="115">
        <v>315</v>
      </c>
      <c r="N67" s="115">
        <v>76509</v>
      </c>
      <c r="O67" s="115">
        <v>291588</v>
      </c>
      <c r="P67" s="171" t="s">
        <v>0</v>
      </c>
      <c r="Q67" s="172" t="s">
        <v>215</v>
      </c>
      <c r="R67" s="252"/>
      <c r="S67" s="175"/>
    </row>
    <row r="68" spans="1:19" s="103" customFormat="1" ht="22.5">
      <c r="A68" s="65" t="s">
        <v>216</v>
      </c>
      <c r="B68" s="66" t="s">
        <v>77</v>
      </c>
      <c r="C68" s="67" t="s">
        <v>217</v>
      </c>
      <c r="D68" s="116">
        <v>10575</v>
      </c>
      <c r="E68" s="116">
        <v>71198</v>
      </c>
      <c r="F68" s="116">
        <v>2748</v>
      </c>
      <c r="G68" s="116">
        <v>1884</v>
      </c>
      <c r="H68" s="116">
        <v>13323</v>
      </c>
      <c r="I68" s="116">
        <v>73083</v>
      </c>
      <c r="J68" s="116">
        <v>1103</v>
      </c>
      <c r="K68" s="116">
        <v>6291</v>
      </c>
      <c r="L68" s="116">
        <v>825</v>
      </c>
      <c r="M68" s="116">
        <v>-184</v>
      </c>
      <c r="N68" s="116">
        <v>14645</v>
      </c>
      <c r="O68" s="116">
        <v>66608</v>
      </c>
      <c r="P68" s="165" t="s">
        <v>77</v>
      </c>
      <c r="Q68" s="170" t="s">
        <v>217</v>
      </c>
      <c r="R68" s="173" t="s">
        <v>216</v>
      </c>
      <c r="S68" s="175"/>
    </row>
    <row r="69" spans="1:19" s="104" customFormat="1" ht="10.5" customHeight="1">
      <c r="A69" s="254" t="s">
        <v>218</v>
      </c>
      <c r="B69" s="255"/>
      <c r="C69" s="256"/>
      <c r="D69" s="117">
        <f>_xlfn.COMPOUNDVALUE(22)</f>
        <v>1317644</v>
      </c>
      <c r="E69" s="117">
        <v>14411277</v>
      </c>
      <c r="F69" s="117">
        <f>_xlfn.COMPOUNDVALUE(25)</f>
        <v>524537</v>
      </c>
      <c r="G69" s="117">
        <v>317418</v>
      </c>
      <c r="H69" s="117">
        <f>_xlfn.COMPOUNDVALUE(28)</f>
        <v>1842181</v>
      </c>
      <c r="I69" s="117">
        <v>14728696</v>
      </c>
      <c r="J69" s="117">
        <f>_xlfn.COMPOUNDVALUE(31)</f>
        <v>130535</v>
      </c>
      <c r="K69" s="117">
        <v>3644253</v>
      </c>
      <c r="L69" s="117">
        <v>114040</v>
      </c>
      <c r="M69" s="117">
        <v>23271</v>
      </c>
      <c r="N69" s="117">
        <v>1988626</v>
      </c>
      <c r="O69" s="118">
        <v>11107715</v>
      </c>
      <c r="P69" s="257" t="s">
        <v>218</v>
      </c>
      <c r="Q69" s="258"/>
      <c r="R69" s="259"/>
      <c r="S69" s="176"/>
    </row>
    <row r="70" spans="1:18" ht="10.5" customHeight="1">
      <c r="A70" s="68" t="s">
        <v>220</v>
      </c>
      <c r="B70" s="105"/>
      <c r="C70" s="105"/>
      <c r="D70" s="105"/>
      <c r="E70" s="105"/>
      <c r="F70" s="105"/>
      <c r="G70" s="105"/>
      <c r="H70" s="105"/>
      <c r="I70" s="105"/>
      <c r="J70" s="69"/>
      <c r="K70" s="105"/>
      <c r="L70" s="105"/>
      <c r="M70" s="105"/>
      <c r="N70" s="105"/>
      <c r="O70" s="105"/>
      <c r="P70" s="105"/>
      <c r="Q70" s="105"/>
      <c r="R70" s="105"/>
    </row>
    <row r="71" spans="1:9" ht="14.25">
      <c r="A71" s="69" t="s">
        <v>270</v>
      </c>
      <c r="B71" s="112"/>
      <c r="C71" s="112"/>
      <c r="D71" s="112"/>
      <c r="E71" s="112"/>
      <c r="F71" s="112"/>
      <c r="G71" s="112"/>
      <c r="H71" s="112"/>
      <c r="I71" s="112"/>
    </row>
  </sheetData>
  <sheetProtection/>
  <mergeCells count="30">
    <mergeCell ref="P69:R69"/>
    <mergeCell ref="A27:A31"/>
    <mergeCell ref="R63:R67"/>
    <mergeCell ref="A63:A67"/>
    <mergeCell ref="A32:A35"/>
    <mergeCell ref="R36:R40"/>
    <mergeCell ref="R59:R62"/>
    <mergeCell ref="A36:A40"/>
    <mergeCell ref="A41:A47"/>
    <mergeCell ref="A69:C69"/>
    <mergeCell ref="A48:A53"/>
    <mergeCell ref="H5:I7"/>
    <mergeCell ref="A59:A62"/>
    <mergeCell ref="R13:R19"/>
    <mergeCell ref="R20:R26"/>
    <mergeCell ref="R27:R31"/>
    <mergeCell ref="R32:R35"/>
    <mergeCell ref="F5:G7"/>
    <mergeCell ref="A13:A19"/>
    <mergeCell ref="A20:A26"/>
    <mergeCell ref="A5:C9"/>
    <mergeCell ref="P5:R9"/>
    <mergeCell ref="D5:E7"/>
    <mergeCell ref="A54:A58"/>
    <mergeCell ref="L5:M7"/>
    <mergeCell ref="N5:O7"/>
    <mergeCell ref="R41:R47"/>
    <mergeCell ref="R48:R53"/>
    <mergeCell ref="R54:R58"/>
    <mergeCell ref="J5:K7"/>
  </mergeCells>
  <printOptions horizontalCentered="1"/>
  <pageMargins left="0.3937007874015748" right="0.3937007874015748" top="0.35433070866141736" bottom="0.5905511811023623" header="0.4724409448818898" footer="0.4724409448818898"/>
  <pageSetup horizontalDpi="300" verticalDpi="300" orientation="portrait" paperSize="9" r:id="rId1"/>
  <colBreaks count="1" manualBreakCount="1">
    <brk id="9" max="65535" man="1"/>
  </colBreaks>
</worksheet>
</file>

<file path=xl/worksheets/sheet5.xml><?xml version="1.0" encoding="utf-8"?>
<worksheet xmlns="http://schemas.openxmlformats.org/spreadsheetml/2006/main" xmlns:r="http://schemas.openxmlformats.org/officeDocument/2006/relationships">
  <dimension ref="A1:V72"/>
  <sheetViews>
    <sheetView zoomScaleSheetLayoutView="100" zoomScalePageLayoutView="0" workbookViewId="0" topLeftCell="A1">
      <selection activeCell="A1" sqref="A1"/>
    </sheetView>
  </sheetViews>
  <sheetFormatPr defaultColWidth="14.625" defaultRowHeight="10.5" customHeight="1"/>
  <cols>
    <col min="1" max="1" width="9.375" style="101" customWidth="1"/>
    <col min="2" max="2" width="9.125" style="101" customWidth="1"/>
    <col min="3" max="3" width="8.875" style="101" customWidth="1"/>
    <col min="4" max="11" width="8.75390625" style="101" customWidth="1"/>
    <col min="12" max="13" width="9.125" style="101" customWidth="1"/>
    <col min="14" max="15" width="8.375" style="101" customWidth="1"/>
    <col min="16" max="18" width="9.625" style="101" customWidth="1"/>
    <col min="19" max="19" width="9.375" style="101" bestFit="1" customWidth="1"/>
    <col min="20" max="20" width="8.625" style="101" customWidth="1"/>
    <col min="21" max="21" width="7.75390625" style="101" customWidth="1"/>
    <col min="22" max="22" width="9.625" style="101" customWidth="1"/>
    <col min="23" max="16384" width="14.625" style="101" customWidth="1"/>
  </cols>
  <sheetData>
    <row r="1" spans="1:22" s="96" customFormat="1" ht="12" customHeight="1">
      <c r="A1" s="1" t="s">
        <v>78</v>
      </c>
      <c r="B1" s="86"/>
      <c r="C1" s="86"/>
      <c r="D1" s="86"/>
      <c r="E1" s="95"/>
      <c r="V1" s="86" t="s">
        <v>89</v>
      </c>
    </row>
    <row r="2" spans="1:5" s="96" customFormat="1" ht="11.25" customHeight="1">
      <c r="A2" s="2"/>
      <c r="B2" s="2"/>
      <c r="C2" s="2"/>
      <c r="E2" s="95"/>
    </row>
    <row r="3" spans="1:22" s="98" customFormat="1" ht="12.75">
      <c r="A3" s="40" t="s">
        <v>116</v>
      </c>
      <c r="V3" s="99"/>
    </row>
    <row r="4" spans="1:22" s="100" customFormat="1" ht="12.75" customHeight="1">
      <c r="A4" s="70" t="s">
        <v>241</v>
      </c>
      <c r="V4" s="99"/>
    </row>
    <row r="5" spans="1:22" ht="13.5" customHeight="1">
      <c r="A5" s="307" t="s">
        <v>28</v>
      </c>
      <c r="B5" s="308"/>
      <c r="C5" s="309"/>
      <c r="D5" s="281" t="s">
        <v>235</v>
      </c>
      <c r="E5" s="282"/>
      <c r="F5" s="287" t="s">
        <v>236</v>
      </c>
      <c r="G5" s="282"/>
      <c r="H5" s="287" t="s">
        <v>16</v>
      </c>
      <c r="I5" s="282"/>
      <c r="J5" s="287" t="s">
        <v>244</v>
      </c>
      <c r="K5" s="282"/>
      <c r="L5" s="287" t="s">
        <v>87</v>
      </c>
      <c r="M5" s="282"/>
      <c r="N5" s="287" t="s">
        <v>17</v>
      </c>
      <c r="O5" s="290"/>
      <c r="P5" s="315" t="s">
        <v>29</v>
      </c>
      <c r="Q5" s="316"/>
      <c r="R5" s="316"/>
      <c r="S5" s="290"/>
      <c r="T5" s="272" t="s">
        <v>225</v>
      </c>
      <c r="U5" s="273"/>
      <c r="V5" s="274"/>
    </row>
    <row r="6" spans="1:22" ht="13.5" customHeight="1">
      <c r="A6" s="310"/>
      <c r="B6" s="267"/>
      <c r="C6" s="268"/>
      <c r="D6" s="283"/>
      <c r="E6" s="284"/>
      <c r="F6" s="288"/>
      <c r="G6" s="284"/>
      <c r="H6" s="288"/>
      <c r="I6" s="284"/>
      <c r="J6" s="288"/>
      <c r="K6" s="284"/>
      <c r="L6" s="288"/>
      <c r="M6" s="284"/>
      <c r="N6" s="288"/>
      <c r="O6" s="291"/>
      <c r="P6" s="319" t="s">
        <v>84</v>
      </c>
      <c r="Q6" s="320"/>
      <c r="R6" s="320"/>
      <c r="S6" s="321"/>
      <c r="T6" s="275"/>
      <c r="U6" s="276"/>
      <c r="V6" s="277"/>
    </row>
    <row r="7" spans="1:22" ht="13.5" customHeight="1">
      <c r="A7" s="310"/>
      <c r="B7" s="267"/>
      <c r="C7" s="268"/>
      <c r="D7" s="285"/>
      <c r="E7" s="286"/>
      <c r="F7" s="289"/>
      <c r="G7" s="286"/>
      <c r="H7" s="289"/>
      <c r="I7" s="286"/>
      <c r="J7" s="289"/>
      <c r="K7" s="286"/>
      <c r="L7" s="289"/>
      <c r="M7" s="286"/>
      <c r="N7" s="289"/>
      <c r="O7" s="292"/>
      <c r="P7" s="246" t="s">
        <v>230</v>
      </c>
      <c r="Q7" s="246" t="s">
        <v>85</v>
      </c>
      <c r="R7" s="312" t="s">
        <v>239</v>
      </c>
      <c r="S7" s="246" t="s">
        <v>30</v>
      </c>
      <c r="T7" s="275"/>
      <c r="U7" s="276"/>
      <c r="V7" s="277"/>
    </row>
    <row r="8" spans="1:22" ht="28.5" customHeight="1">
      <c r="A8" s="310"/>
      <c r="B8" s="267"/>
      <c r="C8" s="268"/>
      <c r="D8" s="77" t="s">
        <v>18</v>
      </c>
      <c r="E8" s="77" t="s">
        <v>19</v>
      </c>
      <c r="F8" s="77" t="s">
        <v>18</v>
      </c>
      <c r="G8" s="77" t="s">
        <v>19</v>
      </c>
      <c r="H8" s="77" t="s">
        <v>18</v>
      </c>
      <c r="I8" s="77" t="s">
        <v>19</v>
      </c>
      <c r="J8" s="77" t="s">
        <v>18</v>
      </c>
      <c r="K8" s="77" t="s">
        <v>19</v>
      </c>
      <c r="L8" s="77" t="s">
        <v>18</v>
      </c>
      <c r="M8" s="77" t="s">
        <v>19</v>
      </c>
      <c r="N8" s="77" t="s">
        <v>18</v>
      </c>
      <c r="O8" s="77" t="s">
        <v>19</v>
      </c>
      <c r="P8" s="247"/>
      <c r="Q8" s="247"/>
      <c r="R8" s="313"/>
      <c r="S8" s="317"/>
      <c r="T8" s="275"/>
      <c r="U8" s="276"/>
      <c r="V8" s="277"/>
    </row>
    <row r="9" spans="1:22" ht="28.5" customHeight="1">
      <c r="A9" s="311"/>
      <c r="B9" s="270"/>
      <c r="C9" s="271"/>
      <c r="D9" s="87" t="s">
        <v>20</v>
      </c>
      <c r="E9" s="87" t="s">
        <v>21</v>
      </c>
      <c r="F9" s="87" t="s">
        <v>20</v>
      </c>
      <c r="G9" s="87" t="s">
        <v>21</v>
      </c>
      <c r="H9" s="87" t="s">
        <v>20</v>
      </c>
      <c r="I9" s="87" t="s">
        <v>21</v>
      </c>
      <c r="J9" s="87" t="s">
        <v>20</v>
      </c>
      <c r="K9" s="87" t="s">
        <v>21</v>
      </c>
      <c r="L9" s="87" t="s">
        <v>20</v>
      </c>
      <c r="M9" s="87" t="s">
        <v>21</v>
      </c>
      <c r="N9" s="87" t="s">
        <v>20</v>
      </c>
      <c r="O9" s="87" t="s">
        <v>21</v>
      </c>
      <c r="P9" s="248"/>
      <c r="Q9" s="248"/>
      <c r="R9" s="314"/>
      <c r="S9" s="318"/>
      <c r="T9" s="278"/>
      <c r="U9" s="279"/>
      <c r="V9" s="280"/>
    </row>
    <row r="10" spans="1:22" ht="9" customHeight="1">
      <c r="A10" s="78"/>
      <c r="B10" s="47"/>
      <c r="C10" s="73"/>
      <c r="D10" s="49" t="s">
        <v>22</v>
      </c>
      <c r="E10" s="91" t="s">
        <v>25</v>
      </c>
      <c r="F10" s="49" t="s">
        <v>22</v>
      </c>
      <c r="G10" s="91" t="s">
        <v>25</v>
      </c>
      <c r="H10" s="49" t="s">
        <v>22</v>
      </c>
      <c r="I10" s="91" t="s">
        <v>25</v>
      </c>
      <c r="J10" s="49" t="s">
        <v>22</v>
      </c>
      <c r="K10" s="91" t="s">
        <v>25</v>
      </c>
      <c r="L10" s="50" t="s">
        <v>22</v>
      </c>
      <c r="M10" s="49" t="s">
        <v>23</v>
      </c>
      <c r="N10" s="49" t="s">
        <v>90</v>
      </c>
      <c r="O10" s="91" t="s">
        <v>25</v>
      </c>
      <c r="P10" s="49" t="s">
        <v>22</v>
      </c>
      <c r="Q10" s="49" t="s">
        <v>22</v>
      </c>
      <c r="R10" s="49" t="s">
        <v>22</v>
      </c>
      <c r="S10" s="49" t="s">
        <v>22</v>
      </c>
      <c r="T10" s="47"/>
      <c r="U10" s="74"/>
      <c r="V10" s="79"/>
    </row>
    <row r="11" spans="1:22" s="102" customFormat="1" ht="9.75" customHeight="1">
      <c r="A11" s="80"/>
      <c r="B11" s="53"/>
      <c r="C11" s="54"/>
      <c r="D11" s="17" t="s">
        <v>13</v>
      </c>
      <c r="E11" s="75" t="s">
        <v>26</v>
      </c>
      <c r="F11" s="17" t="s">
        <v>13</v>
      </c>
      <c r="G11" s="75" t="s">
        <v>26</v>
      </c>
      <c r="H11" s="17" t="s">
        <v>13</v>
      </c>
      <c r="I11" s="75" t="s">
        <v>26</v>
      </c>
      <c r="J11" s="17" t="s">
        <v>13</v>
      </c>
      <c r="K11" s="75" t="s">
        <v>26</v>
      </c>
      <c r="L11" s="17" t="s">
        <v>13</v>
      </c>
      <c r="M11" s="75" t="s">
        <v>26</v>
      </c>
      <c r="N11" s="55" t="s">
        <v>91</v>
      </c>
      <c r="O11" s="75" t="s">
        <v>26</v>
      </c>
      <c r="P11" s="17" t="s">
        <v>13</v>
      </c>
      <c r="Q11" s="17" t="s">
        <v>13</v>
      </c>
      <c r="R11" s="17" t="s">
        <v>13</v>
      </c>
      <c r="S11" s="17" t="s">
        <v>13</v>
      </c>
      <c r="T11" s="53"/>
      <c r="U11" s="56"/>
      <c r="V11" s="81"/>
    </row>
    <row r="12" spans="1:22" ht="21" customHeight="1">
      <c r="A12" s="82" t="s">
        <v>24</v>
      </c>
      <c r="B12" s="42" t="s">
        <v>31</v>
      </c>
      <c r="C12" s="59" t="s">
        <v>151</v>
      </c>
      <c r="D12" s="115">
        <v>74822</v>
      </c>
      <c r="E12" s="115">
        <v>381033</v>
      </c>
      <c r="F12" s="115">
        <v>54380</v>
      </c>
      <c r="G12" s="115">
        <v>26557</v>
      </c>
      <c r="H12" s="115">
        <v>129202</v>
      </c>
      <c r="I12" s="115">
        <v>407590</v>
      </c>
      <c r="J12" s="115">
        <v>6279</v>
      </c>
      <c r="K12" s="115">
        <v>22773</v>
      </c>
      <c r="L12" s="115">
        <v>7919</v>
      </c>
      <c r="M12" s="115">
        <v>1833</v>
      </c>
      <c r="N12" s="115">
        <v>137508</v>
      </c>
      <c r="O12" s="115">
        <v>386650</v>
      </c>
      <c r="P12" s="159">
        <v>137138</v>
      </c>
      <c r="Q12" s="159">
        <v>3842</v>
      </c>
      <c r="R12" s="159">
        <v>329</v>
      </c>
      <c r="S12" s="159">
        <v>141309</v>
      </c>
      <c r="T12" s="41" t="s">
        <v>31</v>
      </c>
      <c r="U12" s="59" t="s">
        <v>151</v>
      </c>
      <c r="V12" s="83" t="s">
        <v>152</v>
      </c>
    </row>
    <row r="13" spans="1:22" ht="10.5" customHeight="1">
      <c r="A13" s="304" t="s">
        <v>153</v>
      </c>
      <c r="B13" s="41" t="s">
        <v>32</v>
      </c>
      <c r="C13" s="60" t="s">
        <v>154</v>
      </c>
      <c r="D13" s="93">
        <v>15559</v>
      </c>
      <c r="E13" s="93">
        <v>81035</v>
      </c>
      <c r="F13" s="93">
        <v>12768</v>
      </c>
      <c r="G13" s="93">
        <v>5668</v>
      </c>
      <c r="H13" s="93">
        <v>28327</v>
      </c>
      <c r="I13" s="93">
        <v>86703</v>
      </c>
      <c r="J13" s="93">
        <v>834</v>
      </c>
      <c r="K13" s="93">
        <v>6153</v>
      </c>
      <c r="L13" s="93">
        <v>1466</v>
      </c>
      <c r="M13" s="93">
        <v>279</v>
      </c>
      <c r="N13" s="93">
        <v>29616</v>
      </c>
      <c r="O13" s="93">
        <v>80829</v>
      </c>
      <c r="P13" s="160">
        <v>29444</v>
      </c>
      <c r="Q13" s="160">
        <v>641</v>
      </c>
      <c r="R13" s="160">
        <v>55</v>
      </c>
      <c r="S13" s="160">
        <v>30140</v>
      </c>
      <c r="T13" s="61" t="s">
        <v>32</v>
      </c>
      <c r="U13" s="60" t="s">
        <v>154</v>
      </c>
      <c r="V13" s="301" t="s">
        <v>153</v>
      </c>
    </row>
    <row r="14" spans="1:22" ht="10.5" customHeight="1">
      <c r="A14" s="305"/>
      <c r="B14" s="41" t="s">
        <v>33</v>
      </c>
      <c r="C14" s="60" t="s">
        <v>155</v>
      </c>
      <c r="D14" s="93">
        <v>14749</v>
      </c>
      <c r="E14" s="93">
        <v>74232</v>
      </c>
      <c r="F14" s="93">
        <v>10342</v>
      </c>
      <c r="G14" s="93">
        <v>4913</v>
      </c>
      <c r="H14" s="93">
        <v>25091</v>
      </c>
      <c r="I14" s="93">
        <v>79146</v>
      </c>
      <c r="J14" s="93">
        <v>994</v>
      </c>
      <c r="K14" s="93">
        <v>3818</v>
      </c>
      <c r="L14" s="93">
        <v>1750</v>
      </c>
      <c r="M14" s="93">
        <v>410</v>
      </c>
      <c r="N14" s="93">
        <v>26621</v>
      </c>
      <c r="O14" s="93">
        <v>75738</v>
      </c>
      <c r="P14" s="161">
        <v>25751</v>
      </c>
      <c r="Q14" s="161">
        <v>666</v>
      </c>
      <c r="R14" s="161">
        <v>77</v>
      </c>
      <c r="S14" s="161">
        <v>26494</v>
      </c>
      <c r="T14" s="41" t="s">
        <v>33</v>
      </c>
      <c r="U14" s="60" t="s">
        <v>155</v>
      </c>
      <c r="V14" s="302"/>
    </row>
    <row r="15" spans="1:22" ht="10.5" customHeight="1">
      <c r="A15" s="305"/>
      <c r="B15" s="41" t="s">
        <v>34</v>
      </c>
      <c r="C15" s="60" t="s">
        <v>156</v>
      </c>
      <c r="D15" s="93">
        <v>28528</v>
      </c>
      <c r="E15" s="93">
        <v>189604</v>
      </c>
      <c r="F15" s="93">
        <v>19490</v>
      </c>
      <c r="G15" s="93">
        <v>9551</v>
      </c>
      <c r="H15" s="93">
        <v>48018</v>
      </c>
      <c r="I15" s="93">
        <v>199155</v>
      </c>
      <c r="J15" s="93">
        <v>2037</v>
      </c>
      <c r="K15" s="93">
        <v>9451</v>
      </c>
      <c r="L15" s="93">
        <v>3298</v>
      </c>
      <c r="M15" s="93">
        <v>637</v>
      </c>
      <c r="N15" s="93">
        <v>51143</v>
      </c>
      <c r="O15" s="93">
        <v>190341</v>
      </c>
      <c r="P15" s="161">
        <v>50706</v>
      </c>
      <c r="Q15" s="161">
        <v>1379</v>
      </c>
      <c r="R15" s="161">
        <v>192</v>
      </c>
      <c r="S15" s="161">
        <v>52277</v>
      </c>
      <c r="T15" s="41" t="s">
        <v>34</v>
      </c>
      <c r="U15" s="60" t="s">
        <v>156</v>
      </c>
      <c r="V15" s="302"/>
    </row>
    <row r="16" spans="1:22" ht="10.5" customHeight="1">
      <c r="A16" s="305"/>
      <c r="B16" s="41" t="s">
        <v>35</v>
      </c>
      <c r="C16" s="60" t="s">
        <v>157</v>
      </c>
      <c r="D16" s="93">
        <v>11481</v>
      </c>
      <c r="E16" s="93">
        <v>50997</v>
      </c>
      <c r="F16" s="93">
        <v>9972</v>
      </c>
      <c r="G16" s="93">
        <v>4277</v>
      </c>
      <c r="H16" s="93">
        <v>21453</v>
      </c>
      <c r="I16" s="93">
        <v>55274</v>
      </c>
      <c r="J16" s="93">
        <v>702</v>
      </c>
      <c r="K16" s="93">
        <v>3121</v>
      </c>
      <c r="L16" s="93">
        <v>988</v>
      </c>
      <c r="M16" s="93">
        <v>88</v>
      </c>
      <c r="N16" s="93">
        <v>22376</v>
      </c>
      <c r="O16" s="93">
        <v>52240</v>
      </c>
      <c r="P16" s="161">
        <v>21158</v>
      </c>
      <c r="Q16" s="161">
        <v>502</v>
      </c>
      <c r="R16" s="161">
        <v>56</v>
      </c>
      <c r="S16" s="161">
        <v>21716</v>
      </c>
      <c r="T16" s="41" t="s">
        <v>35</v>
      </c>
      <c r="U16" s="60" t="s">
        <v>157</v>
      </c>
      <c r="V16" s="302"/>
    </row>
    <row r="17" spans="1:22" ht="10.5" customHeight="1">
      <c r="A17" s="305"/>
      <c r="B17" s="41" t="s">
        <v>36</v>
      </c>
      <c r="C17" s="60" t="s">
        <v>158</v>
      </c>
      <c r="D17" s="93">
        <v>13938</v>
      </c>
      <c r="E17" s="93">
        <v>69781</v>
      </c>
      <c r="F17" s="93">
        <v>12567</v>
      </c>
      <c r="G17" s="93">
        <v>5279</v>
      </c>
      <c r="H17" s="93">
        <v>26505</v>
      </c>
      <c r="I17" s="93">
        <v>75061</v>
      </c>
      <c r="J17" s="93">
        <v>736</v>
      </c>
      <c r="K17" s="93">
        <v>5333</v>
      </c>
      <c r="L17" s="93">
        <v>1411</v>
      </c>
      <c r="M17" s="93">
        <v>191</v>
      </c>
      <c r="N17" s="93">
        <v>27593</v>
      </c>
      <c r="O17" s="93">
        <v>69918</v>
      </c>
      <c r="P17" s="161">
        <v>26283</v>
      </c>
      <c r="Q17" s="161">
        <v>488</v>
      </c>
      <c r="R17" s="161">
        <v>56</v>
      </c>
      <c r="S17" s="161">
        <v>26827</v>
      </c>
      <c r="T17" s="41" t="s">
        <v>36</v>
      </c>
      <c r="U17" s="60" t="s">
        <v>158</v>
      </c>
      <c r="V17" s="302"/>
    </row>
    <row r="18" spans="1:22" ht="10.5" customHeight="1">
      <c r="A18" s="305"/>
      <c r="B18" s="41" t="s">
        <v>37</v>
      </c>
      <c r="C18" s="60" t="s">
        <v>159</v>
      </c>
      <c r="D18" s="93">
        <v>23994</v>
      </c>
      <c r="E18" s="93">
        <v>129915</v>
      </c>
      <c r="F18" s="93">
        <v>18136</v>
      </c>
      <c r="G18" s="93">
        <v>9028</v>
      </c>
      <c r="H18" s="93">
        <v>42130</v>
      </c>
      <c r="I18" s="93">
        <v>138943</v>
      </c>
      <c r="J18" s="93">
        <v>1714</v>
      </c>
      <c r="K18" s="93">
        <v>9537</v>
      </c>
      <c r="L18" s="93">
        <v>2668</v>
      </c>
      <c r="M18" s="93">
        <v>619</v>
      </c>
      <c r="N18" s="93">
        <v>44720</v>
      </c>
      <c r="O18" s="93">
        <v>130025</v>
      </c>
      <c r="P18" s="161">
        <v>44322</v>
      </c>
      <c r="Q18" s="161">
        <v>1170</v>
      </c>
      <c r="R18" s="161">
        <v>139</v>
      </c>
      <c r="S18" s="161">
        <v>45631</v>
      </c>
      <c r="T18" s="41" t="s">
        <v>37</v>
      </c>
      <c r="U18" s="60" t="s">
        <v>159</v>
      </c>
      <c r="V18" s="302"/>
    </row>
    <row r="19" spans="1:22" ht="10.5" customHeight="1">
      <c r="A19" s="306"/>
      <c r="B19" s="63" t="s">
        <v>160</v>
      </c>
      <c r="C19" s="62" t="s">
        <v>161</v>
      </c>
      <c r="D19" s="115">
        <v>108249</v>
      </c>
      <c r="E19" s="115">
        <v>595565</v>
      </c>
      <c r="F19" s="115">
        <v>83275</v>
      </c>
      <c r="G19" s="115">
        <v>38716</v>
      </c>
      <c r="H19" s="115">
        <v>191524</v>
      </c>
      <c r="I19" s="115">
        <v>634281</v>
      </c>
      <c r="J19" s="115">
        <v>7017</v>
      </c>
      <c r="K19" s="115">
        <v>37412</v>
      </c>
      <c r="L19" s="115">
        <v>11581</v>
      </c>
      <c r="M19" s="115">
        <v>2223</v>
      </c>
      <c r="N19" s="115">
        <v>202069</v>
      </c>
      <c r="O19" s="115">
        <v>599092</v>
      </c>
      <c r="P19" s="162">
        <v>197664</v>
      </c>
      <c r="Q19" s="162">
        <v>4846</v>
      </c>
      <c r="R19" s="162">
        <v>575</v>
      </c>
      <c r="S19" s="162">
        <v>203085</v>
      </c>
      <c r="T19" s="63" t="s">
        <v>0</v>
      </c>
      <c r="U19" s="62" t="s">
        <v>161</v>
      </c>
      <c r="V19" s="303"/>
    </row>
    <row r="20" spans="1:22" ht="10.5" customHeight="1">
      <c r="A20" s="304" t="s">
        <v>27</v>
      </c>
      <c r="B20" s="41" t="s">
        <v>38</v>
      </c>
      <c r="C20" s="60" t="s">
        <v>162</v>
      </c>
      <c r="D20" s="93">
        <v>35157</v>
      </c>
      <c r="E20" s="93">
        <v>174061</v>
      </c>
      <c r="F20" s="93">
        <v>27804</v>
      </c>
      <c r="G20" s="93">
        <v>13365</v>
      </c>
      <c r="H20" s="93">
        <v>62961</v>
      </c>
      <c r="I20" s="93">
        <v>187426</v>
      </c>
      <c r="J20" s="93">
        <v>2630</v>
      </c>
      <c r="K20" s="93">
        <v>11605</v>
      </c>
      <c r="L20" s="93">
        <v>4038</v>
      </c>
      <c r="M20" s="93">
        <v>619</v>
      </c>
      <c r="N20" s="93">
        <v>66842</v>
      </c>
      <c r="O20" s="93">
        <v>176440</v>
      </c>
      <c r="P20" s="161">
        <v>67002</v>
      </c>
      <c r="Q20" s="161">
        <v>1921</v>
      </c>
      <c r="R20" s="161">
        <v>200</v>
      </c>
      <c r="S20" s="161">
        <v>69123</v>
      </c>
      <c r="T20" s="41" t="s">
        <v>38</v>
      </c>
      <c r="U20" s="60" t="s">
        <v>162</v>
      </c>
      <c r="V20" s="301" t="s">
        <v>27</v>
      </c>
    </row>
    <row r="21" spans="1:22" ht="10.5" customHeight="1">
      <c r="A21" s="305"/>
      <c r="B21" s="41" t="s">
        <v>39</v>
      </c>
      <c r="C21" s="60" t="s">
        <v>163</v>
      </c>
      <c r="D21" s="93">
        <v>24810</v>
      </c>
      <c r="E21" s="93">
        <v>120556</v>
      </c>
      <c r="F21" s="93">
        <v>20555</v>
      </c>
      <c r="G21" s="93">
        <v>9618</v>
      </c>
      <c r="H21" s="93">
        <v>45365</v>
      </c>
      <c r="I21" s="93">
        <v>130174</v>
      </c>
      <c r="J21" s="93">
        <v>1826</v>
      </c>
      <c r="K21" s="93">
        <v>11674</v>
      </c>
      <c r="L21" s="93">
        <v>2843</v>
      </c>
      <c r="M21" s="93">
        <v>439</v>
      </c>
      <c r="N21" s="93">
        <v>48004</v>
      </c>
      <c r="O21" s="93">
        <v>118939</v>
      </c>
      <c r="P21" s="161">
        <v>47367</v>
      </c>
      <c r="Q21" s="161">
        <v>1304</v>
      </c>
      <c r="R21" s="161">
        <v>115</v>
      </c>
      <c r="S21" s="161">
        <v>48786</v>
      </c>
      <c r="T21" s="41" t="s">
        <v>39</v>
      </c>
      <c r="U21" s="60" t="s">
        <v>163</v>
      </c>
      <c r="V21" s="302"/>
    </row>
    <row r="22" spans="1:22" ht="10.5" customHeight="1">
      <c r="A22" s="305"/>
      <c r="B22" s="41" t="s">
        <v>40</v>
      </c>
      <c r="C22" s="60" t="s">
        <v>164</v>
      </c>
      <c r="D22" s="93">
        <v>26646</v>
      </c>
      <c r="E22" s="93">
        <v>148676</v>
      </c>
      <c r="F22" s="93">
        <v>20261</v>
      </c>
      <c r="G22" s="93">
        <v>9748</v>
      </c>
      <c r="H22" s="93">
        <v>46907</v>
      </c>
      <c r="I22" s="93">
        <v>158423</v>
      </c>
      <c r="J22" s="93">
        <v>2075</v>
      </c>
      <c r="K22" s="93">
        <v>18995</v>
      </c>
      <c r="L22" s="93">
        <v>3332</v>
      </c>
      <c r="M22" s="93">
        <v>1100</v>
      </c>
      <c r="N22" s="93">
        <v>49846</v>
      </c>
      <c r="O22" s="93">
        <v>140528</v>
      </c>
      <c r="P22" s="161">
        <v>50766</v>
      </c>
      <c r="Q22" s="161">
        <v>1423</v>
      </c>
      <c r="R22" s="161">
        <v>162</v>
      </c>
      <c r="S22" s="161">
        <v>52351</v>
      </c>
      <c r="T22" s="41" t="s">
        <v>40</v>
      </c>
      <c r="U22" s="60" t="s">
        <v>164</v>
      </c>
      <c r="V22" s="302"/>
    </row>
    <row r="23" spans="1:22" ht="10.5" customHeight="1">
      <c r="A23" s="305"/>
      <c r="B23" s="41" t="s">
        <v>41</v>
      </c>
      <c r="C23" s="60" t="s">
        <v>165</v>
      </c>
      <c r="D23" s="93">
        <v>76772</v>
      </c>
      <c r="E23" s="93">
        <v>396983</v>
      </c>
      <c r="F23" s="93">
        <v>62129</v>
      </c>
      <c r="G23" s="93">
        <v>30943</v>
      </c>
      <c r="H23" s="93">
        <v>138901</v>
      </c>
      <c r="I23" s="93">
        <v>427925</v>
      </c>
      <c r="J23" s="93">
        <v>6433</v>
      </c>
      <c r="K23" s="93">
        <v>33728</v>
      </c>
      <c r="L23" s="93">
        <v>10864</v>
      </c>
      <c r="M23" s="93">
        <v>1591</v>
      </c>
      <c r="N23" s="93">
        <v>148929</v>
      </c>
      <c r="O23" s="93">
        <v>395788</v>
      </c>
      <c r="P23" s="161">
        <v>149389</v>
      </c>
      <c r="Q23" s="161">
        <v>4168</v>
      </c>
      <c r="R23" s="161">
        <v>413</v>
      </c>
      <c r="S23" s="161">
        <v>153970</v>
      </c>
      <c r="T23" s="41" t="s">
        <v>41</v>
      </c>
      <c r="U23" s="60" t="s">
        <v>165</v>
      </c>
      <c r="V23" s="302"/>
    </row>
    <row r="24" spans="1:22" ht="10.5" customHeight="1">
      <c r="A24" s="305"/>
      <c r="B24" s="41" t="s">
        <v>42</v>
      </c>
      <c r="C24" s="60" t="s">
        <v>166</v>
      </c>
      <c r="D24" s="93">
        <v>30166</v>
      </c>
      <c r="E24" s="93">
        <v>171116</v>
      </c>
      <c r="F24" s="93">
        <v>22595</v>
      </c>
      <c r="G24" s="93">
        <v>10026</v>
      </c>
      <c r="H24" s="93">
        <v>52761</v>
      </c>
      <c r="I24" s="93">
        <v>181142</v>
      </c>
      <c r="J24" s="93">
        <v>1819</v>
      </c>
      <c r="K24" s="93">
        <v>12499</v>
      </c>
      <c r="L24" s="93">
        <v>4152</v>
      </c>
      <c r="M24" s="93">
        <v>459</v>
      </c>
      <c r="N24" s="93">
        <v>55449</v>
      </c>
      <c r="O24" s="93">
        <v>169102</v>
      </c>
      <c r="P24" s="161">
        <v>53118</v>
      </c>
      <c r="Q24" s="161">
        <v>1156</v>
      </c>
      <c r="R24" s="161">
        <v>117</v>
      </c>
      <c r="S24" s="161">
        <v>54391</v>
      </c>
      <c r="T24" s="41" t="s">
        <v>42</v>
      </c>
      <c r="U24" s="60" t="s">
        <v>166</v>
      </c>
      <c r="V24" s="302"/>
    </row>
    <row r="25" spans="1:22" ht="10.5" customHeight="1">
      <c r="A25" s="305"/>
      <c r="B25" s="41" t="s">
        <v>43</v>
      </c>
      <c r="C25" s="60" t="s">
        <v>167</v>
      </c>
      <c r="D25" s="93">
        <v>28162</v>
      </c>
      <c r="E25" s="93">
        <v>146575</v>
      </c>
      <c r="F25" s="93">
        <v>21713</v>
      </c>
      <c r="G25" s="93">
        <v>10319</v>
      </c>
      <c r="H25" s="93">
        <v>49875</v>
      </c>
      <c r="I25" s="93">
        <v>156894</v>
      </c>
      <c r="J25" s="93">
        <v>1931</v>
      </c>
      <c r="K25" s="93">
        <v>28632</v>
      </c>
      <c r="L25" s="93">
        <v>3524</v>
      </c>
      <c r="M25" s="93">
        <v>501</v>
      </c>
      <c r="N25" s="93">
        <v>52650</v>
      </c>
      <c r="O25" s="93">
        <v>128764</v>
      </c>
      <c r="P25" s="161">
        <v>52502</v>
      </c>
      <c r="Q25" s="161">
        <v>1336</v>
      </c>
      <c r="R25" s="161">
        <v>118</v>
      </c>
      <c r="S25" s="161">
        <v>53956</v>
      </c>
      <c r="T25" s="41" t="s">
        <v>43</v>
      </c>
      <c r="U25" s="60" t="s">
        <v>167</v>
      </c>
      <c r="V25" s="302"/>
    </row>
    <row r="26" spans="1:22" ht="10.5" customHeight="1">
      <c r="A26" s="306"/>
      <c r="B26" s="63" t="s">
        <v>0</v>
      </c>
      <c r="C26" s="62" t="s">
        <v>161</v>
      </c>
      <c r="D26" s="115">
        <v>221713</v>
      </c>
      <c r="E26" s="115">
        <v>1157967</v>
      </c>
      <c r="F26" s="115">
        <v>175057</v>
      </c>
      <c r="G26" s="115">
        <v>84018</v>
      </c>
      <c r="H26" s="115">
        <v>396770</v>
      </c>
      <c r="I26" s="115">
        <v>1241986</v>
      </c>
      <c r="J26" s="115">
        <v>16714</v>
      </c>
      <c r="K26" s="115">
        <v>117134</v>
      </c>
      <c r="L26" s="115">
        <v>28753</v>
      </c>
      <c r="M26" s="115">
        <v>4709</v>
      </c>
      <c r="N26" s="115">
        <v>421720</v>
      </c>
      <c r="O26" s="115">
        <v>1129561</v>
      </c>
      <c r="P26" s="162">
        <v>420144</v>
      </c>
      <c r="Q26" s="162">
        <v>11308</v>
      </c>
      <c r="R26" s="162">
        <v>1125</v>
      </c>
      <c r="S26" s="162">
        <v>432577</v>
      </c>
      <c r="T26" s="63" t="s">
        <v>0</v>
      </c>
      <c r="U26" s="62" t="s">
        <v>161</v>
      </c>
      <c r="V26" s="303"/>
    </row>
    <row r="27" spans="1:22" ht="10.5" customHeight="1">
      <c r="A27" s="304" t="s">
        <v>168</v>
      </c>
      <c r="B27" s="41" t="s">
        <v>44</v>
      </c>
      <c r="C27" s="60" t="s">
        <v>169</v>
      </c>
      <c r="D27" s="93">
        <v>61236</v>
      </c>
      <c r="E27" s="182">
        <v>319999</v>
      </c>
      <c r="F27" s="182">
        <v>48804</v>
      </c>
      <c r="G27" s="182">
        <v>24323</v>
      </c>
      <c r="H27" s="182">
        <v>110040</v>
      </c>
      <c r="I27" s="182">
        <v>344323</v>
      </c>
      <c r="J27" s="182">
        <v>6238</v>
      </c>
      <c r="K27" s="182">
        <v>32140</v>
      </c>
      <c r="L27" s="182">
        <v>8492</v>
      </c>
      <c r="M27" s="182">
        <v>1173</v>
      </c>
      <c r="N27" s="182">
        <v>119062</v>
      </c>
      <c r="O27" s="182">
        <v>313355</v>
      </c>
      <c r="P27" s="161">
        <v>120745</v>
      </c>
      <c r="Q27" s="161">
        <v>4095</v>
      </c>
      <c r="R27" s="161">
        <v>349</v>
      </c>
      <c r="S27" s="161">
        <v>125189</v>
      </c>
      <c r="T27" s="41" t="s">
        <v>44</v>
      </c>
      <c r="U27" s="60" t="s">
        <v>169</v>
      </c>
      <c r="V27" s="297" t="s">
        <v>168</v>
      </c>
    </row>
    <row r="28" spans="1:22" ht="10.5" customHeight="1">
      <c r="A28" s="305"/>
      <c r="B28" s="41" t="s">
        <v>45</v>
      </c>
      <c r="C28" s="60" t="s">
        <v>170</v>
      </c>
      <c r="D28" s="93">
        <v>302293</v>
      </c>
      <c r="E28" s="93">
        <v>5795875</v>
      </c>
      <c r="F28" s="93">
        <v>169505</v>
      </c>
      <c r="G28" s="93">
        <v>98646</v>
      </c>
      <c r="H28" s="93">
        <v>471798</v>
      </c>
      <c r="I28" s="93">
        <v>5894521</v>
      </c>
      <c r="J28" s="93">
        <v>44172</v>
      </c>
      <c r="K28" s="93">
        <v>1851960</v>
      </c>
      <c r="L28" s="93">
        <v>36134</v>
      </c>
      <c r="M28" s="93">
        <v>10779</v>
      </c>
      <c r="N28" s="93">
        <v>525071</v>
      </c>
      <c r="O28" s="93">
        <v>4053341</v>
      </c>
      <c r="P28" s="161">
        <v>524767</v>
      </c>
      <c r="Q28" s="161">
        <v>28426</v>
      </c>
      <c r="R28" s="161">
        <v>5769</v>
      </c>
      <c r="S28" s="161">
        <v>558962</v>
      </c>
      <c r="T28" s="41" t="s">
        <v>45</v>
      </c>
      <c r="U28" s="60" t="s">
        <v>170</v>
      </c>
      <c r="V28" s="298"/>
    </row>
    <row r="29" spans="1:22" ht="10.5" customHeight="1">
      <c r="A29" s="305"/>
      <c r="B29" s="41" t="s">
        <v>46</v>
      </c>
      <c r="C29" s="60" t="s">
        <v>171</v>
      </c>
      <c r="D29" s="93">
        <v>94996</v>
      </c>
      <c r="E29" s="93">
        <v>735328</v>
      </c>
      <c r="F29" s="93">
        <v>75156</v>
      </c>
      <c r="G29" s="93">
        <v>39445</v>
      </c>
      <c r="H29" s="93">
        <v>170152</v>
      </c>
      <c r="I29" s="93">
        <v>774773</v>
      </c>
      <c r="J29" s="93">
        <v>9601</v>
      </c>
      <c r="K29" s="93">
        <v>251049</v>
      </c>
      <c r="L29" s="93">
        <v>12070</v>
      </c>
      <c r="M29" s="93">
        <v>2502</v>
      </c>
      <c r="N29" s="93">
        <v>183550</v>
      </c>
      <c r="O29" s="93">
        <v>526226</v>
      </c>
      <c r="P29" s="161">
        <v>186021</v>
      </c>
      <c r="Q29" s="161">
        <v>6192</v>
      </c>
      <c r="R29" s="161">
        <v>598</v>
      </c>
      <c r="S29" s="161">
        <v>192811</v>
      </c>
      <c r="T29" s="41" t="s">
        <v>46</v>
      </c>
      <c r="U29" s="60" t="s">
        <v>171</v>
      </c>
      <c r="V29" s="298"/>
    </row>
    <row r="30" spans="1:22" ht="10.5" customHeight="1">
      <c r="A30" s="305"/>
      <c r="B30" s="41" t="s">
        <v>47</v>
      </c>
      <c r="C30" s="60" t="s">
        <v>172</v>
      </c>
      <c r="D30" s="93">
        <v>11799</v>
      </c>
      <c r="E30" s="93">
        <v>49154</v>
      </c>
      <c r="F30" s="93">
        <v>9525</v>
      </c>
      <c r="G30" s="93">
        <v>4426</v>
      </c>
      <c r="H30" s="93">
        <v>21324</v>
      </c>
      <c r="I30" s="93">
        <v>53580</v>
      </c>
      <c r="J30" s="93">
        <v>802</v>
      </c>
      <c r="K30" s="93">
        <v>10243</v>
      </c>
      <c r="L30" s="93">
        <v>1465</v>
      </c>
      <c r="M30" s="93">
        <v>187</v>
      </c>
      <c r="N30" s="93">
        <v>22542</v>
      </c>
      <c r="O30" s="93">
        <v>43524</v>
      </c>
      <c r="P30" s="161">
        <v>22926</v>
      </c>
      <c r="Q30" s="161">
        <v>599</v>
      </c>
      <c r="R30" s="161">
        <v>46</v>
      </c>
      <c r="S30" s="161">
        <v>23571</v>
      </c>
      <c r="T30" s="41" t="s">
        <v>47</v>
      </c>
      <c r="U30" s="60" t="s">
        <v>172</v>
      </c>
      <c r="V30" s="298"/>
    </row>
    <row r="31" spans="1:22" ht="10.5" customHeight="1">
      <c r="A31" s="306"/>
      <c r="B31" s="63" t="s">
        <v>173</v>
      </c>
      <c r="C31" s="62" t="s">
        <v>174</v>
      </c>
      <c r="D31" s="115">
        <v>470324</v>
      </c>
      <c r="E31" s="115">
        <v>6900357</v>
      </c>
      <c r="F31" s="115">
        <v>302990</v>
      </c>
      <c r="G31" s="115">
        <v>166841</v>
      </c>
      <c r="H31" s="115">
        <v>773314</v>
      </c>
      <c r="I31" s="115">
        <v>7067197</v>
      </c>
      <c r="J31" s="115">
        <v>60813</v>
      </c>
      <c r="K31" s="115">
        <v>2145392</v>
      </c>
      <c r="L31" s="115">
        <v>58161</v>
      </c>
      <c r="M31" s="115">
        <v>14641</v>
      </c>
      <c r="N31" s="115">
        <v>850225</v>
      </c>
      <c r="O31" s="115">
        <v>4936446</v>
      </c>
      <c r="P31" s="162">
        <v>854459</v>
      </c>
      <c r="Q31" s="162">
        <v>39312</v>
      </c>
      <c r="R31" s="162">
        <v>6762</v>
      </c>
      <c r="S31" s="162">
        <v>900533</v>
      </c>
      <c r="T31" s="63" t="s">
        <v>0</v>
      </c>
      <c r="U31" s="62" t="s">
        <v>174</v>
      </c>
      <c r="V31" s="299"/>
    </row>
    <row r="32" spans="1:22" ht="10.5" customHeight="1">
      <c r="A32" s="304" t="s">
        <v>175</v>
      </c>
      <c r="B32" s="41" t="s">
        <v>48</v>
      </c>
      <c r="C32" s="60" t="s">
        <v>176</v>
      </c>
      <c r="D32" s="93">
        <v>15166</v>
      </c>
      <c r="E32" s="93">
        <v>109806</v>
      </c>
      <c r="F32" s="93">
        <v>10527</v>
      </c>
      <c r="G32" s="93">
        <v>4975</v>
      </c>
      <c r="H32" s="93">
        <v>25693</v>
      </c>
      <c r="I32" s="93">
        <v>114781</v>
      </c>
      <c r="J32" s="93">
        <v>1497</v>
      </c>
      <c r="K32" s="93">
        <v>8492</v>
      </c>
      <c r="L32" s="93">
        <v>1397</v>
      </c>
      <c r="M32" s="93">
        <v>196</v>
      </c>
      <c r="N32" s="93">
        <v>27493</v>
      </c>
      <c r="O32" s="93">
        <v>106485</v>
      </c>
      <c r="P32" s="161">
        <v>25851</v>
      </c>
      <c r="Q32" s="161">
        <v>933</v>
      </c>
      <c r="R32" s="161">
        <v>68</v>
      </c>
      <c r="S32" s="161">
        <v>26852</v>
      </c>
      <c r="T32" s="41" t="s">
        <v>48</v>
      </c>
      <c r="U32" s="60" t="s">
        <v>176</v>
      </c>
      <c r="V32" s="297" t="s">
        <v>175</v>
      </c>
    </row>
    <row r="33" spans="1:22" ht="10.5" customHeight="1">
      <c r="A33" s="305"/>
      <c r="B33" s="41" t="s">
        <v>49</v>
      </c>
      <c r="C33" s="60" t="s">
        <v>177</v>
      </c>
      <c r="D33" s="93">
        <v>16976</v>
      </c>
      <c r="E33" s="93">
        <v>98513</v>
      </c>
      <c r="F33" s="93">
        <v>12316</v>
      </c>
      <c r="G33" s="93">
        <v>5768</v>
      </c>
      <c r="H33" s="93">
        <v>29292</v>
      </c>
      <c r="I33" s="93">
        <v>104281</v>
      </c>
      <c r="J33" s="93">
        <v>912</v>
      </c>
      <c r="K33" s="93">
        <v>4706</v>
      </c>
      <c r="L33" s="93">
        <v>1553</v>
      </c>
      <c r="M33" s="93">
        <v>255</v>
      </c>
      <c r="N33" s="93">
        <v>30560</v>
      </c>
      <c r="O33" s="93">
        <v>99829</v>
      </c>
      <c r="P33" s="161">
        <v>29629</v>
      </c>
      <c r="Q33" s="161">
        <v>589</v>
      </c>
      <c r="R33" s="161">
        <v>78</v>
      </c>
      <c r="S33" s="161">
        <v>30296</v>
      </c>
      <c r="T33" s="41" t="s">
        <v>49</v>
      </c>
      <c r="U33" s="60" t="s">
        <v>177</v>
      </c>
      <c r="V33" s="298"/>
    </row>
    <row r="34" spans="1:22" ht="10.5" customHeight="1">
      <c r="A34" s="305"/>
      <c r="B34" s="41" t="s">
        <v>50</v>
      </c>
      <c r="C34" s="60" t="s">
        <v>178</v>
      </c>
      <c r="D34" s="93">
        <v>12927</v>
      </c>
      <c r="E34" s="93">
        <v>66195</v>
      </c>
      <c r="F34" s="93">
        <v>8568</v>
      </c>
      <c r="G34" s="93">
        <v>4059</v>
      </c>
      <c r="H34" s="93">
        <v>21495</v>
      </c>
      <c r="I34" s="93">
        <v>70254</v>
      </c>
      <c r="J34" s="93">
        <v>948</v>
      </c>
      <c r="K34" s="93">
        <v>4716</v>
      </c>
      <c r="L34" s="93">
        <v>1374</v>
      </c>
      <c r="M34" s="93">
        <v>188</v>
      </c>
      <c r="N34" s="93">
        <v>22670</v>
      </c>
      <c r="O34" s="93">
        <v>65726</v>
      </c>
      <c r="P34" s="161">
        <v>21630</v>
      </c>
      <c r="Q34" s="161">
        <v>566</v>
      </c>
      <c r="R34" s="161">
        <v>54</v>
      </c>
      <c r="S34" s="161">
        <v>22250</v>
      </c>
      <c r="T34" s="41" t="s">
        <v>50</v>
      </c>
      <c r="U34" s="60" t="s">
        <v>178</v>
      </c>
      <c r="V34" s="298"/>
    </row>
    <row r="35" spans="1:22" ht="10.5" customHeight="1">
      <c r="A35" s="306"/>
      <c r="B35" s="63" t="s">
        <v>173</v>
      </c>
      <c r="C35" s="62" t="s">
        <v>174</v>
      </c>
      <c r="D35" s="115">
        <v>45069</v>
      </c>
      <c r="E35" s="115">
        <v>274514</v>
      </c>
      <c r="F35" s="115">
        <v>31411</v>
      </c>
      <c r="G35" s="115">
        <v>14802</v>
      </c>
      <c r="H35" s="115">
        <v>76480</v>
      </c>
      <c r="I35" s="115">
        <v>289316</v>
      </c>
      <c r="J35" s="115">
        <v>3357</v>
      </c>
      <c r="K35" s="115">
        <v>17914</v>
      </c>
      <c r="L35" s="115">
        <v>4324</v>
      </c>
      <c r="M35" s="115">
        <v>639</v>
      </c>
      <c r="N35" s="115">
        <v>80723</v>
      </c>
      <c r="O35" s="115">
        <v>272040</v>
      </c>
      <c r="P35" s="162">
        <v>77110</v>
      </c>
      <c r="Q35" s="162">
        <v>2088</v>
      </c>
      <c r="R35" s="162">
        <v>200</v>
      </c>
      <c r="S35" s="162">
        <v>79398</v>
      </c>
      <c r="T35" s="63" t="s">
        <v>0</v>
      </c>
      <c r="U35" s="62" t="s">
        <v>174</v>
      </c>
      <c r="V35" s="299"/>
    </row>
    <row r="36" spans="1:22" ht="10.5" customHeight="1">
      <c r="A36" s="304" t="s">
        <v>179</v>
      </c>
      <c r="B36" s="41" t="s">
        <v>51</v>
      </c>
      <c r="C36" s="60" t="s">
        <v>180</v>
      </c>
      <c r="D36" s="93">
        <v>29985</v>
      </c>
      <c r="E36" s="93">
        <v>156143</v>
      </c>
      <c r="F36" s="93">
        <v>21158</v>
      </c>
      <c r="G36" s="93">
        <v>9968</v>
      </c>
      <c r="H36" s="93">
        <v>51143</v>
      </c>
      <c r="I36" s="93">
        <v>166111</v>
      </c>
      <c r="J36" s="93">
        <v>2164</v>
      </c>
      <c r="K36" s="93">
        <v>11460</v>
      </c>
      <c r="L36" s="93">
        <v>3152</v>
      </c>
      <c r="M36" s="93">
        <v>196</v>
      </c>
      <c r="N36" s="93">
        <v>53855</v>
      </c>
      <c r="O36" s="93">
        <v>154847</v>
      </c>
      <c r="P36" s="161">
        <v>52781</v>
      </c>
      <c r="Q36" s="161">
        <v>1200</v>
      </c>
      <c r="R36" s="161">
        <v>150</v>
      </c>
      <c r="S36" s="161">
        <v>54131</v>
      </c>
      <c r="T36" s="41" t="s">
        <v>51</v>
      </c>
      <c r="U36" s="60" t="s">
        <v>180</v>
      </c>
      <c r="V36" s="297" t="s">
        <v>179</v>
      </c>
    </row>
    <row r="37" spans="1:22" ht="10.5" customHeight="1">
      <c r="A37" s="305"/>
      <c r="B37" s="41" t="s">
        <v>52</v>
      </c>
      <c r="C37" s="60" t="s">
        <v>181</v>
      </c>
      <c r="D37" s="93">
        <v>50328</v>
      </c>
      <c r="E37" s="93">
        <v>271630</v>
      </c>
      <c r="F37" s="93">
        <v>42749</v>
      </c>
      <c r="G37" s="93">
        <v>20108</v>
      </c>
      <c r="H37" s="93">
        <v>93077</v>
      </c>
      <c r="I37" s="93">
        <v>291738</v>
      </c>
      <c r="J37" s="93">
        <v>3256</v>
      </c>
      <c r="K37" s="93">
        <v>54496</v>
      </c>
      <c r="L37" s="93">
        <v>5904</v>
      </c>
      <c r="M37" s="93">
        <v>627</v>
      </c>
      <c r="N37" s="93">
        <v>97538</v>
      </c>
      <c r="O37" s="93">
        <v>237868</v>
      </c>
      <c r="P37" s="161">
        <v>95329</v>
      </c>
      <c r="Q37" s="161">
        <v>2182</v>
      </c>
      <c r="R37" s="161">
        <v>206</v>
      </c>
      <c r="S37" s="161">
        <v>97717</v>
      </c>
      <c r="T37" s="41" t="s">
        <v>52</v>
      </c>
      <c r="U37" s="60" t="s">
        <v>181</v>
      </c>
      <c r="V37" s="298"/>
    </row>
    <row r="38" spans="1:22" ht="10.5" customHeight="1">
      <c r="A38" s="305"/>
      <c r="B38" s="41" t="s">
        <v>53</v>
      </c>
      <c r="C38" s="60" t="s">
        <v>182</v>
      </c>
      <c r="D38" s="93">
        <v>107347</v>
      </c>
      <c r="E38" s="93">
        <v>953087</v>
      </c>
      <c r="F38" s="93">
        <v>72785</v>
      </c>
      <c r="G38" s="93">
        <v>36571</v>
      </c>
      <c r="H38" s="93">
        <v>180132</v>
      </c>
      <c r="I38" s="93">
        <v>989658</v>
      </c>
      <c r="J38" s="93">
        <v>8559</v>
      </c>
      <c r="K38" s="93">
        <v>470910</v>
      </c>
      <c r="L38" s="93">
        <v>10933</v>
      </c>
      <c r="M38" s="93">
        <v>1148</v>
      </c>
      <c r="N38" s="93">
        <v>191144</v>
      </c>
      <c r="O38" s="93">
        <v>519896</v>
      </c>
      <c r="P38" s="161">
        <v>188194</v>
      </c>
      <c r="Q38" s="161">
        <v>4566</v>
      </c>
      <c r="R38" s="161">
        <v>655</v>
      </c>
      <c r="S38" s="161">
        <v>193415</v>
      </c>
      <c r="T38" s="41" t="s">
        <v>53</v>
      </c>
      <c r="U38" s="60" t="s">
        <v>182</v>
      </c>
      <c r="V38" s="298"/>
    </row>
    <row r="39" spans="1:22" ht="10.5" customHeight="1">
      <c r="A39" s="305"/>
      <c r="B39" s="41" t="s">
        <v>54</v>
      </c>
      <c r="C39" s="60" t="s">
        <v>183</v>
      </c>
      <c r="D39" s="93">
        <v>23317</v>
      </c>
      <c r="E39" s="93">
        <v>114948</v>
      </c>
      <c r="F39" s="93">
        <v>16108</v>
      </c>
      <c r="G39" s="93">
        <v>7595</v>
      </c>
      <c r="H39" s="93">
        <v>39425</v>
      </c>
      <c r="I39" s="93">
        <v>122543</v>
      </c>
      <c r="J39" s="93">
        <v>1641</v>
      </c>
      <c r="K39" s="93">
        <v>24332</v>
      </c>
      <c r="L39" s="93">
        <v>2542</v>
      </c>
      <c r="M39" s="93">
        <v>336</v>
      </c>
      <c r="N39" s="93">
        <v>41589</v>
      </c>
      <c r="O39" s="93">
        <v>98547</v>
      </c>
      <c r="P39" s="161">
        <v>41134</v>
      </c>
      <c r="Q39" s="161">
        <v>1010</v>
      </c>
      <c r="R39" s="161">
        <v>91</v>
      </c>
      <c r="S39" s="161">
        <v>42235</v>
      </c>
      <c r="T39" s="41" t="s">
        <v>54</v>
      </c>
      <c r="U39" s="60" t="s">
        <v>183</v>
      </c>
      <c r="V39" s="298"/>
    </row>
    <row r="40" spans="1:22" ht="10.5" customHeight="1">
      <c r="A40" s="306"/>
      <c r="B40" s="63" t="s">
        <v>173</v>
      </c>
      <c r="C40" s="62" t="s">
        <v>174</v>
      </c>
      <c r="D40" s="115">
        <v>210977</v>
      </c>
      <c r="E40" s="115">
        <v>1495808</v>
      </c>
      <c r="F40" s="115">
        <v>152800</v>
      </c>
      <c r="G40" s="115">
        <v>74242</v>
      </c>
      <c r="H40" s="115">
        <v>363777</v>
      </c>
      <c r="I40" s="115">
        <v>1570050</v>
      </c>
      <c r="J40" s="115">
        <v>15620</v>
      </c>
      <c r="K40" s="115">
        <v>561199</v>
      </c>
      <c r="L40" s="115">
        <v>22531</v>
      </c>
      <c r="M40" s="115">
        <v>2307</v>
      </c>
      <c r="N40" s="115">
        <v>384126</v>
      </c>
      <c r="O40" s="115">
        <v>1011157</v>
      </c>
      <c r="P40" s="162">
        <v>377438</v>
      </c>
      <c r="Q40" s="162">
        <v>8958</v>
      </c>
      <c r="R40" s="162">
        <v>1102</v>
      </c>
      <c r="S40" s="162">
        <v>387498</v>
      </c>
      <c r="T40" s="63" t="s">
        <v>0</v>
      </c>
      <c r="U40" s="62" t="s">
        <v>174</v>
      </c>
      <c r="V40" s="299"/>
    </row>
    <row r="41" spans="1:22" ht="10.5" customHeight="1">
      <c r="A41" s="304" t="s">
        <v>184</v>
      </c>
      <c r="B41" s="41" t="s">
        <v>55</v>
      </c>
      <c r="C41" s="64" t="s">
        <v>185</v>
      </c>
      <c r="D41" s="93">
        <v>16517</v>
      </c>
      <c r="E41" s="93">
        <v>77022</v>
      </c>
      <c r="F41" s="93">
        <v>9798</v>
      </c>
      <c r="G41" s="93">
        <v>4675</v>
      </c>
      <c r="H41" s="93">
        <v>26315</v>
      </c>
      <c r="I41" s="93">
        <v>81697</v>
      </c>
      <c r="J41" s="93">
        <v>1395</v>
      </c>
      <c r="K41" s="93">
        <v>14869</v>
      </c>
      <c r="L41" s="93">
        <v>1621</v>
      </c>
      <c r="M41" s="93">
        <v>346</v>
      </c>
      <c r="N41" s="93">
        <v>28168</v>
      </c>
      <c r="O41" s="93">
        <v>67174</v>
      </c>
      <c r="P41" s="161">
        <v>29010</v>
      </c>
      <c r="Q41" s="161">
        <v>872</v>
      </c>
      <c r="R41" s="161">
        <v>98</v>
      </c>
      <c r="S41" s="161">
        <v>29980</v>
      </c>
      <c r="T41" s="41" t="s">
        <v>55</v>
      </c>
      <c r="U41" s="64" t="s">
        <v>185</v>
      </c>
      <c r="V41" s="297" t="s">
        <v>184</v>
      </c>
    </row>
    <row r="42" spans="1:22" ht="10.5" customHeight="1">
      <c r="A42" s="305"/>
      <c r="B42" s="41" t="s">
        <v>56</v>
      </c>
      <c r="C42" s="60" t="s">
        <v>186</v>
      </c>
      <c r="D42" s="93">
        <v>40023</v>
      </c>
      <c r="E42" s="93">
        <v>233931</v>
      </c>
      <c r="F42" s="93">
        <v>22297</v>
      </c>
      <c r="G42" s="93">
        <v>10832</v>
      </c>
      <c r="H42" s="93">
        <v>62320</v>
      </c>
      <c r="I42" s="93">
        <v>244763</v>
      </c>
      <c r="J42" s="93">
        <v>3298</v>
      </c>
      <c r="K42" s="93">
        <v>88402</v>
      </c>
      <c r="L42" s="93">
        <v>3735</v>
      </c>
      <c r="M42" s="93">
        <v>224</v>
      </c>
      <c r="N42" s="93">
        <v>66501</v>
      </c>
      <c r="O42" s="93">
        <v>156585</v>
      </c>
      <c r="P42" s="161">
        <v>69879</v>
      </c>
      <c r="Q42" s="161">
        <v>1785</v>
      </c>
      <c r="R42" s="161">
        <v>243</v>
      </c>
      <c r="S42" s="161">
        <v>71907</v>
      </c>
      <c r="T42" s="41" t="s">
        <v>56</v>
      </c>
      <c r="U42" s="60" t="s">
        <v>186</v>
      </c>
      <c r="V42" s="298"/>
    </row>
    <row r="43" spans="1:22" ht="10.5" customHeight="1">
      <c r="A43" s="305"/>
      <c r="B43" s="41" t="s">
        <v>57</v>
      </c>
      <c r="C43" s="60" t="s">
        <v>187</v>
      </c>
      <c r="D43" s="93">
        <v>157878</v>
      </c>
      <c r="E43" s="93">
        <v>1360421</v>
      </c>
      <c r="F43" s="93">
        <v>72584</v>
      </c>
      <c r="G43" s="93">
        <v>38597</v>
      </c>
      <c r="H43" s="93">
        <v>230462</v>
      </c>
      <c r="I43" s="93">
        <v>1399018</v>
      </c>
      <c r="J43" s="93">
        <v>17974</v>
      </c>
      <c r="K43" s="93">
        <v>352282</v>
      </c>
      <c r="L43" s="93">
        <v>16399</v>
      </c>
      <c r="M43" s="93">
        <v>3734</v>
      </c>
      <c r="N43" s="93">
        <v>252566</v>
      </c>
      <c r="O43" s="93">
        <v>1050471</v>
      </c>
      <c r="P43" s="161">
        <v>256688</v>
      </c>
      <c r="Q43" s="161">
        <v>7929</v>
      </c>
      <c r="R43" s="161">
        <v>1215</v>
      </c>
      <c r="S43" s="161">
        <v>265832</v>
      </c>
      <c r="T43" s="41" t="s">
        <v>57</v>
      </c>
      <c r="U43" s="60" t="s">
        <v>187</v>
      </c>
      <c r="V43" s="298"/>
    </row>
    <row r="44" spans="1:22" ht="10.5" customHeight="1">
      <c r="A44" s="305"/>
      <c r="B44" s="41" t="s">
        <v>58</v>
      </c>
      <c r="C44" s="60" t="s">
        <v>188</v>
      </c>
      <c r="D44" s="93">
        <v>70696</v>
      </c>
      <c r="E44" s="93">
        <v>390463</v>
      </c>
      <c r="F44" s="93">
        <v>39200</v>
      </c>
      <c r="G44" s="93">
        <v>19589</v>
      </c>
      <c r="H44" s="93">
        <v>109896</v>
      </c>
      <c r="I44" s="93">
        <v>410052</v>
      </c>
      <c r="J44" s="93">
        <v>8424</v>
      </c>
      <c r="K44" s="93">
        <v>75364</v>
      </c>
      <c r="L44" s="93">
        <v>8088</v>
      </c>
      <c r="M44" s="93">
        <v>1890</v>
      </c>
      <c r="N44" s="93">
        <v>120215</v>
      </c>
      <c r="O44" s="93">
        <v>336578</v>
      </c>
      <c r="P44" s="161">
        <v>122300</v>
      </c>
      <c r="Q44" s="161">
        <v>4372</v>
      </c>
      <c r="R44" s="161">
        <v>403</v>
      </c>
      <c r="S44" s="161">
        <v>127075</v>
      </c>
      <c r="T44" s="41" t="s">
        <v>58</v>
      </c>
      <c r="U44" s="60" t="s">
        <v>188</v>
      </c>
      <c r="V44" s="298"/>
    </row>
    <row r="45" spans="1:22" ht="10.5" customHeight="1">
      <c r="A45" s="305"/>
      <c r="B45" s="41" t="s">
        <v>59</v>
      </c>
      <c r="C45" s="60" t="s">
        <v>189</v>
      </c>
      <c r="D45" s="93">
        <v>15978</v>
      </c>
      <c r="E45" s="93">
        <v>50713</v>
      </c>
      <c r="F45" s="93">
        <v>8725</v>
      </c>
      <c r="G45" s="93">
        <v>4094</v>
      </c>
      <c r="H45" s="93">
        <v>24703</v>
      </c>
      <c r="I45" s="93">
        <v>54808</v>
      </c>
      <c r="J45" s="93">
        <v>1423</v>
      </c>
      <c r="K45" s="93">
        <v>8607</v>
      </c>
      <c r="L45" s="93">
        <v>1733</v>
      </c>
      <c r="M45" s="93">
        <v>332</v>
      </c>
      <c r="N45" s="93">
        <v>26502</v>
      </c>
      <c r="O45" s="93">
        <v>46533</v>
      </c>
      <c r="P45" s="161">
        <v>27196</v>
      </c>
      <c r="Q45" s="161">
        <v>761</v>
      </c>
      <c r="R45" s="161">
        <v>88</v>
      </c>
      <c r="S45" s="161">
        <v>28045</v>
      </c>
      <c r="T45" s="41" t="s">
        <v>59</v>
      </c>
      <c r="U45" s="60" t="s">
        <v>189</v>
      </c>
      <c r="V45" s="298"/>
    </row>
    <row r="46" spans="1:22" ht="10.5" customHeight="1">
      <c r="A46" s="305"/>
      <c r="B46" s="41" t="s">
        <v>60</v>
      </c>
      <c r="C46" s="60" t="s">
        <v>190</v>
      </c>
      <c r="D46" s="93">
        <v>14419</v>
      </c>
      <c r="E46" s="93">
        <v>53798</v>
      </c>
      <c r="F46" s="93">
        <v>9793</v>
      </c>
      <c r="G46" s="93">
        <v>4249</v>
      </c>
      <c r="H46" s="93">
        <v>24212</v>
      </c>
      <c r="I46" s="93">
        <v>58047</v>
      </c>
      <c r="J46" s="93">
        <v>763</v>
      </c>
      <c r="K46" s="93">
        <v>3210</v>
      </c>
      <c r="L46" s="93">
        <v>1632</v>
      </c>
      <c r="M46" s="93">
        <v>260</v>
      </c>
      <c r="N46" s="93">
        <v>25370</v>
      </c>
      <c r="O46" s="93">
        <v>55097</v>
      </c>
      <c r="P46" s="161">
        <v>25561</v>
      </c>
      <c r="Q46" s="161">
        <v>483</v>
      </c>
      <c r="R46" s="161">
        <v>57</v>
      </c>
      <c r="S46" s="161">
        <v>26101</v>
      </c>
      <c r="T46" s="41" t="s">
        <v>60</v>
      </c>
      <c r="U46" s="60" t="s">
        <v>190</v>
      </c>
      <c r="V46" s="298"/>
    </row>
    <row r="47" spans="1:22" ht="10.5" customHeight="1">
      <c r="A47" s="306"/>
      <c r="B47" s="63" t="s">
        <v>191</v>
      </c>
      <c r="C47" s="62" t="s">
        <v>192</v>
      </c>
      <c r="D47" s="115">
        <v>315511</v>
      </c>
      <c r="E47" s="115">
        <v>2166349</v>
      </c>
      <c r="F47" s="115">
        <v>162397</v>
      </c>
      <c r="G47" s="115">
        <v>82035</v>
      </c>
      <c r="H47" s="115">
        <v>477908</v>
      </c>
      <c r="I47" s="115">
        <v>2248385</v>
      </c>
      <c r="J47" s="115">
        <v>33277</v>
      </c>
      <c r="K47" s="115">
        <v>542734</v>
      </c>
      <c r="L47" s="115">
        <v>33208</v>
      </c>
      <c r="M47" s="115">
        <v>6787</v>
      </c>
      <c r="N47" s="115">
        <v>519322</v>
      </c>
      <c r="O47" s="115">
        <v>1712438</v>
      </c>
      <c r="P47" s="162">
        <v>530634</v>
      </c>
      <c r="Q47" s="162">
        <v>16202</v>
      </c>
      <c r="R47" s="162">
        <v>2104</v>
      </c>
      <c r="S47" s="162">
        <v>548940</v>
      </c>
      <c r="T47" s="63" t="s">
        <v>0</v>
      </c>
      <c r="U47" s="62" t="s">
        <v>192</v>
      </c>
      <c r="V47" s="299"/>
    </row>
    <row r="48" spans="1:22" ht="10.5" customHeight="1">
      <c r="A48" s="304" t="s">
        <v>193</v>
      </c>
      <c r="B48" s="41" t="s">
        <v>61</v>
      </c>
      <c r="C48" s="60" t="s">
        <v>194</v>
      </c>
      <c r="D48" s="93">
        <v>6640</v>
      </c>
      <c r="E48" s="93">
        <v>30027</v>
      </c>
      <c r="F48" s="93">
        <v>4944</v>
      </c>
      <c r="G48" s="93">
        <v>2304</v>
      </c>
      <c r="H48" s="93">
        <v>11584</v>
      </c>
      <c r="I48" s="93">
        <v>32331</v>
      </c>
      <c r="J48" s="93">
        <v>418</v>
      </c>
      <c r="K48" s="93">
        <v>1544</v>
      </c>
      <c r="L48" s="93">
        <v>835</v>
      </c>
      <c r="M48" s="93">
        <v>128</v>
      </c>
      <c r="N48" s="93">
        <v>12273</v>
      </c>
      <c r="O48" s="93">
        <v>30915</v>
      </c>
      <c r="P48" s="161">
        <v>11876</v>
      </c>
      <c r="Q48" s="161">
        <v>385</v>
      </c>
      <c r="R48" s="161">
        <v>36</v>
      </c>
      <c r="S48" s="161">
        <v>12297</v>
      </c>
      <c r="T48" s="41" t="s">
        <v>61</v>
      </c>
      <c r="U48" s="60" t="s">
        <v>194</v>
      </c>
      <c r="V48" s="297" t="s">
        <v>193</v>
      </c>
    </row>
    <row r="49" spans="1:22" ht="10.5" customHeight="1">
      <c r="A49" s="305"/>
      <c r="B49" s="41" t="s">
        <v>62</v>
      </c>
      <c r="C49" s="60" t="s">
        <v>195</v>
      </c>
      <c r="D49" s="93">
        <v>8075</v>
      </c>
      <c r="E49" s="93">
        <v>40711</v>
      </c>
      <c r="F49" s="93">
        <v>6764</v>
      </c>
      <c r="G49" s="93">
        <v>3112</v>
      </c>
      <c r="H49" s="93">
        <v>14839</v>
      </c>
      <c r="I49" s="93">
        <v>43823</v>
      </c>
      <c r="J49" s="93">
        <v>571</v>
      </c>
      <c r="K49" s="93">
        <v>2585</v>
      </c>
      <c r="L49" s="93">
        <v>1014</v>
      </c>
      <c r="M49" s="93">
        <v>136</v>
      </c>
      <c r="N49" s="93">
        <v>15640</v>
      </c>
      <c r="O49" s="93">
        <v>41373</v>
      </c>
      <c r="P49" s="161">
        <v>15090</v>
      </c>
      <c r="Q49" s="161">
        <v>433</v>
      </c>
      <c r="R49" s="161">
        <v>34</v>
      </c>
      <c r="S49" s="161">
        <v>15557</v>
      </c>
      <c r="T49" s="41" t="s">
        <v>62</v>
      </c>
      <c r="U49" s="60" t="s">
        <v>195</v>
      </c>
      <c r="V49" s="298"/>
    </row>
    <row r="50" spans="1:22" ht="10.5" customHeight="1">
      <c r="A50" s="305"/>
      <c r="B50" s="41" t="s">
        <v>63</v>
      </c>
      <c r="C50" s="60" t="s">
        <v>196</v>
      </c>
      <c r="D50" s="93">
        <v>25190</v>
      </c>
      <c r="E50" s="93">
        <v>139956</v>
      </c>
      <c r="F50" s="93">
        <v>15671</v>
      </c>
      <c r="G50" s="93">
        <v>7706</v>
      </c>
      <c r="H50" s="93">
        <v>40861</v>
      </c>
      <c r="I50" s="93">
        <v>147662</v>
      </c>
      <c r="J50" s="93">
        <v>1782</v>
      </c>
      <c r="K50" s="93">
        <v>10981</v>
      </c>
      <c r="L50" s="93">
        <v>2539</v>
      </c>
      <c r="M50" s="93">
        <v>441</v>
      </c>
      <c r="N50" s="93">
        <v>43409</v>
      </c>
      <c r="O50" s="93">
        <v>137122</v>
      </c>
      <c r="P50" s="161">
        <v>43502</v>
      </c>
      <c r="Q50" s="161">
        <v>1256</v>
      </c>
      <c r="R50" s="161">
        <v>108</v>
      </c>
      <c r="S50" s="161">
        <v>44866</v>
      </c>
      <c r="T50" s="41" t="s">
        <v>63</v>
      </c>
      <c r="U50" s="60" t="s">
        <v>196</v>
      </c>
      <c r="V50" s="298"/>
    </row>
    <row r="51" spans="1:22" ht="10.5" customHeight="1">
      <c r="A51" s="305"/>
      <c r="B51" s="41" t="s">
        <v>64</v>
      </c>
      <c r="C51" s="60" t="s">
        <v>197</v>
      </c>
      <c r="D51" s="93">
        <v>37739</v>
      </c>
      <c r="E51" s="93">
        <v>259783</v>
      </c>
      <c r="F51" s="93">
        <v>24763</v>
      </c>
      <c r="G51" s="93">
        <v>12654</v>
      </c>
      <c r="H51" s="93">
        <v>62502</v>
      </c>
      <c r="I51" s="93">
        <v>272437</v>
      </c>
      <c r="J51" s="93">
        <v>2522</v>
      </c>
      <c r="K51" s="93">
        <v>81563</v>
      </c>
      <c r="L51" s="93">
        <v>4127</v>
      </c>
      <c r="M51" s="93">
        <v>684</v>
      </c>
      <c r="N51" s="93">
        <v>66082</v>
      </c>
      <c r="O51" s="93">
        <v>191558</v>
      </c>
      <c r="P51" s="161">
        <v>66594</v>
      </c>
      <c r="Q51" s="161">
        <v>1781</v>
      </c>
      <c r="R51" s="161">
        <v>161</v>
      </c>
      <c r="S51" s="161">
        <v>68536</v>
      </c>
      <c r="T51" s="41" t="s">
        <v>64</v>
      </c>
      <c r="U51" s="60" t="s">
        <v>197</v>
      </c>
      <c r="V51" s="298"/>
    </row>
    <row r="52" spans="1:22" ht="10.5" customHeight="1">
      <c r="A52" s="305"/>
      <c r="B52" s="41" t="s">
        <v>65</v>
      </c>
      <c r="C52" s="60" t="s">
        <v>198</v>
      </c>
      <c r="D52" s="93">
        <v>15584</v>
      </c>
      <c r="E52" s="93">
        <v>96673</v>
      </c>
      <c r="F52" s="93">
        <v>12070</v>
      </c>
      <c r="G52" s="93">
        <v>5749</v>
      </c>
      <c r="H52" s="93">
        <v>27654</v>
      </c>
      <c r="I52" s="93">
        <v>102422</v>
      </c>
      <c r="J52" s="93">
        <v>1100</v>
      </c>
      <c r="K52" s="93">
        <v>4749</v>
      </c>
      <c r="L52" s="93">
        <v>1966</v>
      </c>
      <c r="M52" s="93">
        <v>264</v>
      </c>
      <c r="N52" s="93">
        <v>29208</v>
      </c>
      <c r="O52" s="93">
        <v>97937</v>
      </c>
      <c r="P52" s="161">
        <v>29337</v>
      </c>
      <c r="Q52" s="161">
        <v>836</v>
      </c>
      <c r="R52" s="161">
        <v>50</v>
      </c>
      <c r="S52" s="161">
        <v>30223</v>
      </c>
      <c r="T52" s="41" t="s">
        <v>65</v>
      </c>
      <c r="U52" s="60" t="s">
        <v>198</v>
      </c>
      <c r="V52" s="298"/>
    </row>
    <row r="53" spans="1:22" ht="10.5" customHeight="1">
      <c r="A53" s="306"/>
      <c r="B53" s="63" t="s">
        <v>191</v>
      </c>
      <c r="C53" s="62" t="s">
        <v>192</v>
      </c>
      <c r="D53" s="115">
        <v>93228</v>
      </c>
      <c r="E53" s="115">
        <v>567149</v>
      </c>
      <c r="F53" s="115">
        <v>64212</v>
      </c>
      <c r="G53" s="115">
        <v>31525</v>
      </c>
      <c r="H53" s="115">
        <v>157440</v>
      </c>
      <c r="I53" s="115">
        <v>598674</v>
      </c>
      <c r="J53" s="115">
        <v>6393</v>
      </c>
      <c r="K53" s="115">
        <v>101422</v>
      </c>
      <c r="L53" s="115">
        <v>10481</v>
      </c>
      <c r="M53" s="115">
        <v>1653</v>
      </c>
      <c r="N53" s="115">
        <v>166612</v>
      </c>
      <c r="O53" s="115">
        <v>498905</v>
      </c>
      <c r="P53" s="162">
        <v>166399</v>
      </c>
      <c r="Q53" s="162">
        <v>4691</v>
      </c>
      <c r="R53" s="162">
        <v>389</v>
      </c>
      <c r="S53" s="162">
        <v>171479</v>
      </c>
      <c r="T53" s="63" t="s">
        <v>0</v>
      </c>
      <c r="U53" s="62" t="s">
        <v>192</v>
      </c>
      <c r="V53" s="299"/>
    </row>
    <row r="54" spans="1:22" ht="10.5" customHeight="1">
      <c r="A54" s="304" t="s">
        <v>199</v>
      </c>
      <c r="B54" s="41" t="s">
        <v>66</v>
      </c>
      <c r="C54" s="60" t="s">
        <v>200</v>
      </c>
      <c r="D54" s="93">
        <v>10129</v>
      </c>
      <c r="E54" s="93">
        <v>41869</v>
      </c>
      <c r="F54" s="93">
        <v>7625</v>
      </c>
      <c r="G54" s="93">
        <v>3518</v>
      </c>
      <c r="H54" s="93">
        <v>17754</v>
      </c>
      <c r="I54" s="93">
        <v>45387</v>
      </c>
      <c r="J54" s="93">
        <v>752</v>
      </c>
      <c r="K54" s="93">
        <v>10230</v>
      </c>
      <c r="L54" s="93">
        <v>1330</v>
      </c>
      <c r="M54" s="93">
        <v>285</v>
      </c>
      <c r="N54" s="93">
        <v>18795</v>
      </c>
      <c r="O54" s="93">
        <v>35443</v>
      </c>
      <c r="P54" s="161">
        <v>18657</v>
      </c>
      <c r="Q54" s="161">
        <v>603</v>
      </c>
      <c r="R54" s="161">
        <v>40</v>
      </c>
      <c r="S54" s="161">
        <v>19300</v>
      </c>
      <c r="T54" s="41" t="s">
        <v>66</v>
      </c>
      <c r="U54" s="60" t="s">
        <v>200</v>
      </c>
      <c r="V54" s="297" t="s">
        <v>199</v>
      </c>
    </row>
    <row r="55" spans="1:22" ht="10.5" customHeight="1">
      <c r="A55" s="305"/>
      <c r="B55" s="41" t="s">
        <v>67</v>
      </c>
      <c r="C55" s="60" t="s">
        <v>201</v>
      </c>
      <c r="D55" s="93">
        <v>13340</v>
      </c>
      <c r="E55" s="93">
        <v>81139</v>
      </c>
      <c r="F55" s="93">
        <v>9243</v>
      </c>
      <c r="G55" s="93">
        <v>4469</v>
      </c>
      <c r="H55" s="93">
        <v>22583</v>
      </c>
      <c r="I55" s="93">
        <v>85608</v>
      </c>
      <c r="J55" s="93">
        <v>900</v>
      </c>
      <c r="K55" s="93">
        <v>3812</v>
      </c>
      <c r="L55" s="93">
        <v>1829</v>
      </c>
      <c r="M55" s="93">
        <v>282</v>
      </c>
      <c r="N55" s="93">
        <v>23818</v>
      </c>
      <c r="O55" s="93">
        <v>82078</v>
      </c>
      <c r="P55" s="161">
        <v>23624</v>
      </c>
      <c r="Q55" s="161">
        <v>755</v>
      </c>
      <c r="R55" s="161">
        <v>50</v>
      </c>
      <c r="S55" s="161">
        <v>24429</v>
      </c>
      <c r="T55" s="41" t="s">
        <v>67</v>
      </c>
      <c r="U55" s="60" t="s">
        <v>201</v>
      </c>
      <c r="V55" s="298"/>
    </row>
    <row r="56" spans="1:22" ht="10.5" customHeight="1">
      <c r="A56" s="305"/>
      <c r="B56" s="41" t="s">
        <v>68</v>
      </c>
      <c r="C56" s="60" t="s">
        <v>202</v>
      </c>
      <c r="D56" s="93">
        <v>18044</v>
      </c>
      <c r="E56" s="93">
        <v>97668</v>
      </c>
      <c r="F56" s="93">
        <v>12751</v>
      </c>
      <c r="G56" s="93">
        <v>6240</v>
      </c>
      <c r="H56" s="93">
        <v>30795</v>
      </c>
      <c r="I56" s="93">
        <v>103909</v>
      </c>
      <c r="J56" s="93">
        <v>1294</v>
      </c>
      <c r="K56" s="93">
        <v>38322</v>
      </c>
      <c r="L56" s="93">
        <v>2586</v>
      </c>
      <c r="M56" s="93">
        <v>338</v>
      </c>
      <c r="N56" s="93">
        <v>32615</v>
      </c>
      <c r="O56" s="93">
        <v>65925</v>
      </c>
      <c r="P56" s="161">
        <v>32417</v>
      </c>
      <c r="Q56" s="161">
        <v>812</v>
      </c>
      <c r="R56" s="161">
        <v>62</v>
      </c>
      <c r="S56" s="161">
        <v>33291</v>
      </c>
      <c r="T56" s="41" t="s">
        <v>68</v>
      </c>
      <c r="U56" s="60" t="s">
        <v>202</v>
      </c>
      <c r="V56" s="298"/>
    </row>
    <row r="57" spans="1:22" ht="10.5" customHeight="1">
      <c r="A57" s="305"/>
      <c r="B57" s="41" t="s">
        <v>69</v>
      </c>
      <c r="C57" s="60" t="s">
        <v>203</v>
      </c>
      <c r="D57" s="93">
        <v>9405</v>
      </c>
      <c r="E57" s="93">
        <v>39351</v>
      </c>
      <c r="F57" s="93">
        <v>8343</v>
      </c>
      <c r="G57" s="93">
        <v>3806</v>
      </c>
      <c r="H57" s="93">
        <v>17748</v>
      </c>
      <c r="I57" s="93">
        <v>43158</v>
      </c>
      <c r="J57" s="93">
        <v>541</v>
      </c>
      <c r="K57" s="93">
        <v>2868</v>
      </c>
      <c r="L57" s="93">
        <v>1356</v>
      </c>
      <c r="M57" s="93">
        <v>229</v>
      </c>
      <c r="N57" s="93">
        <v>18613</v>
      </c>
      <c r="O57" s="93">
        <v>40518</v>
      </c>
      <c r="P57" s="161">
        <v>18639</v>
      </c>
      <c r="Q57" s="161">
        <v>396</v>
      </c>
      <c r="R57" s="161">
        <v>46</v>
      </c>
      <c r="S57" s="161">
        <v>19081</v>
      </c>
      <c r="T57" s="41" t="s">
        <v>69</v>
      </c>
      <c r="U57" s="60" t="s">
        <v>203</v>
      </c>
      <c r="V57" s="298"/>
    </row>
    <row r="58" spans="1:22" ht="10.5" customHeight="1">
      <c r="A58" s="306"/>
      <c r="B58" s="63" t="s">
        <v>191</v>
      </c>
      <c r="C58" s="62" t="s">
        <v>237</v>
      </c>
      <c r="D58" s="115">
        <v>50918</v>
      </c>
      <c r="E58" s="115">
        <v>260028</v>
      </c>
      <c r="F58" s="115">
        <v>37962</v>
      </c>
      <c r="G58" s="115">
        <v>18034</v>
      </c>
      <c r="H58" s="115">
        <v>88880</v>
      </c>
      <c r="I58" s="115">
        <v>278061</v>
      </c>
      <c r="J58" s="115">
        <v>3487</v>
      </c>
      <c r="K58" s="115">
        <v>55231</v>
      </c>
      <c r="L58" s="115">
        <v>7101</v>
      </c>
      <c r="M58" s="115">
        <v>1133</v>
      </c>
      <c r="N58" s="115">
        <v>93841</v>
      </c>
      <c r="O58" s="115">
        <v>223963</v>
      </c>
      <c r="P58" s="162">
        <v>93337</v>
      </c>
      <c r="Q58" s="162">
        <v>2566</v>
      </c>
      <c r="R58" s="162">
        <v>198</v>
      </c>
      <c r="S58" s="162">
        <v>96101</v>
      </c>
      <c r="T58" s="63" t="s">
        <v>0</v>
      </c>
      <c r="U58" s="62" t="s">
        <v>192</v>
      </c>
      <c r="V58" s="299"/>
    </row>
    <row r="59" spans="1:22" ht="10.5" customHeight="1">
      <c r="A59" s="304" t="s">
        <v>204</v>
      </c>
      <c r="B59" s="41" t="s">
        <v>70</v>
      </c>
      <c r="C59" s="60" t="s">
        <v>205</v>
      </c>
      <c r="D59" s="93">
        <v>66285</v>
      </c>
      <c r="E59" s="93">
        <v>421661</v>
      </c>
      <c r="F59" s="93">
        <v>43547</v>
      </c>
      <c r="G59" s="93">
        <v>22849</v>
      </c>
      <c r="H59" s="93">
        <v>109832</v>
      </c>
      <c r="I59" s="93">
        <v>444510</v>
      </c>
      <c r="J59" s="93">
        <v>5887</v>
      </c>
      <c r="K59" s="93">
        <v>40079</v>
      </c>
      <c r="L59" s="93">
        <v>6748</v>
      </c>
      <c r="M59" s="93">
        <v>1365</v>
      </c>
      <c r="N59" s="93">
        <v>117446</v>
      </c>
      <c r="O59" s="93">
        <v>405796</v>
      </c>
      <c r="P59" s="161">
        <v>115968</v>
      </c>
      <c r="Q59" s="161">
        <v>3241</v>
      </c>
      <c r="R59" s="161">
        <v>542</v>
      </c>
      <c r="S59" s="161">
        <v>119751</v>
      </c>
      <c r="T59" s="41" t="s">
        <v>70</v>
      </c>
      <c r="U59" s="60" t="s">
        <v>205</v>
      </c>
      <c r="V59" s="297" t="s">
        <v>204</v>
      </c>
    </row>
    <row r="60" spans="1:22" ht="10.5" customHeight="1">
      <c r="A60" s="305"/>
      <c r="B60" s="41" t="s">
        <v>71</v>
      </c>
      <c r="C60" s="60" t="s">
        <v>206</v>
      </c>
      <c r="D60" s="93">
        <v>9493</v>
      </c>
      <c r="E60" s="93">
        <v>45442</v>
      </c>
      <c r="F60" s="93">
        <v>10001</v>
      </c>
      <c r="G60" s="93">
        <v>4397</v>
      </c>
      <c r="H60" s="93">
        <v>19494</v>
      </c>
      <c r="I60" s="93">
        <v>49839</v>
      </c>
      <c r="J60" s="93">
        <v>699</v>
      </c>
      <c r="K60" s="93">
        <v>2315</v>
      </c>
      <c r="L60" s="93">
        <v>1000</v>
      </c>
      <c r="M60" s="93">
        <v>137</v>
      </c>
      <c r="N60" s="93">
        <v>20390</v>
      </c>
      <c r="O60" s="93">
        <v>47661</v>
      </c>
      <c r="P60" s="161">
        <v>19527</v>
      </c>
      <c r="Q60" s="161">
        <v>538</v>
      </c>
      <c r="R60" s="161">
        <v>31</v>
      </c>
      <c r="S60" s="161">
        <v>20096</v>
      </c>
      <c r="T60" s="41" t="s">
        <v>71</v>
      </c>
      <c r="U60" s="60" t="s">
        <v>206</v>
      </c>
      <c r="V60" s="298"/>
    </row>
    <row r="61" spans="1:22" ht="10.5" customHeight="1">
      <c r="A61" s="305"/>
      <c r="B61" s="41" t="s">
        <v>72</v>
      </c>
      <c r="C61" s="60" t="s">
        <v>207</v>
      </c>
      <c r="D61" s="93">
        <v>16358</v>
      </c>
      <c r="E61" s="93">
        <v>68806</v>
      </c>
      <c r="F61" s="93">
        <v>13907</v>
      </c>
      <c r="G61" s="93">
        <v>6215</v>
      </c>
      <c r="H61" s="93">
        <v>30265</v>
      </c>
      <c r="I61" s="93">
        <v>75021</v>
      </c>
      <c r="J61" s="93">
        <v>1079</v>
      </c>
      <c r="K61" s="93">
        <v>8967</v>
      </c>
      <c r="L61" s="93">
        <v>1359</v>
      </c>
      <c r="M61" s="93">
        <v>214</v>
      </c>
      <c r="N61" s="93">
        <v>31768</v>
      </c>
      <c r="O61" s="93">
        <v>66268</v>
      </c>
      <c r="P61" s="161">
        <v>31486</v>
      </c>
      <c r="Q61" s="161">
        <v>796</v>
      </c>
      <c r="R61" s="161">
        <v>56</v>
      </c>
      <c r="S61" s="161">
        <v>32338</v>
      </c>
      <c r="T61" s="41" t="s">
        <v>72</v>
      </c>
      <c r="U61" s="60" t="s">
        <v>207</v>
      </c>
      <c r="V61" s="298"/>
    </row>
    <row r="62" spans="1:22" ht="10.5" customHeight="1">
      <c r="A62" s="306"/>
      <c r="B62" s="63" t="s">
        <v>191</v>
      </c>
      <c r="C62" s="62" t="s">
        <v>237</v>
      </c>
      <c r="D62" s="115">
        <v>92136</v>
      </c>
      <c r="E62" s="115">
        <v>535909</v>
      </c>
      <c r="F62" s="115">
        <v>67455</v>
      </c>
      <c r="G62" s="115">
        <v>33461</v>
      </c>
      <c r="H62" s="115">
        <v>159591</v>
      </c>
      <c r="I62" s="115">
        <v>569369</v>
      </c>
      <c r="J62" s="115">
        <v>7665</v>
      </c>
      <c r="K62" s="115">
        <v>51361</v>
      </c>
      <c r="L62" s="115">
        <v>9107</v>
      </c>
      <c r="M62" s="115">
        <v>1715</v>
      </c>
      <c r="N62" s="115">
        <v>169604</v>
      </c>
      <c r="O62" s="115">
        <v>519724</v>
      </c>
      <c r="P62" s="162">
        <v>166981</v>
      </c>
      <c r="Q62" s="162">
        <v>4575</v>
      </c>
      <c r="R62" s="162">
        <v>629</v>
      </c>
      <c r="S62" s="162">
        <v>172185</v>
      </c>
      <c r="T62" s="63" t="s">
        <v>0</v>
      </c>
      <c r="U62" s="62" t="s">
        <v>192</v>
      </c>
      <c r="V62" s="299"/>
    </row>
    <row r="63" spans="1:22" ht="10.5" customHeight="1">
      <c r="A63" s="322" t="s">
        <v>208</v>
      </c>
      <c r="B63" s="41" t="s">
        <v>73</v>
      </c>
      <c r="C63" s="60" t="s">
        <v>209</v>
      </c>
      <c r="D63" s="93">
        <v>22403</v>
      </c>
      <c r="E63" s="93">
        <v>87927</v>
      </c>
      <c r="F63" s="93">
        <v>19636</v>
      </c>
      <c r="G63" s="93">
        <v>8778</v>
      </c>
      <c r="H63" s="93">
        <v>42039</v>
      </c>
      <c r="I63" s="93">
        <v>96705</v>
      </c>
      <c r="J63" s="93">
        <v>1516</v>
      </c>
      <c r="K63" s="93">
        <v>5634</v>
      </c>
      <c r="L63" s="93">
        <v>2037</v>
      </c>
      <c r="M63" s="93">
        <v>276</v>
      </c>
      <c r="N63" s="93">
        <v>44029</v>
      </c>
      <c r="O63" s="93">
        <v>91348</v>
      </c>
      <c r="P63" s="161">
        <v>44566</v>
      </c>
      <c r="Q63" s="161">
        <v>1553</v>
      </c>
      <c r="R63" s="161">
        <v>102</v>
      </c>
      <c r="S63" s="161">
        <v>46221</v>
      </c>
      <c r="T63" s="41" t="s">
        <v>73</v>
      </c>
      <c r="U63" s="60" t="s">
        <v>209</v>
      </c>
      <c r="V63" s="300" t="s">
        <v>208</v>
      </c>
    </row>
    <row r="64" spans="1:22" ht="10.5" customHeight="1">
      <c r="A64" s="322"/>
      <c r="B64" s="41" t="s">
        <v>74</v>
      </c>
      <c r="C64" s="60" t="s">
        <v>211</v>
      </c>
      <c r="D64" s="93">
        <v>14747</v>
      </c>
      <c r="E64" s="93">
        <v>73419</v>
      </c>
      <c r="F64" s="93">
        <v>10322</v>
      </c>
      <c r="G64" s="93">
        <v>4891</v>
      </c>
      <c r="H64" s="93">
        <v>25069</v>
      </c>
      <c r="I64" s="93">
        <v>78310</v>
      </c>
      <c r="J64" s="93">
        <v>1049</v>
      </c>
      <c r="K64" s="93">
        <v>6354</v>
      </c>
      <c r="L64" s="93">
        <v>1355</v>
      </c>
      <c r="M64" s="93">
        <v>184</v>
      </c>
      <c r="N64" s="93">
        <v>26427</v>
      </c>
      <c r="O64" s="93">
        <v>72140</v>
      </c>
      <c r="P64" s="161">
        <v>26302</v>
      </c>
      <c r="Q64" s="161">
        <v>810</v>
      </c>
      <c r="R64" s="161">
        <v>45</v>
      </c>
      <c r="S64" s="161">
        <v>27157</v>
      </c>
      <c r="T64" s="41" t="s">
        <v>74</v>
      </c>
      <c r="U64" s="60" t="s">
        <v>211</v>
      </c>
      <c r="V64" s="300"/>
    </row>
    <row r="65" spans="1:22" ht="10.5" customHeight="1">
      <c r="A65" s="322"/>
      <c r="B65" s="41" t="s">
        <v>75</v>
      </c>
      <c r="C65" s="60" t="s">
        <v>212</v>
      </c>
      <c r="D65" s="93">
        <v>14766</v>
      </c>
      <c r="E65" s="93">
        <v>57714</v>
      </c>
      <c r="F65" s="93">
        <v>11774</v>
      </c>
      <c r="G65" s="93">
        <v>5272</v>
      </c>
      <c r="H65" s="93">
        <v>26540</v>
      </c>
      <c r="I65" s="93">
        <v>62986</v>
      </c>
      <c r="J65" s="93">
        <v>1036</v>
      </c>
      <c r="K65" s="93">
        <v>2736</v>
      </c>
      <c r="L65" s="93">
        <v>1298</v>
      </c>
      <c r="M65" s="93">
        <v>-4</v>
      </c>
      <c r="N65" s="93">
        <v>27954</v>
      </c>
      <c r="O65" s="93">
        <v>60246</v>
      </c>
      <c r="P65" s="161">
        <v>27954</v>
      </c>
      <c r="Q65" s="161">
        <v>817</v>
      </c>
      <c r="R65" s="161">
        <v>51</v>
      </c>
      <c r="S65" s="161">
        <v>28822</v>
      </c>
      <c r="T65" s="41" t="s">
        <v>75</v>
      </c>
      <c r="U65" s="60" t="s">
        <v>212</v>
      </c>
      <c r="V65" s="300"/>
    </row>
    <row r="66" spans="1:22" ht="10.5" customHeight="1">
      <c r="A66" s="322"/>
      <c r="B66" s="41" t="s">
        <v>76</v>
      </c>
      <c r="C66" s="60" t="s">
        <v>213</v>
      </c>
      <c r="D66" s="93">
        <v>21351</v>
      </c>
      <c r="E66" s="93">
        <v>89798</v>
      </c>
      <c r="F66" s="93">
        <v>15141</v>
      </c>
      <c r="G66" s="93">
        <v>6881</v>
      </c>
      <c r="H66" s="93">
        <v>36492</v>
      </c>
      <c r="I66" s="93">
        <v>96679</v>
      </c>
      <c r="J66" s="93">
        <v>1676</v>
      </c>
      <c r="K66" s="93">
        <v>5307</v>
      </c>
      <c r="L66" s="93">
        <v>1881</v>
      </c>
      <c r="M66" s="93">
        <v>218</v>
      </c>
      <c r="N66" s="93">
        <v>38668</v>
      </c>
      <c r="O66" s="93">
        <v>91590</v>
      </c>
      <c r="P66" s="161">
        <v>38762</v>
      </c>
      <c r="Q66" s="161">
        <v>1329</v>
      </c>
      <c r="R66" s="161">
        <v>85</v>
      </c>
      <c r="S66" s="161">
        <v>40176</v>
      </c>
      <c r="T66" s="41" t="s">
        <v>76</v>
      </c>
      <c r="U66" s="60" t="s">
        <v>213</v>
      </c>
      <c r="V66" s="300"/>
    </row>
    <row r="67" spans="1:22" s="103" customFormat="1" ht="10.5" customHeight="1">
      <c r="A67" s="322"/>
      <c r="B67" s="63" t="s">
        <v>214</v>
      </c>
      <c r="C67" s="62" t="s">
        <v>237</v>
      </c>
      <c r="D67" s="115">
        <v>73267</v>
      </c>
      <c r="E67" s="115">
        <v>308858</v>
      </c>
      <c r="F67" s="115">
        <v>56873</v>
      </c>
      <c r="G67" s="115">
        <v>25823</v>
      </c>
      <c r="H67" s="115">
        <v>130140</v>
      </c>
      <c r="I67" s="115">
        <v>334681</v>
      </c>
      <c r="J67" s="115">
        <v>5277</v>
      </c>
      <c r="K67" s="115">
        <v>20031</v>
      </c>
      <c r="L67" s="115">
        <v>6571</v>
      </c>
      <c r="M67" s="115">
        <v>674</v>
      </c>
      <c r="N67" s="115">
        <v>137078</v>
      </c>
      <c r="O67" s="115">
        <v>315323</v>
      </c>
      <c r="P67" s="162">
        <v>137584</v>
      </c>
      <c r="Q67" s="162">
        <v>4509</v>
      </c>
      <c r="R67" s="162">
        <v>283</v>
      </c>
      <c r="S67" s="162">
        <v>142376</v>
      </c>
      <c r="T67" s="63" t="s">
        <v>0</v>
      </c>
      <c r="U67" s="62" t="s">
        <v>215</v>
      </c>
      <c r="V67" s="300"/>
    </row>
    <row r="68" spans="1:22" s="103" customFormat="1" ht="21" customHeight="1">
      <c r="A68" s="85" t="s">
        <v>216</v>
      </c>
      <c r="B68" s="66" t="s">
        <v>77</v>
      </c>
      <c r="C68" s="67" t="s">
        <v>217</v>
      </c>
      <c r="D68" s="116">
        <v>17210</v>
      </c>
      <c r="E68" s="116">
        <v>75899</v>
      </c>
      <c r="F68" s="116">
        <v>7592</v>
      </c>
      <c r="G68" s="116">
        <v>3977</v>
      </c>
      <c r="H68" s="116">
        <v>24802</v>
      </c>
      <c r="I68" s="116">
        <v>79876</v>
      </c>
      <c r="J68" s="116">
        <v>1425</v>
      </c>
      <c r="K68" s="116">
        <v>6615</v>
      </c>
      <c r="L68" s="116">
        <v>1669</v>
      </c>
      <c r="M68" s="116">
        <v>27</v>
      </c>
      <c r="N68" s="116">
        <v>26862</v>
      </c>
      <c r="O68" s="116">
        <v>73288</v>
      </c>
      <c r="P68" s="159">
        <v>27043</v>
      </c>
      <c r="Q68" s="159">
        <v>1213</v>
      </c>
      <c r="R68" s="159">
        <v>171</v>
      </c>
      <c r="S68" s="159">
        <v>28427</v>
      </c>
      <c r="T68" s="41" t="s">
        <v>77</v>
      </c>
      <c r="U68" s="60" t="s">
        <v>217</v>
      </c>
      <c r="V68" s="84" t="s">
        <v>216</v>
      </c>
    </row>
    <row r="69" spans="1:22" s="104" customFormat="1" ht="10.5" customHeight="1">
      <c r="A69" s="254" t="s">
        <v>219</v>
      </c>
      <c r="B69" s="255"/>
      <c r="C69" s="256"/>
      <c r="D69" s="117">
        <f>_xlfn.COMPOUNDVALUE(23)</f>
        <v>1773424</v>
      </c>
      <c r="E69" s="117">
        <v>14719435</v>
      </c>
      <c r="F69" s="117">
        <f>_xlfn.COMPOUNDVALUE(26)</f>
        <v>1196404</v>
      </c>
      <c r="G69" s="117">
        <v>600030</v>
      </c>
      <c r="H69" s="117">
        <f>_xlfn.COMPOUNDVALUE(29)</f>
        <v>2969828</v>
      </c>
      <c r="I69" s="117">
        <v>15319465</v>
      </c>
      <c r="J69" s="117">
        <f>_xlfn.COMPOUNDVALUE(32)</f>
        <v>167324</v>
      </c>
      <c r="K69" s="117">
        <v>3679218</v>
      </c>
      <c r="L69" s="163">
        <v>201406</v>
      </c>
      <c r="M69" s="163">
        <v>38342</v>
      </c>
      <c r="N69" s="163">
        <v>3189690</v>
      </c>
      <c r="O69" s="323">
        <v>11678590</v>
      </c>
      <c r="P69" s="164">
        <v>3185931</v>
      </c>
      <c r="Q69" s="164">
        <v>104110</v>
      </c>
      <c r="R69" s="164">
        <v>13867</v>
      </c>
      <c r="S69" s="164">
        <v>3303908</v>
      </c>
      <c r="T69" s="254" t="s">
        <v>218</v>
      </c>
      <c r="U69" s="255"/>
      <c r="V69" s="256"/>
    </row>
    <row r="70" spans="1:22" ht="10.5" customHeight="1">
      <c r="A70" s="68" t="s">
        <v>221</v>
      </c>
      <c r="B70" s="105"/>
      <c r="C70" s="105"/>
      <c r="D70" s="105"/>
      <c r="E70" s="105"/>
      <c r="F70" s="105"/>
      <c r="G70" s="105"/>
      <c r="H70" s="105"/>
      <c r="I70" s="105"/>
      <c r="J70" s="105"/>
      <c r="K70" s="105"/>
      <c r="L70" s="178"/>
      <c r="M70" s="178"/>
      <c r="N70" s="178"/>
      <c r="O70" s="178"/>
      <c r="P70" s="178"/>
      <c r="Q70" s="178"/>
      <c r="R70" s="178"/>
      <c r="S70" s="178"/>
      <c r="T70" s="178"/>
      <c r="U70" s="178"/>
      <c r="V70" s="178"/>
    </row>
    <row r="71" spans="1:22" ht="23.25" customHeight="1">
      <c r="A71" s="296" t="s">
        <v>271</v>
      </c>
      <c r="B71" s="296"/>
      <c r="C71" s="296"/>
      <c r="D71" s="296"/>
      <c r="E71" s="296"/>
      <c r="F71" s="296"/>
      <c r="G71" s="296"/>
      <c r="H71" s="296"/>
      <c r="I71" s="296"/>
      <c r="J71" s="296"/>
      <c r="K71" s="296"/>
      <c r="L71" s="179"/>
      <c r="M71" s="179"/>
      <c r="N71" s="179"/>
      <c r="O71" s="179"/>
      <c r="P71" s="179"/>
      <c r="Q71" s="179"/>
      <c r="R71" s="179"/>
      <c r="S71" s="179"/>
      <c r="T71" s="179"/>
      <c r="U71" s="179"/>
      <c r="V71" s="179"/>
    </row>
    <row r="72" spans="1:11" ht="10.5" customHeight="1">
      <c r="A72" s="296"/>
      <c r="B72" s="296"/>
      <c r="C72" s="296"/>
      <c r="D72" s="296"/>
      <c r="E72" s="296"/>
      <c r="F72" s="296"/>
      <c r="G72" s="296"/>
      <c r="H72" s="296"/>
      <c r="I72" s="296"/>
      <c r="J72" s="296"/>
      <c r="K72" s="296"/>
    </row>
  </sheetData>
  <sheetProtection/>
  <mergeCells count="37">
    <mergeCell ref="R7:R9"/>
    <mergeCell ref="P5:S5"/>
    <mergeCell ref="S7:S9"/>
    <mergeCell ref="P6:S6"/>
    <mergeCell ref="A69:C69"/>
    <mergeCell ref="A63:A67"/>
    <mergeCell ref="A27:A31"/>
    <mergeCell ref="P7:P9"/>
    <mergeCell ref="Q7:Q9"/>
    <mergeCell ref="A54:A58"/>
    <mergeCell ref="A32:A35"/>
    <mergeCell ref="F5:G7"/>
    <mergeCell ref="H5:I7"/>
    <mergeCell ref="J5:K7"/>
    <mergeCell ref="L5:M7"/>
    <mergeCell ref="N5:O7"/>
    <mergeCell ref="A13:A19"/>
    <mergeCell ref="A20:A26"/>
    <mergeCell ref="A5:C9"/>
    <mergeCell ref="A59:A62"/>
    <mergeCell ref="V36:V40"/>
    <mergeCell ref="V41:V47"/>
    <mergeCell ref="V48:V53"/>
    <mergeCell ref="V54:V58"/>
    <mergeCell ref="A41:A47"/>
    <mergeCell ref="A48:A53"/>
    <mergeCell ref="A36:A40"/>
    <mergeCell ref="T5:V9"/>
    <mergeCell ref="D5:E7"/>
    <mergeCell ref="A71:K72"/>
    <mergeCell ref="T69:V69"/>
    <mergeCell ref="V59:V62"/>
    <mergeCell ref="V63:V67"/>
    <mergeCell ref="V13:V19"/>
    <mergeCell ref="V20:V26"/>
    <mergeCell ref="V27:V31"/>
    <mergeCell ref="V32:V35"/>
  </mergeCells>
  <conditionalFormatting sqref="D12:S12">
    <cfRule type="cellIs" priority="1" dxfId="1" operator="lessThan" stopIfTrue="1">
      <formula>0</formula>
    </cfRule>
  </conditionalFormatting>
  <printOptions horizontalCentered="1"/>
  <pageMargins left="0.3937007874015748" right="0.3937007874015748" top="0.35433070866141736" bottom="0.5905511811023623" header="0.4724409448818898" footer="0.4724409448818898"/>
  <pageSetup fitToWidth="2" horizontalDpi="300" verticalDpi="300" orientation="portrait" paperSize="9" scale="98"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2015-01-15T01:34:36Z</dcterms:created>
  <dcterms:modified xsi:type="dcterms:W3CDTF">2017-01-11T03:25:42Z</dcterms:modified>
  <cp:category/>
  <cp:version/>
  <cp:contentType/>
  <cp:contentStatus/>
</cp:coreProperties>
</file>