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6月分\"/>
    </mc:Choice>
  </mc:AlternateContent>
  <bookViews>
    <workbookView xWindow="0" yWindow="0" windowWidth="19200" windowHeight="747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5" i="1" l="1"/>
  <c r="A104" i="1"/>
  <c r="A103" i="1"/>
  <c r="A102" i="1"/>
  <c r="A101" i="1"/>
  <c r="A100" i="1"/>
  <c r="A99" i="1"/>
  <c r="A98" i="1"/>
  <c r="A97" i="1"/>
  <c r="A96" i="1"/>
  <c r="A95" i="1"/>
  <c r="A94" i="1"/>
  <c r="A93" i="1"/>
  <c r="A92" i="1"/>
  <c r="A91" i="1"/>
  <c r="A90" i="1"/>
  <c r="A89" i="1"/>
  <c r="A88" i="1"/>
  <c r="A87" i="1"/>
  <c r="A86" i="1"/>
  <c r="A85" i="1"/>
  <c r="F85" i="1" s="1"/>
  <c r="A84" i="1"/>
  <c r="G84" i="1" s="1"/>
  <c r="A83" i="1"/>
  <c r="M83" i="1" s="1"/>
  <c r="A82" i="1"/>
  <c r="K82" i="1" s="1"/>
  <c r="A81" i="1"/>
  <c r="M81" i="1" s="1"/>
  <c r="A80" i="1"/>
  <c r="M80" i="1" s="1"/>
  <c r="A79" i="1"/>
  <c r="E79" i="1" s="1"/>
  <c r="A78" i="1"/>
  <c r="M78" i="1" s="1"/>
  <c r="A77" i="1"/>
  <c r="M77" i="1" s="1"/>
  <c r="A76" i="1"/>
  <c r="M76" i="1" s="1"/>
  <c r="A75" i="1"/>
  <c r="E75" i="1" s="1"/>
  <c r="A74" i="1"/>
  <c r="K74" i="1" s="1"/>
  <c r="A73" i="1"/>
  <c r="M73" i="1" s="1"/>
  <c r="A72" i="1"/>
  <c r="M72" i="1" s="1"/>
  <c r="A71" i="1"/>
  <c r="I71" i="1" s="1"/>
  <c r="A70" i="1"/>
  <c r="K70" i="1" s="1"/>
  <c r="A69" i="1"/>
  <c r="I69" i="1" s="1"/>
  <c r="F68" i="1"/>
  <c r="A68" i="1"/>
  <c r="M68" i="1" s="1"/>
  <c r="A67" i="1"/>
  <c r="G67" i="1" s="1"/>
  <c r="A66" i="1"/>
  <c r="F65" i="1"/>
  <c r="A65" i="1"/>
  <c r="J65" i="1" s="1"/>
  <c r="A64" i="1"/>
  <c r="A63" i="1"/>
  <c r="J63" i="1" s="1"/>
  <c r="A62" i="1"/>
  <c r="A61" i="1"/>
  <c r="J61" i="1" s="1"/>
  <c r="A60" i="1"/>
  <c r="A59" i="1"/>
  <c r="J59" i="1" s="1"/>
  <c r="A58" i="1"/>
  <c r="A57" i="1"/>
  <c r="J57" i="1" s="1"/>
  <c r="A56" i="1"/>
  <c r="A55" i="1"/>
  <c r="J55" i="1" s="1"/>
  <c r="A54" i="1"/>
  <c r="A53" i="1"/>
  <c r="J53" i="1" s="1"/>
  <c r="A52" i="1"/>
  <c r="A51" i="1"/>
  <c r="J51" i="1" s="1"/>
  <c r="A50" i="1"/>
  <c r="F49" i="1"/>
  <c r="A49" i="1"/>
  <c r="K49" i="1" s="1"/>
  <c r="A48" i="1"/>
  <c r="A47" i="1"/>
  <c r="J47" i="1" s="1"/>
  <c r="A46" i="1"/>
  <c r="A45" i="1"/>
  <c r="J45" i="1" s="1"/>
  <c r="A44" i="1"/>
  <c r="A43" i="1"/>
  <c r="K43" i="1" s="1"/>
  <c r="A42" i="1"/>
  <c r="A41" i="1"/>
  <c r="J41" i="1" s="1"/>
  <c r="A40" i="1"/>
  <c r="A39" i="1"/>
  <c r="J39" i="1" s="1"/>
  <c r="A38" i="1"/>
  <c r="A37" i="1"/>
  <c r="J37" i="1" s="1"/>
  <c r="A36" i="1"/>
  <c r="A35" i="1"/>
  <c r="J35" i="1" s="1"/>
  <c r="A34" i="1"/>
  <c r="A33" i="1"/>
  <c r="A32" i="1"/>
  <c r="A31" i="1"/>
  <c r="A30" i="1"/>
  <c r="A29" i="1"/>
  <c r="A28" i="1"/>
  <c r="A27" i="1"/>
  <c r="A26" i="1"/>
  <c r="F41" i="1" l="1"/>
  <c r="E72" i="1"/>
  <c r="C77" i="1"/>
  <c r="E80" i="1"/>
  <c r="F57" i="1"/>
  <c r="C73" i="1"/>
  <c r="E76" i="1"/>
  <c r="C81" i="1"/>
  <c r="E84" i="1"/>
  <c r="F45" i="1"/>
  <c r="F61" i="1"/>
  <c r="M67" i="1"/>
  <c r="K68" i="1"/>
  <c r="E71" i="1"/>
  <c r="K75" i="1"/>
  <c r="K79" i="1"/>
  <c r="C83" i="1"/>
  <c r="C84" i="1"/>
  <c r="E83" i="1"/>
  <c r="F37" i="1"/>
  <c r="F53" i="1"/>
  <c r="B68" i="1"/>
  <c r="C72" i="1"/>
  <c r="C76" i="1"/>
  <c r="C80" i="1"/>
  <c r="K83" i="1"/>
  <c r="E85" i="1"/>
  <c r="M74" i="1"/>
  <c r="F39" i="1"/>
  <c r="F47" i="1"/>
  <c r="F55" i="1"/>
  <c r="F63" i="1"/>
  <c r="I68" i="1"/>
  <c r="C69" i="1"/>
  <c r="M71" i="1"/>
  <c r="K72" i="1"/>
  <c r="E73" i="1"/>
  <c r="C74" i="1"/>
  <c r="M75" i="1"/>
  <c r="K76" i="1"/>
  <c r="E77" i="1"/>
  <c r="C78" i="1"/>
  <c r="M79" i="1"/>
  <c r="K80" i="1"/>
  <c r="E81" i="1"/>
  <c r="C82" i="1"/>
  <c r="K84" i="1"/>
  <c r="M82" i="1"/>
  <c r="E69" i="1"/>
  <c r="K73" i="1"/>
  <c r="E74" i="1"/>
  <c r="C75" i="1"/>
  <c r="K77" i="1"/>
  <c r="E78" i="1"/>
  <c r="C79" i="1"/>
  <c r="K81" i="1"/>
  <c r="E82" i="1"/>
  <c r="M84" i="1"/>
  <c r="F35" i="1"/>
  <c r="F43" i="1"/>
  <c r="F51" i="1"/>
  <c r="F59" i="1"/>
  <c r="C68" i="1"/>
  <c r="M69" i="1"/>
  <c r="C71" i="1"/>
  <c r="K78" i="1"/>
  <c r="K26" i="1"/>
  <c r="G26" i="1"/>
  <c r="C26" i="1"/>
  <c r="N26" i="1"/>
  <c r="J26" i="1"/>
  <c r="F26" i="1"/>
  <c r="B26" i="1"/>
  <c r="I26" i="1"/>
  <c r="K27" i="1"/>
  <c r="G27" i="1"/>
  <c r="C27" i="1"/>
  <c r="N27" i="1"/>
  <c r="J27" i="1"/>
  <c r="F27" i="1"/>
  <c r="B27" i="1"/>
  <c r="I27" i="1"/>
  <c r="K29" i="1"/>
  <c r="G29" i="1"/>
  <c r="C29" i="1"/>
  <c r="N29" i="1"/>
  <c r="J29" i="1"/>
  <c r="F29" i="1"/>
  <c r="B29" i="1"/>
  <c r="I29" i="1"/>
  <c r="K31" i="1"/>
  <c r="G31" i="1"/>
  <c r="C31" i="1"/>
  <c r="N31" i="1"/>
  <c r="J31" i="1"/>
  <c r="F31" i="1"/>
  <c r="B31" i="1"/>
  <c r="I31" i="1"/>
  <c r="K33" i="1"/>
  <c r="G33" i="1"/>
  <c r="C33" i="1"/>
  <c r="N33" i="1"/>
  <c r="J33" i="1"/>
  <c r="F33" i="1"/>
  <c r="B33" i="1"/>
  <c r="I33" i="1"/>
  <c r="L36" i="1"/>
  <c r="H36" i="1"/>
  <c r="D36" i="1"/>
  <c r="N36" i="1"/>
  <c r="I36" i="1"/>
  <c r="C36" i="1"/>
  <c r="M36" i="1"/>
  <c r="G36" i="1"/>
  <c r="B36" i="1"/>
  <c r="K36" i="1"/>
  <c r="L40" i="1"/>
  <c r="H40" i="1"/>
  <c r="D40" i="1"/>
  <c r="N40" i="1"/>
  <c r="I40" i="1"/>
  <c r="C40" i="1"/>
  <c r="M40" i="1"/>
  <c r="G40" i="1"/>
  <c r="B40" i="1"/>
  <c r="K40" i="1"/>
  <c r="L44" i="1"/>
  <c r="H44" i="1"/>
  <c r="D44" i="1"/>
  <c r="N44" i="1"/>
  <c r="I44" i="1"/>
  <c r="C44" i="1"/>
  <c r="M44" i="1"/>
  <c r="G44" i="1"/>
  <c r="B44" i="1"/>
  <c r="K44" i="1"/>
  <c r="L48" i="1"/>
  <c r="H48" i="1"/>
  <c r="D48" i="1"/>
  <c r="N48" i="1"/>
  <c r="I48" i="1"/>
  <c r="C48" i="1"/>
  <c r="M48" i="1"/>
  <c r="G48" i="1"/>
  <c r="B48" i="1"/>
  <c r="K48" i="1"/>
  <c r="L50" i="1"/>
  <c r="H50" i="1"/>
  <c r="D50" i="1"/>
  <c r="N50" i="1"/>
  <c r="I50" i="1"/>
  <c r="C50" i="1"/>
  <c r="M50" i="1"/>
  <c r="G50" i="1"/>
  <c r="B50" i="1"/>
  <c r="K50" i="1"/>
  <c r="L54" i="1"/>
  <c r="H54" i="1"/>
  <c r="D54" i="1"/>
  <c r="N54" i="1"/>
  <c r="I54" i="1"/>
  <c r="C54" i="1"/>
  <c r="M54" i="1"/>
  <c r="G54" i="1"/>
  <c r="B54" i="1"/>
  <c r="K54" i="1"/>
  <c r="L56" i="1"/>
  <c r="H56" i="1"/>
  <c r="D56" i="1"/>
  <c r="N56" i="1"/>
  <c r="I56" i="1"/>
  <c r="C56" i="1"/>
  <c r="M56" i="1"/>
  <c r="G56" i="1"/>
  <c r="B56" i="1"/>
  <c r="K56" i="1"/>
  <c r="L58" i="1"/>
  <c r="H58" i="1"/>
  <c r="D58" i="1"/>
  <c r="N58" i="1"/>
  <c r="I58" i="1"/>
  <c r="C58" i="1"/>
  <c r="M58" i="1"/>
  <c r="G58" i="1"/>
  <c r="B58" i="1"/>
  <c r="K58" i="1"/>
  <c r="L62" i="1"/>
  <c r="H62" i="1"/>
  <c r="D62" i="1"/>
  <c r="N62" i="1"/>
  <c r="I62" i="1"/>
  <c r="C62" i="1"/>
  <c r="M62" i="1"/>
  <c r="G62" i="1"/>
  <c r="B62" i="1"/>
  <c r="K62" i="1"/>
  <c r="L66" i="1"/>
  <c r="H66" i="1"/>
  <c r="D66" i="1"/>
  <c r="N66" i="1"/>
  <c r="I66" i="1"/>
  <c r="C66" i="1"/>
  <c r="M66" i="1"/>
  <c r="G66" i="1"/>
  <c r="B66" i="1"/>
  <c r="K66" i="1"/>
  <c r="L90" i="1"/>
  <c r="H90" i="1"/>
  <c r="D90" i="1"/>
  <c r="K90" i="1"/>
  <c r="G90" i="1"/>
  <c r="C90" i="1"/>
  <c r="N90" i="1"/>
  <c r="J90" i="1"/>
  <c r="F90" i="1"/>
  <c r="B90" i="1"/>
  <c r="M90" i="1"/>
  <c r="I90" i="1"/>
  <c r="E90" i="1"/>
  <c r="L94" i="1"/>
  <c r="H94" i="1"/>
  <c r="D94" i="1"/>
  <c r="K94" i="1"/>
  <c r="G94" i="1"/>
  <c r="C94" i="1"/>
  <c r="N94" i="1"/>
  <c r="J94" i="1"/>
  <c r="F94" i="1"/>
  <c r="B94" i="1"/>
  <c r="M94" i="1"/>
  <c r="I94" i="1"/>
  <c r="E94" i="1"/>
  <c r="L102" i="1"/>
  <c r="H102" i="1"/>
  <c r="D102" i="1"/>
  <c r="K102" i="1"/>
  <c r="G102" i="1"/>
  <c r="C102" i="1"/>
  <c r="N102" i="1"/>
  <c r="J102" i="1"/>
  <c r="F102" i="1"/>
  <c r="B102" i="1"/>
  <c r="M102" i="1"/>
  <c r="I102" i="1"/>
  <c r="E102" i="1"/>
  <c r="K28" i="1"/>
  <c r="G28" i="1"/>
  <c r="C28" i="1"/>
  <c r="N28" i="1"/>
  <c r="J28" i="1"/>
  <c r="F28" i="1"/>
  <c r="B28" i="1"/>
  <c r="I28" i="1"/>
  <c r="K30" i="1"/>
  <c r="G30" i="1"/>
  <c r="C30" i="1"/>
  <c r="N30" i="1"/>
  <c r="J30" i="1"/>
  <c r="F30" i="1"/>
  <c r="B30" i="1"/>
  <c r="I30" i="1"/>
  <c r="K32" i="1"/>
  <c r="G32" i="1"/>
  <c r="C32" i="1"/>
  <c r="N32" i="1"/>
  <c r="J32" i="1"/>
  <c r="F32" i="1"/>
  <c r="B32" i="1"/>
  <c r="I32" i="1"/>
  <c r="L34" i="1"/>
  <c r="H34" i="1"/>
  <c r="D34" i="1"/>
  <c r="N34" i="1"/>
  <c r="I34" i="1"/>
  <c r="C34" i="1"/>
  <c r="M34" i="1"/>
  <c r="G34" i="1"/>
  <c r="B34" i="1"/>
  <c r="K34" i="1"/>
  <c r="L38" i="1"/>
  <c r="H38" i="1"/>
  <c r="D38" i="1"/>
  <c r="N38" i="1"/>
  <c r="I38" i="1"/>
  <c r="C38" i="1"/>
  <c r="M38" i="1"/>
  <c r="G38" i="1"/>
  <c r="B38" i="1"/>
  <c r="K38" i="1"/>
  <c r="L42" i="1"/>
  <c r="H42" i="1"/>
  <c r="D42" i="1"/>
  <c r="N42" i="1"/>
  <c r="I42" i="1"/>
  <c r="C42" i="1"/>
  <c r="M42" i="1"/>
  <c r="G42" i="1"/>
  <c r="B42" i="1"/>
  <c r="K42" i="1"/>
  <c r="L46" i="1"/>
  <c r="H46" i="1"/>
  <c r="D46" i="1"/>
  <c r="N46" i="1"/>
  <c r="I46" i="1"/>
  <c r="C46" i="1"/>
  <c r="M46" i="1"/>
  <c r="G46" i="1"/>
  <c r="B46" i="1"/>
  <c r="K46" i="1"/>
  <c r="L52" i="1"/>
  <c r="H52" i="1"/>
  <c r="D52" i="1"/>
  <c r="N52" i="1"/>
  <c r="I52" i="1"/>
  <c r="C52" i="1"/>
  <c r="M52" i="1"/>
  <c r="G52" i="1"/>
  <c r="B52" i="1"/>
  <c r="K52" i="1"/>
  <c r="L60" i="1"/>
  <c r="H60" i="1"/>
  <c r="D60" i="1"/>
  <c r="N60" i="1"/>
  <c r="I60" i="1"/>
  <c r="C60" i="1"/>
  <c r="M60" i="1"/>
  <c r="G60" i="1"/>
  <c r="B60" i="1"/>
  <c r="K60" i="1"/>
  <c r="L64" i="1"/>
  <c r="H64" i="1"/>
  <c r="D64" i="1"/>
  <c r="N64" i="1"/>
  <c r="I64" i="1"/>
  <c r="C64" i="1"/>
  <c r="M64" i="1"/>
  <c r="G64" i="1"/>
  <c r="B64" i="1"/>
  <c r="K64" i="1"/>
  <c r="L86" i="1"/>
  <c r="H86" i="1"/>
  <c r="D86" i="1"/>
  <c r="K86" i="1"/>
  <c r="G86" i="1"/>
  <c r="C86" i="1"/>
  <c r="N86" i="1"/>
  <c r="J86" i="1"/>
  <c r="F86" i="1"/>
  <c r="B86" i="1"/>
  <c r="M86" i="1"/>
  <c r="I86" i="1"/>
  <c r="E86" i="1"/>
  <c r="L98" i="1"/>
  <c r="H98" i="1"/>
  <c r="D98" i="1"/>
  <c r="K98" i="1"/>
  <c r="G98" i="1"/>
  <c r="C98" i="1"/>
  <c r="N98" i="1"/>
  <c r="J98" i="1"/>
  <c r="F98" i="1"/>
  <c r="B98" i="1"/>
  <c r="M98" i="1"/>
  <c r="I98" i="1"/>
  <c r="E98" i="1"/>
  <c r="D26" i="1"/>
  <c r="L26" i="1"/>
  <c r="D27" i="1"/>
  <c r="L27" i="1"/>
  <c r="D28" i="1"/>
  <c r="L28" i="1"/>
  <c r="D29" i="1"/>
  <c r="L29" i="1"/>
  <c r="D30" i="1"/>
  <c r="L30" i="1"/>
  <c r="D31" i="1"/>
  <c r="L31" i="1"/>
  <c r="D32" i="1"/>
  <c r="L32" i="1"/>
  <c r="D33" i="1"/>
  <c r="L33" i="1"/>
  <c r="E34" i="1"/>
  <c r="E36" i="1"/>
  <c r="E38" i="1"/>
  <c r="E40" i="1"/>
  <c r="E42" i="1"/>
  <c r="J43" i="1"/>
  <c r="E44" i="1"/>
  <c r="E46" i="1"/>
  <c r="E48" i="1"/>
  <c r="J49" i="1"/>
  <c r="E50" i="1"/>
  <c r="E52" i="1"/>
  <c r="E54" i="1"/>
  <c r="E56" i="1"/>
  <c r="E58" i="1"/>
  <c r="E60" i="1"/>
  <c r="E62" i="1"/>
  <c r="E64" i="1"/>
  <c r="E66" i="1"/>
  <c r="E26" i="1"/>
  <c r="M26" i="1"/>
  <c r="E27" i="1"/>
  <c r="M27" i="1"/>
  <c r="E28" i="1"/>
  <c r="M28" i="1"/>
  <c r="E29" i="1"/>
  <c r="M29" i="1"/>
  <c r="E30" i="1"/>
  <c r="M30" i="1"/>
  <c r="E31" i="1"/>
  <c r="M31" i="1"/>
  <c r="E32" i="1"/>
  <c r="M32" i="1"/>
  <c r="E33" i="1"/>
  <c r="M33" i="1"/>
  <c r="F34" i="1"/>
  <c r="L37" i="1"/>
  <c r="H37" i="1"/>
  <c r="D37" i="1"/>
  <c r="N37" i="1"/>
  <c r="I37" i="1"/>
  <c r="C37" i="1"/>
  <c r="M37" i="1"/>
  <c r="G37" i="1"/>
  <c r="B37" i="1"/>
  <c r="K37" i="1"/>
  <c r="F38" i="1"/>
  <c r="L41" i="1"/>
  <c r="H41" i="1"/>
  <c r="D41" i="1"/>
  <c r="N41" i="1"/>
  <c r="I41" i="1"/>
  <c r="C41" i="1"/>
  <c r="M41" i="1"/>
  <c r="G41" i="1"/>
  <c r="B41" i="1"/>
  <c r="K41" i="1"/>
  <c r="F42" i="1"/>
  <c r="F44" i="1"/>
  <c r="L45" i="1"/>
  <c r="H45" i="1"/>
  <c r="D45" i="1"/>
  <c r="N45" i="1"/>
  <c r="I45" i="1"/>
  <c r="C45" i="1"/>
  <c r="M45" i="1"/>
  <c r="G45" i="1"/>
  <c r="B45" i="1"/>
  <c r="K45" i="1"/>
  <c r="F46" i="1"/>
  <c r="L47" i="1"/>
  <c r="H47" i="1"/>
  <c r="D47" i="1"/>
  <c r="N47" i="1"/>
  <c r="I47" i="1"/>
  <c r="C47" i="1"/>
  <c r="M47" i="1"/>
  <c r="G47" i="1"/>
  <c r="B47" i="1"/>
  <c r="K47" i="1"/>
  <c r="F48" i="1"/>
  <c r="F50" i="1"/>
  <c r="L51" i="1"/>
  <c r="H51" i="1"/>
  <c r="D51" i="1"/>
  <c r="N51" i="1"/>
  <c r="I51" i="1"/>
  <c r="C51" i="1"/>
  <c r="M51" i="1"/>
  <c r="G51" i="1"/>
  <c r="B51" i="1"/>
  <c r="K51" i="1"/>
  <c r="F52" i="1"/>
  <c r="L53" i="1"/>
  <c r="H53" i="1"/>
  <c r="D53" i="1"/>
  <c r="N53" i="1"/>
  <c r="I53" i="1"/>
  <c r="C53" i="1"/>
  <c r="M53" i="1"/>
  <c r="G53" i="1"/>
  <c r="B53" i="1"/>
  <c r="K53" i="1"/>
  <c r="F54" i="1"/>
  <c r="L55" i="1"/>
  <c r="H55" i="1"/>
  <c r="D55" i="1"/>
  <c r="N55" i="1"/>
  <c r="I55" i="1"/>
  <c r="C55" i="1"/>
  <c r="M55" i="1"/>
  <c r="G55" i="1"/>
  <c r="B55" i="1"/>
  <c r="K55" i="1"/>
  <c r="F56" i="1"/>
  <c r="L57" i="1"/>
  <c r="H57" i="1"/>
  <c r="D57" i="1"/>
  <c r="N57" i="1"/>
  <c r="I57" i="1"/>
  <c r="C57" i="1"/>
  <c r="M57" i="1"/>
  <c r="G57" i="1"/>
  <c r="B57" i="1"/>
  <c r="K57" i="1"/>
  <c r="F58" i="1"/>
  <c r="L59" i="1"/>
  <c r="H59" i="1"/>
  <c r="D59" i="1"/>
  <c r="N59" i="1"/>
  <c r="I59" i="1"/>
  <c r="C59" i="1"/>
  <c r="M59" i="1"/>
  <c r="G59" i="1"/>
  <c r="B59" i="1"/>
  <c r="K59" i="1"/>
  <c r="F60" i="1"/>
  <c r="L61" i="1"/>
  <c r="H61" i="1"/>
  <c r="D61" i="1"/>
  <c r="N61" i="1"/>
  <c r="I61" i="1"/>
  <c r="C61" i="1"/>
  <c r="M61" i="1"/>
  <c r="G61" i="1"/>
  <c r="B61" i="1"/>
  <c r="K61" i="1"/>
  <c r="F62" i="1"/>
  <c r="L63" i="1"/>
  <c r="H63" i="1"/>
  <c r="D63" i="1"/>
  <c r="N63" i="1"/>
  <c r="I63" i="1"/>
  <c r="C63" i="1"/>
  <c r="M63" i="1"/>
  <c r="G63" i="1"/>
  <c r="B63" i="1"/>
  <c r="K63" i="1"/>
  <c r="F64" i="1"/>
  <c r="L65" i="1"/>
  <c r="H65" i="1"/>
  <c r="D65" i="1"/>
  <c r="N65" i="1"/>
  <c r="I65" i="1"/>
  <c r="C65" i="1"/>
  <c r="M65" i="1"/>
  <c r="G65" i="1"/>
  <c r="B65" i="1"/>
  <c r="K65" i="1"/>
  <c r="F66" i="1"/>
  <c r="L67" i="1"/>
  <c r="H67" i="1"/>
  <c r="D67" i="1"/>
  <c r="J67" i="1"/>
  <c r="E67" i="1"/>
  <c r="K67" i="1"/>
  <c r="C67" i="1"/>
  <c r="I67" i="1"/>
  <c r="B67" i="1"/>
  <c r="N67" i="1"/>
  <c r="L70" i="1"/>
  <c r="H70" i="1"/>
  <c r="D70" i="1"/>
  <c r="N70" i="1"/>
  <c r="J70" i="1"/>
  <c r="F70" i="1"/>
  <c r="B70" i="1"/>
  <c r="G70" i="1"/>
  <c r="E70" i="1"/>
  <c r="M70" i="1"/>
  <c r="C70" i="1"/>
  <c r="L35" i="1"/>
  <c r="H35" i="1"/>
  <c r="D35" i="1"/>
  <c r="N35" i="1"/>
  <c r="I35" i="1"/>
  <c r="C35" i="1"/>
  <c r="M35" i="1"/>
  <c r="G35" i="1"/>
  <c r="B35" i="1"/>
  <c r="K35" i="1"/>
  <c r="F36" i="1"/>
  <c r="L39" i="1"/>
  <c r="H39" i="1"/>
  <c r="D39" i="1"/>
  <c r="N39" i="1"/>
  <c r="I39" i="1"/>
  <c r="C39" i="1"/>
  <c r="M39" i="1"/>
  <c r="G39" i="1"/>
  <c r="B39" i="1"/>
  <c r="K39" i="1"/>
  <c r="F40" i="1"/>
  <c r="L43" i="1"/>
  <c r="H43" i="1"/>
  <c r="D43" i="1"/>
  <c r="N43" i="1"/>
  <c r="I43" i="1"/>
  <c r="C43" i="1"/>
  <c r="M43" i="1"/>
  <c r="G43" i="1"/>
  <c r="B43" i="1"/>
  <c r="L49" i="1"/>
  <c r="H49" i="1"/>
  <c r="D49" i="1"/>
  <c r="N49" i="1"/>
  <c r="I49" i="1"/>
  <c r="C49" i="1"/>
  <c r="M49" i="1"/>
  <c r="G49" i="1"/>
  <c r="B49" i="1"/>
  <c r="H26" i="1"/>
  <c r="H27" i="1"/>
  <c r="H28" i="1"/>
  <c r="H29" i="1"/>
  <c r="H30" i="1"/>
  <c r="H31" i="1"/>
  <c r="H32" i="1"/>
  <c r="H33" i="1"/>
  <c r="J34" i="1"/>
  <c r="E35" i="1"/>
  <c r="J36" i="1"/>
  <c r="E37" i="1"/>
  <c r="J38" i="1"/>
  <c r="E39" i="1"/>
  <c r="J40" i="1"/>
  <c r="E41" i="1"/>
  <c r="J42" i="1"/>
  <c r="E43" i="1"/>
  <c r="J44" i="1"/>
  <c r="E45" i="1"/>
  <c r="J46" i="1"/>
  <c r="E47" i="1"/>
  <c r="J48" i="1"/>
  <c r="E49" i="1"/>
  <c r="J50" i="1"/>
  <c r="E51" i="1"/>
  <c r="J52" i="1"/>
  <c r="E53" i="1"/>
  <c r="J54" i="1"/>
  <c r="E55" i="1"/>
  <c r="J56" i="1"/>
  <c r="E57" i="1"/>
  <c r="J58" i="1"/>
  <c r="E59" i="1"/>
  <c r="J60" i="1"/>
  <c r="E61" i="1"/>
  <c r="J62" i="1"/>
  <c r="E63" i="1"/>
  <c r="J64" i="1"/>
  <c r="E65" i="1"/>
  <c r="J66" i="1"/>
  <c r="F67" i="1"/>
  <c r="I70" i="1"/>
  <c r="L87" i="1"/>
  <c r="H87" i="1"/>
  <c r="D87" i="1"/>
  <c r="K87" i="1"/>
  <c r="G87" i="1"/>
  <c r="C87" i="1"/>
  <c r="N87" i="1"/>
  <c r="J87" i="1"/>
  <c r="F87" i="1"/>
  <c r="B87" i="1"/>
  <c r="M87" i="1"/>
  <c r="I87" i="1"/>
  <c r="E87" i="1"/>
  <c r="L91" i="1"/>
  <c r="H91" i="1"/>
  <c r="D91" i="1"/>
  <c r="K91" i="1"/>
  <c r="G91" i="1"/>
  <c r="C91" i="1"/>
  <c r="N91" i="1"/>
  <c r="J91" i="1"/>
  <c r="F91" i="1"/>
  <c r="B91" i="1"/>
  <c r="M91" i="1"/>
  <c r="I91" i="1"/>
  <c r="E91" i="1"/>
  <c r="L95" i="1"/>
  <c r="H95" i="1"/>
  <c r="D95" i="1"/>
  <c r="K95" i="1"/>
  <c r="G95" i="1"/>
  <c r="C95" i="1"/>
  <c r="N95" i="1"/>
  <c r="J95" i="1"/>
  <c r="F95" i="1"/>
  <c r="B95" i="1"/>
  <c r="M95" i="1"/>
  <c r="I95" i="1"/>
  <c r="E95" i="1"/>
  <c r="L99" i="1"/>
  <c r="H99" i="1"/>
  <c r="D99" i="1"/>
  <c r="K99" i="1"/>
  <c r="G99" i="1"/>
  <c r="C99" i="1"/>
  <c r="N99" i="1"/>
  <c r="J99" i="1"/>
  <c r="F99" i="1"/>
  <c r="B99" i="1"/>
  <c r="M99" i="1"/>
  <c r="I99" i="1"/>
  <c r="E99" i="1"/>
  <c r="L103" i="1"/>
  <c r="H103" i="1"/>
  <c r="D103" i="1"/>
  <c r="K103" i="1"/>
  <c r="G103" i="1"/>
  <c r="C103" i="1"/>
  <c r="N103" i="1"/>
  <c r="J103" i="1"/>
  <c r="F103" i="1"/>
  <c r="B103" i="1"/>
  <c r="M103" i="1"/>
  <c r="I103" i="1"/>
  <c r="E103" i="1"/>
  <c r="L68" i="1"/>
  <c r="H68" i="1"/>
  <c r="D68" i="1"/>
  <c r="J68" i="1"/>
  <c r="E68" i="1"/>
  <c r="G68" i="1"/>
  <c r="N68" i="1"/>
  <c r="L69" i="1"/>
  <c r="H69" i="1"/>
  <c r="D69" i="1"/>
  <c r="N69" i="1"/>
  <c r="J69" i="1"/>
  <c r="F69" i="1"/>
  <c r="B69" i="1"/>
  <c r="G69" i="1"/>
  <c r="K69" i="1"/>
  <c r="L71" i="1"/>
  <c r="H71" i="1"/>
  <c r="D71" i="1"/>
  <c r="N71" i="1"/>
  <c r="J71" i="1"/>
  <c r="F71" i="1"/>
  <c r="B71" i="1"/>
  <c r="G71" i="1"/>
  <c r="K71" i="1"/>
  <c r="G72" i="1"/>
  <c r="G73" i="1"/>
  <c r="G74" i="1"/>
  <c r="G75" i="1"/>
  <c r="G76" i="1"/>
  <c r="G77" i="1"/>
  <c r="G78" i="1"/>
  <c r="G79" i="1"/>
  <c r="G80" i="1"/>
  <c r="G81" i="1"/>
  <c r="G82" i="1"/>
  <c r="G83" i="1"/>
  <c r="L88" i="1"/>
  <c r="H88" i="1"/>
  <c r="D88" i="1"/>
  <c r="K88" i="1"/>
  <c r="G88" i="1"/>
  <c r="C88" i="1"/>
  <c r="N88" i="1"/>
  <c r="J88" i="1"/>
  <c r="F88" i="1"/>
  <c r="B88" i="1"/>
  <c r="M88" i="1"/>
  <c r="I88" i="1"/>
  <c r="E88" i="1"/>
  <c r="L92" i="1"/>
  <c r="H92" i="1"/>
  <c r="D92" i="1"/>
  <c r="K92" i="1"/>
  <c r="G92" i="1"/>
  <c r="C92" i="1"/>
  <c r="N92" i="1"/>
  <c r="J92" i="1"/>
  <c r="F92" i="1"/>
  <c r="B92" i="1"/>
  <c r="M92" i="1"/>
  <c r="I92" i="1"/>
  <c r="E92" i="1"/>
  <c r="L96" i="1"/>
  <c r="H96" i="1"/>
  <c r="D96" i="1"/>
  <c r="K96" i="1"/>
  <c r="G96" i="1"/>
  <c r="C96" i="1"/>
  <c r="N96" i="1"/>
  <c r="J96" i="1"/>
  <c r="F96" i="1"/>
  <c r="B96" i="1"/>
  <c r="M96" i="1"/>
  <c r="I96" i="1"/>
  <c r="E96" i="1"/>
  <c r="L100" i="1"/>
  <c r="H100" i="1"/>
  <c r="D100" i="1"/>
  <c r="K100" i="1"/>
  <c r="G100" i="1"/>
  <c r="C100" i="1"/>
  <c r="N100" i="1"/>
  <c r="J100" i="1"/>
  <c r="F100" i="1"/>
  <c r="B100" i="1"/>
  <c r="M100" i="1"/>
  <c r="I100" i="1"/>
  <c r="E100" i="1"/>
  <c r="L104" i="1"/>
  <c r="H104" i="1"/>
  <c r="D104" i="1"/>
  <c r="K104" i="1"/>
  <c r="G104" i="1"/>
  <c r="C104" i="1"/>
  <c r="N104" i="1"/>
  <c r="J104" i="1"/>
  <c r="F104" i="1"/>
  <c r="B104" i="1"/>
  <c r="M104" i="1"/>
  <c r="I104" i="1"/>
  <c r="E104" i="1"/>
  <c r="L72" i="1"/>
  <c r="H72" i="1"/>
  <c r="D72" i="1"/>
  <c r="N72" i="1"/>
  <c r="J72" i="1"/>
  <c r="F72" i="1"/>
  <c r="B72" i="1"/>
  <c r="I72" i="1"/>
  <c r="L73" i="1"/>
  <c r="H73" i="1"/>
  <c r="D73" i="1"/>
  <c r="N73" i="1"/>
  <c r="J73" i="1"/>
  <c r="F73" i="1"/>
  <c r="B73" i="1"/>
  <c r="I73" i="1"/>
  <c r="L74" i="1"/>
  <c r="H74" i="1"/>
  <c r="D74" i="1"/>
  <c r="N74" i="1"/>
  <c r="J74" i="1"/>
  <c r="F74" i="1"/>
  <c r="B74" i="1"/>
  <c r="I74" i="1"/>
  <c r="L75" i="1"/>
  <c r="H75" i="1"/>
  <c r="D75" i="1"/>
  <c r="N75" i="1"/>
  <c r="J75" i="1"/>
  <c r="F75" i="1"/>
  <c r="B75" i="1"/>
  <c r="I75" i="1"/>
  <c r="L76" i="1"/>
  <c r="H76" i="1"/>
  <c r="D76" i="1"/>
  <c r="N76" i="1"/>
  <c r="J76" i="1"/>
  <c r="F76" i="1"/>
  <c r="B76" i="1"/>
  <c r="I76" i="1"/>
  <c r="L77" i="1"/>
  <c r="H77" i="1"/>
  <c r="D77" i="1"/>
  <c r="N77" i="1"/>
  <c r="J77" i="1"/>
  <c r="F77" i="1"/>
  <c r="B77" i="1"/>
  <c r="I77" i="1"/>
  <c r="L78" i="1"/>
  <c r="H78" i="1"/>
  <c r="D78" i="1"/>
  <c r="N78" i="1"/>
  <c r="J78" i="1"/>
  <c r="F78" i="1"/>
  <c r="B78" i="1"/>
  <c r="I78" i="1"/>
  <c r="L79" i="1"/>
  <c r="H79" i="1"/>
  <c r="D79" i="1"/>
  <c r="N79" i="1"/>
  <c r="J79" i="1"/>
  <c r="F79" i="1"/>
  <c r="B79" i="1"/>
  <c r="I79" i="1"/>
  <c r="L80" i="1"/>
  <c r="H80" i="1"/>
  <c r="D80" i="1"/>
  <c r="N80" i="1"/>
  <c r="J80" i="1"/>
  <c r="F80" i="1"/>
  <c r="B80" i="1"/>
  <c r="I80" i="1"/>
  <c r="L81" i="1"/>
  <c r="H81" i="1"/>
  <c r="D81" i="1"/>
  <c r="N81" i="1"/>
  <c r="J81" i="1"/>
  <c r="F81" i="1"/>
  <c r="B81" i="1"/>
  <c r="I81" i="1"/>
  <c r="L82" i="1"/>
  <c r="H82" i="1"/>
  <c r="D82" i="1"/>
  <c r="N82" i="1"/>
  <c r="J82" i="1"/>
  <c r="F82" i="1"/>
  <c r="B82" i="1"/>
  <c r="I82" i="1"/>
  <c r="L83" i="1"/>
  <c r="H83" i="1"/>
  <c r="D83" i="1"/>
  <c r="N83" i="1"/>
  <c r="J83" i="1"/>
  <c r="F83" i="1"/>
  <c r="B83" i="1"/>
  <c r="I83" i="1"/>
  <c r="L84" i="1"/>
  <c r="H84" i="1"/>
  <c r="D84" i="1"/>
  <c r="N84" i="1"/>
  <c r="J84" i="1"/>
  <c r="F84" i="1"/>
  <c r="B84" i="1"/>
  <c r="I84" i="1"/>
  <c r="L89" i="1"/>
  <c r="H89" i="1"/>
  <c r="D89" i="1"/>
  <c r="K89" i="1"/>
  <c r="G89" i="1"/>
  <c r="C89" i="1"/>
  <c r="N89" i="1"/>
  <c r="J89" i="1"/>
  <c r="F89" i="1"/>
  <c r="B89" i="1"/>
  <c r="M89" i="1"/>
  <c r="I89" i="1"/>
  <c r="E89" i="1"/>
  <c r="L93" i="1"/>
  <c r="H93" i="1"/>
  <c r="D93" i="1"/>
  <c r="K93" i="1"/>
  <c r="G93" i="1"/>
  <c r="C93" i="1"/>
  <c r="N93" i="1"/>
  <c r="J93" i="1"/>
  <c r="F93" i="1"/>
  <c r="B93" i="1"/>
  <c r="M93" i="1"/>
  <c r="I93" i="1"/>
  <c r="E93" i="1"/>
  <c r="L97" i="1"/>
  <c r="H97" i="1"/>
  <c r="D97" i="1"/>
  <c r="K97" i="1"/>
  <c r="G97" i="1"/>
  <c r="C97" i="1"/>
  <c r="N97" i="1"/>
  <c r="J97" i="1"/>
  <c r="F97" i="1"/>
  <c r="B97" i="1"/>
  <c r="M97" i="1"/>
  <c r="I97" i="1"/>
  <c r="E97" i="1"/>
  <c r="L101" i="1"/>
  <c r="H101" i="1"/>
  <c r="D101" i="1"/>
  <c r="K101" i="1"/>
  <c r="G101" i="1"/>
  <c r="C101" i="1"/>
  <c r="N101" i="1"/>
  <c r="J101" i="1"/>
  <c r="F101" i="1"/>
  <c r="B101" i="1"/>
  <c r="M101" i="1"/>
  <c r="I101" i="1"/>
  <c r="E101" i="1"/>
  <c r="L105" i="1"/>
  <c r="H105" i="1"/>
  <c r="D105" i="1"/>
  <c r="K105" i="1"/>
  <c r="G105" i="1"/>
  <c r="C105" i="1"/>
  <c r="N105" i="1"/>
  <c r="J105" i="1"/>
  <c r="F105" i="1"/>
  <c r="B105" i="1"/>
  <c r="M105" i="1"/>
  <c r="I105" i="1"/>
  <c r="E105" i="1"/>
  <c r="L85" i="1"/>
  <c r="H85" i="1"/>
  <c r="D85" i="1"/>
  <c r="K85" i="1"/>
  <c r="G85" i="1"/>
  <c r="C85" i="1"/>
  <c r="N85" i="1"/>
  <c r="J85" i="1"/>
  <c r="I85" i="1"/>
  <c r="B85" i="1"/>
  <c r="M85" i="1"/>
</calcChain>
</file>

<file path=xl/sharedStrings.xml><?xml version="1.0" encoding="utf-8"?>
<sst xmlns="http://schemas.openxmlformats.org/spreadsheetml/2006/main" count="178" uniqueCount="63">
  <si>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</si>
  <si>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</si>
  <si>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</si>
  <si>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</si>
  <si>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</si>
  <si>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</si>
  <si>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</si>
  <si>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</si>
  <si>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</si>
  <si>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</si>
  <si>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</si>
  <si>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</si>
  <si>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</si>
  <si>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</si>
  <si>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</si>
  <si>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令和4年度フロンティア国における酒類輸出拡大支援に係る業務委託（区分1）　一式</t>
  </si>
  <si>
    <t>支出負担行為担当官
国税庁長官官房会計課長
奈良井　功
東京都千代田区霞が関３－１－１</t>
  </si>
  <si>
    <t>株式会社ジェイアール東日本企画
東京都渋谷区恵比寿南１－５－５</t>
  </si>
  <si>
    <t>7011001029649</t>
  </si>
  <si>
    <t>一般競争入札</t>
  </si>
  <si>
    <t>同種の他の契約の予定価格を類推されるおそれがあるため公表しない</t>
  </si>
  <si>
    <t>－</t>
  </si>
  <si>
    <t/>
  </si>
  <si>
    <t>令和4年度フロンティア国における酒類輸出拡大支援に係る業務委託（区分2）　一式</t>
  </si>
  <si>
    <t>独立行政法人日本貿易振興機構
東京都港区赤坂１－１２－３２</t>
  </si>
  <si>
    <t>「適格請求書発行事業者の登録申請書」の刷成　のべ643,228部</t>
  </si>
  <si>
    <t>株式会社ハップ
東京都江戸川区松江１－１１－３</t>
  </si>
  <si>
    <t>作成コーナー用パソコン等に係る業務支援委託　一式</t>
  </si>
  <si>
    <t>支出負担行為担当官
国税庁長官官房会計課長
奈良井　功　
東京都千代田区霞が関３－１－１</t>
  </si>
  <si>
    <t>株式会社クロスキャット
東京都港区港南１－２－７０</t>
  </si>
  <si>
    <t>株式会社アイネット
東京都中央区銀座７－１６－２１</t>
  </si>
  <si>
    <t>照会文書作成システムの改修等　一式</t>
  </si>
  <si>
    <t>株式会社ＩＴサービス・フレット
東京都台東区上野３－２１－１</t>
  </si>
  <si>
    <t>調査事績管理システム等の開発及び改修　一式</t>
  </si>
  <si>
    <t>株式会社テイルウィンドシステム
東京都立川市緑町３－１－Ｅ１</t>
  </si>
  <si>
    <t>事務室用備品の購入等　一式</t>
  </si>
  <si>
    <t>株式会社文祥堂
東京都中央区銀座３－４－１２</t>
  </si>
  <si>
    <t>ＱＲコード付証明書等読取システムの改修　一式</t>
  </si>
  <si>
    <t>ＥＳＫ株式会社
静岡県島田市金谷天王町１８４１－３</t>
  </si>
  <si>
    <t>税務関係書籍の購入　のべ5,860冊</t>
  </si>
  <si>
    <t>全国官報販売協同組合
東京都千代田区霞が関１－４－１</t>
  </si>
  <si>
    <t>「租税関係法規集」の編集及び版下作成　のべ16,540頁</t>
  </si>
  <si>
    <t>第一法規株式会社
東京都港区南青山２－１１－１７</t>
  </si>
  <si>
    <t>@1,330円</t>
  </si>
  <si>
    <t>封書・はがき圧着機（メールシーラー）の借入等　12台</t>
  </si>
  <si>
    <t>みずほ東芝リース株式会社
東京都港区虎ノ門１－２－６</t>
  </si>
  <si>
    <t>「年末調整関係書類（区分6）」の刷成　1,091,100部</t>
  </si>
  <si>
    <t>三松堂印刷株式会社
東京都千代田区西神田３－２－１</t>
  </si>
  <si>
    <t>個人調査ファイルの購入　156,000枚</t>
  </si>
  <si>
    <t>山口工業株式会社
東京都墨田区業平３－５－３</t>
  </si>
  <si>
    <t>「キャッシュレス納付のご案内」の刷成　4,960,050枚</t>
  </si>
  <si>
    <t>冨士印刷株式会社
東京都千代田区神田三崎町３－４－１０</t>
  </si>
  <si>
    <t>地理的表示の新規指定に向けた説明会運営業務　一式</t>
  </si>
  <si>
    <t>株式会社ＣＢ
東京都千代田区霞が関３－７－１</t>
  </si>
  <si>
    <t>ログ解析用パソコンの購入　13台</t>
  </si>
  <si>
    <t>「国外財産調書(OCR用)　外4件」の刷成　417,000セット</t>
  </si>
  <si>
    <t>「令和4年分　給与所得の源泉徴収票等の法定調書の作成と提出の手引」の刷成　1,104,750部</t>
  </si>
  <si>
    <t>「年末調整及び法定調書に関するリーフレット　外1件」の刷成　10,459,100枚</t>
  </si>
  <si>
    <t>「年末調整手続の電子化のお知らせチラシ　外1件」の刷成　のべ7,883,050枚</t>
    <phoneticPr fontId="3"/>
  </si>
  <si>
    <t>単価契約
予定調達総額
24,198,020円</t>
    <rPh sb="0" eb="4">
      <t>タンカケイヤク</t>
    </rPh>
    <rPh sb="5" eb="7">
      <t>ヨテイ</t>
    </rPh>
    <rPh sb="7" eb="9">
      <t>チョウタツ</t>
    </rPh>
    <rPh sb="9" eb="11">
      <t>ソウガク</t>
    </rPh>
    <rPh sb="22" eb="23">
      <t>エン</t>
    </rPh>
    <phoneticPr fontId="3"/>
  </si>
  <si>
    <t>株式会社木万屋商会
東京都中央区日本橋本町３－３－４</t>
    <phoneticPr fontId="3"/>
  </si>
  <si>
    <t>新日本エンジニアリング株式会社
東京都八王子市高倉町５０－１６</t>
    <phoneticPr fontId="3"/>
  </si>
  <si>
    <t>株式会社ネッツ
愛知県半田市潮干町１－２３</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</si>
</sst>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c0c0\&#20250;&#35336;&#35506;\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0o3c0c0\&#20250;&#35336;&#35506;\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302;&#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0o3c0c0\&#20250;&#35336;&#35506;\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（6月分）</v>
          </cell>
        </row>
        <row r="2">
          <cell r="I2">
            <v>31</v>
          </cell>
          <cell r="P2" t="str">
            <v>契約統計の報告に係る入力項目</v>
          </cell>
          <cell r="AC2" t="str">
            <v>調達手続の電子化に係るフォローアップに係る入力項目</v>
          </cell>
          <cell r="AK2" t="str">
            <v>女性の活躍推進に向けた公共調達への取組に関する入力項目</v>
          </cell>
          <cell r="AQ2" t="str">
            <v>総合評価落札方式における賃上げを実施する企業に対する加点措置に関する項目</v>
          </cell>
          <cell r="AR2" t="str">
            <v>一者応札に係るフォローアップ及び競争性のない随意契約フォローアップに必要な項目</v>
          </cell>
        </row>
        <row r="3">
          <cell r="I3">
            <v>0</v>
          </cell>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V3" t="str">
            <v>一者応札から改善しなかったもの又は当年度において一者応札となった案件について、一者応札となった理由を選択。</v>
          </cell>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row>
        <row r="6">
          <cell r="E6" t="str">
            <v/>
          </cell>
          <cell r="F6">
            <v>1</v>
          </cell>
          <cell r="G6" t="str">
            <v>Da316</v>
          </cell>
          <cell r="H6" t="str">
            <v>③情報システム</v>
          </cell>
          <cell r="I6" t="str">
            <v>令和4年度国税総合管理（KSK（オープン））システムの開発及び改修（区分3）（その2）　一式</v>
          </cell>
          <cell r="J6" t="str">
            <v>支出負担行為担当官
国税庁長官官房会計課長
奈良井　功
東京都千代田区霞が関３－１－１</v>
          </cell>
          <cell r="M6">
            <v>44715</v>
          </cell>
          <cell r="N6" t="str">
            <v>株式会社日立製作所
東京都千代田区丸の内１－６－６</v>
          </cell>
          <cell r="O6" t="str">
            <v>7010001008844</v>
          </cell>
          <cell r="P6" t="str">
            <v>⑥その他の法人等</v>
          </cell>
          <cell r="R6" t="str">
            <v>④随意契約（企画競争無し）</v>
          </cell>
          <cell r="T6">
            <v>1220995072</v>
          </cell>
          <cell r="U6">
            <v>1217700000</v>
          </cell>
          <cell r="W6">
            <v>0.997</v>
          </cell>
          <cell r="Z6" t="str">
            <v>○</v>
          </cell>
          <cell r="AA6" t="str">
            <v>②同種の他の契約の予定価格を類推されるおそれがあるため公表しない</v>
          </cell>
          <cell r="AB6">
            <v>1</v>
          </cell>
          <cell r="AC6">
            <v>0</v>
          </cell>
          <cell r="AD6" t="str">
            <v>○</v>
          </cell>
          <cell r="AF6" t="str">
            <v>×</v>
          </cell>
          <cell r="AG6" t="str">
            <v>③国庫債務負担行為</v>
          </cell>
          <cell r="AH6" t="str">
            <v>⑭予決令第99条の2（競争に付しても入札者がないとき、又は再度の入札をしても落札者がないとき）</v>
          </cell>
          <cell r="AI6" t="str">
            <v xml:space="preserve"> 一般競争入札において、再度の入札を実施しても、落札者となるべき者がいないことから、会計法第29条の3第5項、予算決算及び会計令第99条の2に該当するため。</v>
          </cell>
          <cell r="AK6" t="str">
            <v>a 設定済</v>
          </cell>
          <cell r="AM6">
            <v>1000</v>
          </cell>
          <cell r="AN6">
            <v>50</v>
          </cell>
          <cell r="AO6" t="str">
            <v>該当</v>
          </cell>
          <cell r="AP6" t="str">
            <v>有</v>
          </cell>
          <cell r="AR6" t="str">
            <v>×</v>
          </cell>
          <cell r="AV6" t="str">
            <v>⑧人材の確保や体制整備に時間が足りないと判断している可能性があるもの</v>
          </cell>
        </row>
        <row r="7">
          <cell r="E7">
            <v>1</v>
          </cell>
          <cell r="F7" t="str">
            <v/>
          </cell>
          <cell r="G7" t="str">
            <v>Da317</v>
          </cell>
          <cell r="H7" t="str">
            <v>⑩役務</v>
          </cell>
          <cell r="I7" t="str">
            <v>令和4年度フロンティア国における酒類輸出拡大支援に係る業務委託（区分1）　一式</v>
          </cell>
          <cell r="J7" t="str">
            <v>支出負担行為担当官
国税庁長官官房会計課長
奈良井　功
東京都千代田区霞が関３－１－１</v>
          </cell>
          <cell r="M7">
            <v>44715</v>
          </cell>
          <cell r="N7" t="str">
            <v>株式会社ジェイアール東日本企画
東京都渋谷区恵比寿南１－５－５</v>
          </cell>
          <cell r="O7" t="str">
            <v>7011001029649</v>
          </cell>
          <cell r="P7" t="str">
            <v>⑥その他の法人等</v>
          </cell>
          <cell r="R7" t="str">
            <v>①一般競争入札</v>
          </cell>
          <cell r="T7">
            <v>13787502</v>
          </cell>
          <cell r="U7">
            <v>13167000</v>
          </cell>
          <cell r="W7">
            <v>0.95399999999999996</v>
          </cell>
          <cell r="Z7" t="str">
            <v>×</v>
          </cell>
          <cell r="AA7" t="str">
            <v>②同種の他の契約の予定価格を類推されるおそれがあるため公表しない</v>
          </cell>
          <cell r="AB7">
            <v>2</v>
          </cell>
          <cell r="AC7">
            <v>0</v>
          </cell>
          <cell r="AD7" t="str">
            <v>○</v>
          </cell>
          <cell r="AF7" t="str">
            <v>×</v>
          </cell>
          <cell r="AR7" t="str">
            <v>○</v>
          </cell>
          <cell r="AS7" t="str">
            <v>⑧その他</v>
          </cell>
          <cell r="AU7" t="str">
            <v>地域ごとに区分分けを実施</v>
          </cell>
        </row>
        <row r="8">
          <cell r="E8">
            <v>2</v>
          </cell>
          <cell r="F8" t="str">
            <v/>
          </cell>
          <cell r="G8" t="str">
            <v>Da318</v>
          </cell>
          <cell r="H8" t="str">
            <v>⑩役務</v>
          </cell>
          <cell r="I8" t="str">
            <v>令和4年度フロンティア国における酒類輸出拡大支援に係る業務委託（区分2）　一式</v>
          </cell>
          <cell r="J8" t="str">
            <v>支出負担行為担当官
国税庁長官官房会計課長
奈良井　功
東京都千代田区霞が関３－１－１</v>
          </cell>
          <cell r="M8">
            <v>44715</v>
          </cell>
          <cell r="N8" t="str">
            <v>独立行政法人日本貿易振興機構
東京都港区赤坂１－１２－３２</v>
          </cell>
          <cell r="O8">
            <v>2010405003693</v>
          </cell>
          <cell r="P8" t="str">
            <v>④独立行政法人等</v>
          </cell>
          <cell r="R8" t="str">
            <v>①一般競争入札</v>
          </cell>
          <cell r="T8">
            <v>28581473</v>
          </cell>
          <cell r="U8">
            <v>24581440</v>
          </cell>
          <cell r="W8">
            <v>0.86</v>
          </cell>
          <cell r="Z8" t="str">
            <v>×</v>
          </cell>
          <cell r="AA8" t="str">
            <v>②同種の他の契約の予定価格を類推されるおそれがあるため公表しない</v>
          </cell>
          <cell r="AB8">
            <v>1</v>
          </cell>
          <cell r="AC8">
            <v>0</v>
          </cell>
          <cell r="AD8" t="str">
            <v>○</v>
          </cell>
          <cell r="AF8" t="str">
            <v>×</v>
          </cell>
          <cell r="AR8" t="str">
            <v>×</v>
          </cell>
          <cell r="AV8" t="str">
            <v>⑨その他</v>
          </cell>
        </row>
        <row r="9">
          <cell r="E9" t="str">
            <v/>
          </cell>
          <cell r="F9">
            <v>2</v>
          </cell>
          <cell r="G9" t="str">
            <v>Da319</v>
          </cell>
          <cell r="H9" t="str">
            <v>⑩役務</v>
          </cell>
          <cell r="I9" t="str">
            <v>令和4年度マイナポ－タル等連携プラットフォームに係る運用支援及びオペレータ業務の委託　一式</v>
          </cell>
          <cell r="J9" t="str">
            <v>支出負担行為担当官
国税庁長官官房会計課長
奈良井　功
東京都千代田区霞が関３－１－１</v>
          </cell>
          <cell r="M9">
            <v>44715</v>
          </cell>
          <cell r="N9" t="str">
            <v>株式会社エヌ・ティ・ティ・データ
東京都江東区豊洲３－３－３</v>
          </cell>
          <cell r="O9">
            <v>9010601021385</v>
          </cell>
          <cell r="P9" t="str">
            <v>⑥その他の法人等</v>
          </cell>
          <cell r="R9" t="str">
            <v>④随意契約（企画競争無し）</v>
          </cell>
          <cell r="T9">
            <v>126435629</v>
          </cell>
          <cell r="U9">
            <v>126247770</v>
          </cell>
          <cell r="W9">
            <v>0.998</v>
          </cell>
          <cell r="Z9" t="str">
            <v>○</v>
          </cell>
          <cell r="AA9" t="str">
            <v>②同種の他の契約の予定価格を類推されるおそれがあるため公表しない</v>
          </cell>
          <cell r="AB9">
            <v>1</v>
          </cell>
          <cell r="AC9">
            <v>1</v>
          </cell>
          <cell r="AD9" t="str">
            <v>○</v>
          </cell>
          <cell r="AF9" t="str">
            <v>○</v>
          </cell>
          <cell r="AG9" t="str">
            <v>③国庫債務負担行為</v>
          </cell>
          <cell r="AH9" t="str">
            <v>⑭予決令第99条の2（競争に付しても入札者がないとき、又は再度の入札をしても落札者がないとき）</v>
          </cell>
          <cell r="AI9" t="str">
            <v xml:space="preserve"> 一般競争入札において、再度の入札を実施しても、落札者となるべき者がいないことから、会計法第29条の3第5項、予算決算及び会計令第99条の2に該当するため。</v>
          </cell>
          <cell r="AR9" t="str">
            <v>×</v>
          </cell>
          <cell r="AV9" t="str">
            <v>⑦調達内容（他社製品等を扱い場合など）についての知識・技術が不足し、受注した場合のリスクが高いと判断している可能性があるもの</v>
          </cell>
        </row>
        <row r="10">
          <cell r="E10">
            <v>3</v>
          </cell>
          <cell r="F10" t="str">
            <v/>
          </cell>
          <cell r="G10" t="str">
            <v>Da320</v>
          </cell>
          <cell r="H10" t="str">
            <v>⑧物品等製造</v>
          </cell>
          <cell r="I10" t="str">
            <v>「適格請求書発行事業者の登録申請書」の刷成　のべ643,228部</v>
          </cell>
          <cell r="J10" t="str">
            <v>支出負担行為担当官
国税庁長官官房会計課長
奈良井　功
東京都千代田区霞が関３－１－１</v>
          </cell>
          <cell r="M10">
            <v>44715</v>
          </cell>
          <cell r="N10" t="str">
            <v>株式会社ハップ
東京都江戸川区松江１－１１－３</v>
          </cell>
          <cell r="O10">
            <v>1011701012208</v>
          </cell>
          <cell r="P10" t="str">
            <v>⑥その他の法人等</v>
          </cell>
          <cell r="R10" t="str">
            <v>①一般競争入札</v>
          </cell>
          <cell r="T10">
            <v>2967105</v>
          </cell>
          <cell r="U10">
            <v>2172500</v>
          </cell>
          <cell r="W10">
            <v>0.73199999999999998</v>
          </cell>
          <cell r="Z10" t="str">
            <v>×</v>
          </cell>
          <cell r="AA10" t="str">
            <v>②同種の他の契約の予定価格を類推されるおそれがあるため公表しない</v>
          </cell>
          <cell r="AB10">
            <v>2</v>
          </cell>
          <cell r="AC10">
            <v>1</v>
          </cell>
          <cell r="AD10" t="str">
            <v>○</v>
          </cell>
          <cell r="AF10" t="str">
            <v>×</v>
          </cell>
        </row>
        <row r="11">
          <cell r="E11">
            <v>4</v>
          </cell>
          <cell r="F11" t="str">
            <v/>
          </cell>
          <cell r="G11" t="str">
            <v>Da321</v>
          </cell>
          <cell r="H11" t="str">
            <v>⑩役務</v>
          </cell>
          <cell r="I11" t="str">
            <v>作成コーナー用パソコン等に係る業務支援委託　一式</v>
          </cell>
          <cell r="J11" t="str">
            <v>支出負担行為担当官
国税庁長官官房会計課長
奈良井　功　
東京都千代田区霞が関３－１－１</v>
          </cell>
          <cell r="M11">
            <v>44719</v>
          </cell>
          <cell r="N11" t="str">
            <v>株式会社クロスキャット
東京都港区港南１－２－７０</v>
          </cell>
          <cell r="O11">
            <v>5010701002818</v>
          </cell>
          <cell r="P11" t="str">
            <v>⑥その他の法人等</v>
          </cell>
          <cell r="R11" t="str">
            <v>①一般競争入札</v>
          </cell>
          <cell r="T11">
            <v>6763900</v>
          </cell>
          <cell r="U11">
            <v>4378000</v>
          </cell>
          <cell r="W11">
            <v>0.64700000000000002</v>
          </cell>
          <cell r="Z11" t="str">
            <v>×</v>
          </cell>
          <cell r="AA11" t="str">
            <v>②同種の他の契約の予定価格を類推されるおそれがあるため公表しない</v>
          </cell>
          <cell r="AB11">
            <v>3</v>
          </cell>
          <cell r="AC11">
            <v>2</v>
          </cell>
          <cell r="AD11" t="str">
            <v>○</v>
          </cell>
          <cell r="AF11" t="str">
            <v>○</v>
          </cell>
        </row>
        <row r="12">
          <cell r="E12" t="str">
            <v/>
          </cell>
          <cell r="F12">
            <v>3</v>
          </cell>
          <cell r="G12" t="str">
            <v>Da322</v>
          </cell>
          <cell r="H12" t="str">
            <v>⑧物品等製造</v>
          </cell>
          <cell r="I12" t="str">
            <v>「所得税徴収高計算書（OCR用）　区分1」の刷成　のべ36,471,300セット</v>
          </cell>
          <cell r="J12" t="str">
            <v>支出負担行為担当官
国税庁長官官房会計課長
奈良井　功
東京都千代田区霞が関３－１－１</v>
          </cell>
          <cell r="M12">
            <v>44719</v>
          </cell>
          <cell r="N12" t="str">
            <v>アインズ株式会社
滋賀県蒲生郡竜王町大字鏡２２９１－３</v>
          </cell>
          <cell r="O12">
            <v>2160001010617</v>
          </cell>
          <cell r="P12" t="str">
            <v>⑥その他の法人等</v>
          </cell>
          <cell r="R12" t="str">
            <v>④随意契約（企画競争無し）</v>
          </cell>
          <cell r="T12">
            <v>213350688</v>
          </cell>
          <cell r="U12">
            <v>213349810</v>
          </cell>
          <cell r="W12">
            <v>0.999</v>
          </cell>
          <cell r="Z12" t="str">
            <v>○</v>
          </cell>
          <cell r="AA12" t="str">
            <v>②同種の他の契約の予定価格を類推されるおそれがあるため公表しない</v>
          </cell>
          <cell r="AB12">
            <v>2</v>
          </cell>
          <cell r="AC12">
            <v>0</v>
          </cell>
          <cell r="AD12" t="str">
            <v>×</v>
          </cell>
          <cell r="AE12" t="str">
            <v>区分入札を行っているため</v>
          </cell>
          <cell r="AF12" t="str">
            <v>×</v>
          </cell>
          <cell r="AH12" t="str">
            <v>⑭予決令第99条の2（競争に付しても入札者がないとき、又は再度の入札をしても落札者がないとき）</v>
          </cell>
          <cell r="AI12" t="str">
            <v>一般競争入札において入札者がいない又は再度の入札を実施しても、落札者となるべき者がいないことから、会計法第29条の３第５項及び予決令第99の２に該当するため。</v>
          </cell>
        </row>
        <row r="13">
          <cell r="E13" t="str">
            <v/>
          </cell>
          <cell r="F13">
            <v>4</v>
          </cell>
          <cell r="G13" t="str">
            <v>Da323</v>
          </cell>
          <cell r="H13" t="str">
            <v>⑧物品等製造</v>
          </cell>
          <cell r="I13" t="str">
            <v>「所得税徴収高計算書（OCR用）　区分2」の刷成　のべ17,602,800セット</v>
          </cell>
          <cell r="J13" t="str">
            <v>支出負担行為担当官
国税庁長官官房会計課長
奈良井　功
東京都千代田区霞が関３－１－１</v>
          </cell>
          <cell r="M13">
            <v>44719</v>
          </cell>
          <cell r="N13" t="str">
            <v>株式会社木万屋商会
東京都中央区日本橋本町３－３－４</v>
          </cell>
          <cell r="O13">
            <v>9010001040886</v>
          </cell>
          <cell r="P13" t="str">
            <v>⑥その他の法人等</v>
          </cell>
          <cell r="R13" t="str">
            <v>④随意契約（企画競争無し）</v>
          </cell>
          <cell r="T13">
            <v>108421925</v>
          </cell>
          <cell r="U13">
            <v>108239617</v>
          </cell>
          <cell r="W13">
            <v>0.998</v>
          </cell>
          <cell r="Z13" t="str">
            <v>○</v>
          </cell>
          <cell r="AA13" t="str">
            <v>②同種の他の契約の予定価格を類推されるおそれがあるため公表しない</v>
          </cell>
          <cell r="AB13">
            <v>2</v>
          </cell>
          <cell r="AC13">
            <v>0</v>
          </cell>
          <cell r="AD13" t="str">
            <v>×</v>
          </cell>
          <cell r="AE13" t="str">
            <v>区分入札を行っているため</v>
          </cell>
          <cell r="AF13" t="str">
            <v>×</v>
          </cell>
          <cell r="AH13" t="str">
            <v>⑭予決令第99条の2（競争に付しても入札者がないとき、又は再度の入札をしても落札者がないとき）</v>
          </cell>
          <cell r="AI13" t="str">
            <v>一般競争入札において入札者がいない又は再度の入札を実施しても、落札者となるべき者がいないことから、会計法第29条の３第５項及び予決令第99の２に該当するため。</v>
          </cell>
        </row>
        <row r="14">
          <cell r="E14">
            <v>5</v>
          </cell>
          <cell r="F14" t="str">
            <v/>
          </cell>
          <cell r="G14" t="str">
            <v>Da324</v>
          </cell>
          <cell r="H14" t="str">
            <v>⑧物品等製造</v>
          </cell>
          <cell r="I14" t="str">
            <v>「年末調整手続の電子化のお知らせチラシ　外1件」の刷成
のべ7,883,050枚</v>
          </cell>
          <cell r="J14" t="str">
            <v>支出負担行為担当官
国税庁長官官房会計課長
奈良井　功
東京都千代田区霞が関３－１－１</v>
          </cell>
          <cell r="M14">
            <v>44719</v>
          </cell>
          <cell r="N14" t="str">
            <v>株式会社アイネット
東京都中央区銀座７－１６－２１</v>
          </cell>
          <cell r="O14">
            <v>5010001067883</v>
          </cell>
          <cell r="P14" t="str">
            <v>⑥その他の法人等</v>
          </cell>
          <cell r="R14" t="str">
            <v>①一般競争入札</v>
          </cell>
          <cell r="T14">
            <v>2528992</v>
          </cell>
          <cell r="U14">
            <v>2525472</v>
          </cell>
          <cell r="W14">
            <v>0.998</v>
          </cell>
          <cell r="Z14" t="str">
            <v>×</v>
          </cell>
          <cell r="AA14" t="str">
            <v>②同種の他の契約の予定価格を類推されるおそれがあるため公表しない</v>
          </cell>
          <cell r="AB14">
            <v>3</v>
          </cell>
          <cell r="AC14">
            <v>3</v>
          </cell>
          <cell r="AD14" t="str">
            <v>○</v>
          </cell>
          <cell r="AF14" t="str">
            <v>×</v>
          </cell>
        </row>
        <row r="15">
          <cell r="E15">
            <v>6</v>
          </cell>
          <cell r="F15" t="str">
            <v/>
          </cell>
          <cell r="G15" t="str">
            <v>Da325</v>
          </cell>
          <cell r="H15" t="str">
            <v>⑩役務</v>
          </cell>
          <cell r="I15" t="str">
            <v>照会文書作成システムの改修等　一式</v>
          </cell>
          <cell r="J15" t="str">
            <v>支出負担行為担当官
国税庁長官官房会計課長
奈良井　功
東京都千代田区霞が関３－１－１</v>
          </cell>
          <cell r="M15">
            <v>44722</v>
          </cell>
          <cell r="N15" t="str">
            <v>株式会社ＩＴサービス・フレット
東京都台東区上野３－２１－１</v>
          </cell>
          <cell r="O15">
            <v>5011201020491</v>
          </cell>
          <cell r="P15" t="str">
            <v>⑥その他の法人等</v>
          </cell>
          <cell r="R15" t="str">
            <v>①一般競争入札</v>
          </cell>
          <cell r="T15">
            <v>2675200</v>
          </cell>
          <cell r="U15">
            <v>2423091</v>
          </cell>
          <cell r="W15">
            <v>0.90500000000000003</v>
          </cell>
          <cell r="Z15" t="str">
            <v>×</v>
          </cell>
          <cell r="AA15" t="str">
            <v>②同種の他の契約の予定価格を類推されるおそれがあるため公表しない</v>
          </cell>
          <cell r="AB15">
            <v>6</v>
          </cell>
          <cell r="AC15">
            <v>5</v>
          </cell>
          <cell r="AD15" t="str">
            <v>○</v>
          </cell>
          <cell r="AF15" t="str">
            <v>×</v>
          </cell>
        </row>
        <row r="16">
          <cell r="E16">
            <v>7</v>
          </cell>
          <cell r="F16" t="str">
            <v/>
          </cell>
          <cell r="G16" t="str">
            <v>Da326</v>
          </cell>
          <cell r="H16" t="str">
            <v>③情報システム</v>
          </cell>
          <cell r="I16" t="str">
            <v>調査事績管理システム等の開発及び改修　一式</v>
          </cell>
          <cell r="J16" t="str">
            <v>支出負担行為担当官
国税庁長官官房会計課長
奈良井　功
東京都千代田区霞が関３－１－１</v>
          </cell>
          <cell r="M16">
            <v>44722</v>
          </cell>
          <cell r="N16" t="str">
            <v>株式会社テイルウィンドシステム
東京都立川市緑町３－１－Ｅ１</v>
          </cell>
          <cell r="O16">
            <v>8012801006761</v>
          </cell>
          <cell r="P16" t="str">
            <v>⑥その他の法人等</v>
          </cell>
          <cell r="R16" t="str">
            <v>①一般競争入札</v>
          </cell>
          <cell r="T16">
            <v>8597325</v>
          </cell>
          <cell r="U16">
            <v>3828000</v>
          </cell>
          <cell r="W16">
            <v>0.44500000000000001</v>
          </cell>
          <cell r="Z16" t="str">
            <v>×</v>
          </cell>
          <cell r="AA16" t="str">
            <v>②同種の他の契約の予定価格を類推されるおそれがあるため公表しない</v>
          </cell>
          <cell r="AB16">
            <v>4</v>
          </cell>
          <cell r="AC16">
            <v>4</v>
          </cell>
          <cell r="AD16" t="str">
            <v>○</v>
          </cell>
          <cell r="AF16" t="str">
            <v>○</v>
          </cell>
        </row>
        <row r="17">
          <cell r="E17">
            <v>8</v>
          </cell>
          <cell r="F17" t="str">
            <v/>
          </cell>
          <cell r="G17" t="str">
            <v>Da327</v>
          </cell>
          <cell r="H17" t="str">
            <v>⑦物品等購入</v>
          </cell>
          <cell r="I17" t="str">
            <v>事務室用備品の購入等　一式</v>
          </cell>
          <cell r="J17" t="str">
            <v>支出負担行為担当官
国税庁長官官房会計課長
奈良井　功　
東京都千代田区霞が関３－１－１</v>
          </cell>
          <cell r="M17">
            <v>44722</v>
          </cell>
          <cell r="N17" t="str">
            <v>株式会社文祥堂
東京都中央区銀座３－４－１２</v>
          </cell>
          <cell r="O17">
            <v>6010001055730</v>
          </cell>
          <cell r="P17" t="str">
            <v>⑥その他の法人等</v>
          </cell>
          <cell r="R17" t="str">
            <v>①一般競争入札</v>
          </cell>
          <cell r="T17">
            <v>14978645</v>
          </cell>
          <cell r="U17">
            <v>14938000</v>
          </cell>
          <cell r="W17">
            <v>0.997</v>
          </cell>
          <cell r="Z17" t="str">
            <v>×</v>
          </cell>
          <cell r="AA17" t="str">
            <v>②同種の他の契約の予定価格を類推されるおそれがあるため公表しない</v>
          </cell>
          <cell r="AB17">
            <v>2</v>
          </cell>
          <cell r="AC17">
            <v>0</v>
          </cell>
          <cell r="AD17" t="str">
            <v>○</v>
          </cell>
          <cell r="AF17" t="str">
            <v>○</v>
          </cell>
        </row>
        <row r="18">
          <cell r="E18">
            <v>9</v>
          </cell>
          <cell r="F18" t="str">
            <v/>
          </cell>
          <cell r="G18" t="str">
            <v>Da328</v>
          </cell>
          <cell r="H18" t="str">
            <v>⑩役務</v>
          </cell>
          <cell r="I18" t="str">
            <v>ＱＲコード付証明書等読取システムの改修　一式</v>
          </cell>
          <cell r="J18" t="str">
            <v>支出負担行為担当官
国税庁長官官房会計課長
奈良井　功
東京都千代田区霞が関３－１－１</v>
          </cell>
          <cell r="M18">
            <v>44726</v>
          </cell>
          <cell r="N18" t="str">
            <v>ＥＳＫ株式会社
静岡県島田市金谷天王町１８４１－３</v>
          </cell>
          <cell r="O18">
            <v>1010801016399</v>
          </cell>
          <cell r="P18" t="str">
            <v>⑥その他の法人等</v>
          </cell>
          <cell r="R18" t="str">
            <v>①一般競争入札</v>
          </cell>
          <cell r="T18">
            <v>2508907</v>
          </cell>
          <cell r="U18">
            <v>1650000</v>
          </cell>
          <cell r="W18">
            <v>0.65700000000000003</v>
          </cell>
          <cell r="Z18" t="str">
            <v>×</v>
          </cell>
          <cell r="AA18" t="str">
            <v>②同種の他の契約の予定価格を類推されるおそれがあるため公表しない</v>
          </cell>
          <cell r="AB18">
            <v>2</v>
          </cell>
          <cell r="AC18">
            <v>2</v>
          </cell>
          <cell r="AD18" t="str">
            <v>○</v>
          </cell>
          <cell r="AF18" t="str">
            <v>×</v>
          </cell>
        </row>
        <row r="19">
          <cell r="E19" t="str">
            <v/>
          </cell>
          <cell r="F19">
            <v>5</v>
          </cell>
          <cell r="G19" t="str">
            <v>Da329</v>
          </cell>
          <cell r="H19" t="str">
            <v>⑦物品等購入</v>
          </cell>
          <cell r="I19" t="str">
            <v>令和4年度税務大学校で使用する図書の購入（第2回）　のべ5,569冊</v>
          </cell>
          <cell r="J19" t="str">
            <v>支出負担行為担当官
国税庁長官官房会計課長
奈良井　功
東京都千代田区霞が関３－１－１
ほか１官署</v>
          </cell>
          <cell r="K19" t="str">
            <v>①一括</v>
          </cell>
          <cell r="L19" t="str">
            <v>×</v>
          </cell>
          <cell r="M19">
            <v>44726</v>
          </cell>
          <cell r="N19" t="str">
            <v>新日本法規出版株式会社
愛知県名古屋市中区栄１－２３－２０</v>
          </cell>
          <cell r="O19">
            <v>5180001036822</v>
          </cell>
          <cell r="P19" t="str">
            <v>⑥その他の法人等</v>
          </cell>
          <cell r="R19" t="str">
            <v>④随意契約（企画競争無し）</v>
          </cell>
          <cell r="T19" t="str">
            <v>他官署で調達手続きを実施のため</v>
          </cell>
          <cell r="U19" t="str">
            <v>＠3,795円ほか</v>
          </cell>
          <cell r="V19">
            <v>20537055</v>
          </cell>
          <cell r="W19" t="str">
            <v>－</v>
          </cell>
          <cell r="Z19" t="str">
            <v>○</v>
          </cell>
          <cell r="AA19" t="str">
            <v>－</v>
          </cell>
          <cell r="AB19" t="str">
            <v>－</v>
          </cell>
          <cell r="AF19" t="str">
            <v>×</v>
          </cell>
          <cell r="AH19" t="str">
            <v>⑭予決令第99条の2（競争に付しても入札者がないとき、又は再度の入札をしても落札者がないとき）</v>
          </cell>
          <cell r="AI19" t="str">
            <v>一般競争入札において入札者がいない又は再度の入札を実施しても、落札者となるべき者がいないことから、会計法第29条の３第５項及び予決令第99の２に該当するため。</v>
          </cell>
          <cell r="AJ19" t="str">
            <v>分担予定額　3,399,825円</v>
          </cell>
        </row>
        <row r="20">
          <cell r="E20" t="str">
            <v/>
          </cell>
          <cell r="F20">
            <v>6</v>
          </cell>
          <cell r="G20" t="str">
            <v>Da330</v>
          </cell>
          <cell r="H20" t="str">
            <v>⑩役務</v>
          </cell>
          <cell r="I20" t="str">
            <v>令和4年度フォレンジック研修の実施委託（区分2）　一式</v>
          </cell>
          <cell r="J20" t="str">
            <v>支出負担行為担当官
国税庁長官官房会計課長
奈良井　功
東京都千代田区霞が関３－１－１</v>
          </cell>
          <cell r="M20">
            <v>44727</v>
          </cell>
          <cell r="N20" t="str">
            <v>株式会社FRONTEO
東京都港区港南２－１２－２３</v>
          </cell>
          <cell r="O20">
            <v>1010401051219</v>
          </cell>
          <cell r="P20" t="str">
            <v>⑥その他の法人等</v>
          </cell>
          <cell r="R20" t="str">
            <v>④随意契約（企画競争無し）</v>
          </cell>
          <cell r="T20">
            <v>4047400</v>
          </cell>
          <cell r="U20">
            <v>3968800</v>
          </cell>
          <cell r="W20">
            <v>0.98</v>
          </cell>
          <cell r="Z20" t="str">
            <v>×</v>
          </cell>
          <cell r="AA20" t="str">
            <v>②同種の他の契約の予定価格を類推されるおそれがあるため公表しない</v>
          </cell>
          <cell r="AB20">
            <v>1</v>
          </cell>
          <cell r="AC20">
            <v>0</v>
          </cell>
          <cell r="AD20" t="str">
            <v>○</v>
          </cell>
          <cell r="AF20" t="str">
            <v>×</v>
          </cell>
          <cell r="AH20" t="str">
            <v>⑭予決令第99条の2（競争に付しても入札者がないとき、又は再度の入札をしても落札者がないとき）</v>
          </cell>
          <cell r="AI20" t="str">
            <v xml:space="preserve"> 一般競争入札において、再度の入札を実施しても、落札者となるべき者がいないことから、会計法第29条の3第5項、予算決算及び会計令第99条の2に該当するため。</v>
          </cell>
          <cell r="AR20" t="str">
            <v>×</v>
          </cell>
          <cell r="AV20" t="str">
            <v>⑧人材の確保や体制整備に時間が足りないと判断している可能性があるもの</v>
          </cell>
        </row>
        <row r="21">
          <cell r="E21" t="str">
            <v/>
          </cell>
          <cell r="F21">
            <v>7</v>
          </cell>
          <cell r="G21" t="str">
            <v>Da331</v>
          </cell>
          <cell r="H21" t="str">
            <v>⑩役務</v>
          </cell>
          <cell r="I21" t="str">
            <v>海外の料理教室を活用したレシピ開発等の業務委託　一式</v>
          </cell>
          <cell r="J21" t="str">
            <v>支出負担行為担当官
国税庁長官官房会計課長
奈良井　功
東京都千代田区霞が関３－１－１</v>
          </cell>
          <cell r="M21">
            <v>44727</v>
          </cell>
          <cell r="N21" t="str">
            <v>株式会社ＡＢＣ　Ｃｏｏｋｉｎｇ　Ｓｔｕｄｉｏ
東京都千代田区丸の内３－１－１</v>
          </cell>
          <cell r="O21">
            <v>8010001069092</v>
          </cell>
          <cell r="P21" t="str">
            <v>⑥その他の法人等</v>
          </cell>
          <cell r="R21" t="str">
            <v>④随意契約（企画競争無し）</v>
          </cell>
          <cell r="T21">
            <v>15507591</v>
          </cell>
          <cell r="U21">
            <v>14199490</v>
          </cell>
          <cell r="W21">
            <v>0.91500000000000004</v>
          </cell>
          <cell r="Z21" t="str">
            <v>×</v>
          </cell>
          <cell r="AA21" t="str">
            <v>②同種の他の契約の予定価格を類推されるおそれがあるため公表しない</v>
          </cell>
          <cell r="AB21">
            <v>1</v>
          </cell>
          <cell r="AC21">
            <v>0</v>
          </cell>
          <cell r="AD21" t="str">
            <v>○</v>
          </cell>
          <cell r="AF21" t="str">
            <v>×</v>
          </cell>
          <cell r="AH21" t="str">
            <v>⑭予決令第99条の2（競争に付しても入札者がないとき、又は再度の入札をしても落札者がないとき）</v>
          </cell>
          <cell r="AI21" t="str">
            <v xml:space="preserve"> 一般競争入札において、再度の入札を実施しても、落札者となるべき者がいないことから、会計法第29条の3第5項、予算決算及び会計令第99条の2に該当するため。</v>
          </cell>
          <cell r="AR21" t="str">
            <v>△</v>
          </cell>
          <cell r="AV21" t="str">
            <v>⑧人材の確保や体制整備に時間が足りないと判断している可能性があるもの</v>
          </cell>
        </row>
        <row r="22">
          <cell r="E22">
            <v>10</v>
          </cell>
          <cell r="F22" t="str">
            <v/>
          </cell>
          <cell r="G22" t="str">
            <v>Da332</v>
          </cell>
          <cell r="H22" t="str">
            <v>⑦物品等購入</v>
          </cell>
          <cell r="I22" t="str">
            <v>税務関係書籍の購入　のべ5,860冊</v>
          </cell>
          <cell r="J22" t="str">
            <v>支出負担行為担当官
国税庁長官官房会計課長
奈良井　功　
東京都千代田区霞が関３－１－１</v>
          </cell>
          <cell r="M22">
            <v>44729</v>
          </cell>
          <cell r="N22" t="str">
            <v>全国官報販売協同組合
東京都千代田区霞が関１－４－１</v>
          </cell>
          <cell r="O22">
            <v>2010405002019</v>
          </cell>
          <cell r="P22" t="str">
            <v>⑥その他の法人等</v>
          </cell>
          <cell r="R22" t="str">
            <v>①一般競争入札</v>
          </cell>
          <cell r="T22">
            <v>15584457</v>
          </cell>
          <cell r="U22">
            <v>15546300</v>
          </cell>
          <cell r="W22">
            <v>0.997</v>
          </cell>
          <cell r="Z22" t="str">
            <v>○</v>
          </cell>
          <cell r="AA22" t="str">
            <v>②同種の他の契約の予定価格を類推されるおそれがあるため公表しない</v>
          </cell>
          <cell r="AB22">
            <v>1</v>
          </cell>
          <cell r="AC22">
            <v>0</v>
          </cell>
          <cell r="AD22" t="str">
            <v>○</v>
          </cell>
          <cell r="AF22" t="str">
            <v>×</v>
          </cell>
          <cell r="AR22" t="str">
            <v>×</v>
          </cell>
          <cell r="AV22" t="str">
            <v>①業務に特殊性があるもの（例：委託調査、記帳指導など）</v>
          </cell>
        </row>
        <row r="23">
          <cell r="E23">
            <v>11</v>
          </cell>
          <cell r="F23" t="str">
            <v/>
          </cell>
          <cell r="G23" t="str">
            <v>Da333</v>
          </cell>
          <cell r="H23" t="str">
            <v>⑩役務</v>
          </cell>
          <cell r="I23" t="str">
            <v>「租税関係法規集」の編集及び版下作成　のべ16,540頁</v>
          </cell>
          <cell r="J23" t="str">
            <v>支出負担行為担当官
国税庁長官官房会計課長
奈良井　功
東京都千代田区霞が関３－１－１</v>
          </cell>
          <cell r="M23">
            <v>44729</v>
          </cell>
          <cell r="N23" t="str">
            <v>第一法規株式会社
東京都港区南青山２－１１－１７</v>
          </cell>
          <cell r="O23">
            <v>7010401017486</v>
          </cell>
          <cell r="P23" t="str">
            <v>⑥その他の法人等</v>
          </cell>
          <cell r="R23" t="str">
            <v>①一般競争入札</v>
          </cell>
          <cell r="T23">
            <v>24208208</v>
          </cell>
          <cell r="U23" t="str">
            <v>@1,330円</v>
          </cell>
          <cell r="V23">
            <v>24198020</v>
          </cell>
          <cell r="W23">
            <v>0.999</v>
          </cell>
          <cell r="Z23" t="str">
            <v>○</v>
          </cell>
          <cell r="AA23" t="str">
            <v>②同種の他の契約の予定価格を類推されるおそれがあるため公表しない</v>
          </cell>
          <cell r="AB23">
            <v>1</v>
          </cell>
          <cell r="AC23">
            <v>0</v>
          </cell>
          <cell r="AD23" t="str">
            <v>○</v>
          </cell>
          <cell r="AF23" t="str">
            <v>×</v>
          </cell>
          <cell r="AR23" t="str">
            <v>×</v>
          </cell>
          <cell r="AV23" t="str">
            <v>①業務に特殊性があるもの（例：委託調査、記帳指導など）</v>
          </cell>
        </row>
        <row r="24">
          <cell r="E24">
            <v>12</v>
          </cell>
          <cell r="F24" t="str">
            <v/>
          </cell>
          <cell r="G24" t="str">
            <v>Da334</v>
          </cell>
          <cell r="H24" t="str">
            <v>⑨物品等賃借</v>
          </cell>
          <cell r="I24" t="str">
            <v>封書・はがき圧着機（メールシーラー）の借入等　12台</v>
          </cell>
          <cell r="J24" t="str">
            <v>支出負担行為担当官
国税庁長官官房会計課長
奈良井　功　
東京都千代田区霞が関３－１－１</v>
          </cell>
          <cell r="M24">
            <v>44733</v>
          </cell>
          <cell r="N24" t="str">
            <v>みずほ東芝リース株式会社
東京都港区虎ノ門１－２－６</v>
          </cell>
          <cell r="O24">
            <v>4010701026198</v>
          </cell>
          <cell r="P24" t="str">
            <v>⑥その他の法人等</v>
          </cell>
          <cell r="R24" t="str">
            <v>①一般競争入札</v>
          </cell>
          <cell r="T24">
            <v>12740953</v>
          </cell>
          <cell r="U24">
            <v>12561318</v>
          </cell>
          <cell r="W24">
            <v>0.98499999999999999</v>
          </cell>
          <cell r="Z24" t="str">
            <v>×</v>
          </cell>
          <cell r="AA24" t="str">
            <v>②同種の他の契約の予定価格を類推されるおそれがあるため公表しない</v>
          </cell>
          <cell r="AB24">
            <v>1</v>
          </cell>
          <cell r="AC24">
            <v>1</v>
          </cell>
          <cell r="AD24" t="str">
            <v>○</v>
          </cell>
          <cell r="AF24" t="str">
            <v>×</v>
          </cell>
          <cell r="AG24" t="str">
            <v>③国庫債務負担行為</v>
          </cell>
          <cell r="AR24" t="str">
            <v>△</v>
          </cell>
          <cell r="AV24" t="str">
            <v>⑧人材の確保や体制整備に時間が足りないと判断している可能性があるもの</v>
          </cell>
        </row>
        <row r="25">
          <cell r="E25">
            <v>13</v>
          </cell>
          <cell r="F25" t="str">
            <v/>
          </cell>
          <cell r="G25" t="str">
            <v>Da335</v>
          </cell>
          <cell r="H25" t="str">
            <v>⑧物品等製造</v>
          </cell>
          <cell r="I25" t="str">
            <v>「年末調整関係書類（区分6）」の刷成　1,091,100部</v>
          </cell>
          <cell r="J25" t="str">
            <v>支出負担行為担当官
国税庁長官官房会計課長
奈良井　功
東京都千代田区霞が関３－１－１</v>
          </cell>
          <cell r="M25">
            <v>44733</v>
          </cell>
          <cell r="N25" t="str">
            <v>三松堂印刷株式会社
東京都千代田区西神田３－２－１</v>
          </cell>
          <cell r="O25">
            <v>1010001129704</v>
          </cell>
          <cell r="P25" t="str">
            <v>⑥その他の法人等</v>
          </cell>
          <cell r="R25" t="str">
            <v>①一般競争入札</v>
          </cell>
          <cell r="T25">
            <v>4310363</v>
          </cell>
          <cell r="U25">
            <v>3808134</v>
          </cell>
          <cell r="W25">
            <v>0.88300000000000001</v>
          </cell>
          <cell r="Z25" t="str">
            <v>○</v>
          </cell>
          <cell r="AA25" t="str">
            <v>②同種の他の契約の予定価格を類推されるおそれがあるため公表しない</v>
          </cell>
          <cell r="AB25">
            <v>3</v>
          </cell>
          <cell r="AC25">
            <v>0</v>
          </cell>
          <cell r="AD25" t="str">
            <v>×</v>
          </cell>
          <cell r="AE25" t="str">
            <v>区分入札を行っているため</v>
          </cell>
          <cell r="AF25" t="str">
            <v>×</v>
          </cell>
        </row>
        <row r="26">
          <cell r="E26" t="str">
            <v/>
          </cell>
          <cell r="F26">
            <v>8</v>
          </cell>
          <cell r="G26" t="str">
            <v>Da336</v>
          </cell>
          <cell r="H26" t="str">
            <v>⑩役務</v>
          </cell>
          <cell r="I26" t="str">
            <v>令和4年度確定申告期広報等の素材制作等の業務委託　一式</v>
          </cell>
          <cell r="J26" t="str">
            <v>支出負担行為担当官
国税庁長官官房会計課長
奈良井　功
東京都千代田区霞が関３－１－１</v>
          </cell>
          <cell r="M26">
            <v>44734</v>
          </cell>
          <cell r="N26" t="str">
            <v>株式会社トランス・デュース
東京都港区西新橋２－８－１２第二土井ビル３階</v>
          </cell>
          <cell r="O26">
            <v>3010401063542</v>
          </cell>
          <cell r="P26" t="str">
            <v>⑥その他の法人等</v>
          </cell>
          <cell r="R26" t="str">
            <v>④随意契約（企画競争無し）</v>
          </cell>
          <cell r="T26">
            <v>7446928</v>
          </cell>
          <cell r="U26">
            <v>7348000</v>
          </cell>
          <cell r="W26">
            <v>0.98599999999999999</v>
          </cell>
          <cell r="Z26" t="str">
            <v>×</v>
          </cell>
          <cell r="AA26" t="str">
            <v>②同種の他の契約の予定価格を類推されるおそれがあるため公表しない</v>
          </cell>
          <cell r="AB26">
            <v>1</v>
          </cell>
          <cell r="AC26">
            <v>1</v>
          </cell>
          <cell r="AD26" t="str">
            <v>○</v>
          </cell>
          <cell r="AF26" t="str">
            <v>×</v>
          </cell>
          <cell r="AH26" t="str">
            <v>⑭予決令第99条の2（競争に付しても入札者がないとき、又は再度の入札をしても落札者がないとき）</v>
          </cell>
          <cell r="AI26" t="str">
            <v xml:space="preserve"> 一般競争入札において、再度の入札を実施しても、落札者となるべき者がいないことから、会計法第29条の3第5項、予算決算及び会計令第99条の2に該当するため。</v>
          </cell>
          <cell r="AR26" t="str">
            <v>△</v>
          </cell>
          <cell r="AV26" t="str">
            <v>⑥公表されている前年度契約金額から採算が合わないと判断している可能性があるもの</v>
          </cell>
        </row>
        <row r="27">
          <cell r="E27">
            <v>14</v>
          </cell>
          <cell r="F27" t="str">
            <v/>
          </cell>
          <cell r="G27" t="str">
            <v>Da337</v>
          </cell>
          <cell r="H27" t="str">
            <v>⑦物品等購入</v>
          </cell>
          <cell r="I27" t="str">
            <v>個人調査ファイルの購入　156,000枚</v>
          </cell>
          <cell r="J27" t="str">
            <v>支出負担行為担当官
国税庁長官官房会計課長
奈良井　功　
東京都千代田区霞が関３－１－１</v>
          </cell>
          <cell r="M27">
            <v>44736</v>
          </cell>
          <cell r="N27" t="str">
            <v>山口工業株式会社
東京都墨田区業平３－５－３</v>
          </cell>
          <cell r="O27">
            <v>3010601019014</v>
          </cell>
          <cell r="P27" t="str">
            <v>⑥その他の法人等</v>
          </cell>
          <cell r="R27" t="str">
            <v>①一般競争入札</v>
          </cell>
          <cell r="T27">
            <v>3487198</v>
          </cell>
          <cell r="U27">
            <v>3311880</v>
          </cell>
          <cell r="W27">
            <v>0.94899999999999995</v>
          </cell>
          <cell r="Z27" t="str">
            <v>×</v>
          </cell>
          <cell r="AA27" t="str">
            <v>②同種の他の契約の予定価格を類推されるおそれがあるため公表しない</v>
          </cell>
          <cell r="AB27">
            <v>2</v>
          </cell>
          <cell r="AC27">
            <v>1</v>
          </cell>
          <cell r="AD27" t="str">
            <v>○</v>
          </cell>
          <cell r="AF27" t="str">
            <v>×</v>
          </cell>
        </row>
        <row r="28">
          <cell r="E28" t="str">
            <v/>
          </cell>
          <cell r="F28">
            <v>9</v>
          </cell>
          <cell r="G28" t="str">
            <v>Da338</v>
          </cell>
          <cell r="H28" t="str">
            <v>⑧物品等製造</v>
          </cell>
          <cell r="I28" t="str">
            <v>「年末調整関係書類（区分5）」の刷成　1,066,000部</v>
          </cell>
          <cell r="J28" t="str">
            <v>支出負担行為担当官
国税庁長官官房会計課長
奈良井　功
東京都千代田区霞が関３－１－１</v>
          </cell>
          <cell r="M28">
            <v>44736</v>
          </cell>
          <cell r="N28" t="str">
            <v>三松堂印刷株式会社
東京都千代田区西神田３－２－１</v>
          </cell>
          <cell r="O28">
            <v>1010001129704</v>
          </cell>
          <cell r="P28" t="str">
            <v>⑥その他の法人等</v>
          </cell>
          <cell r="R28" t="str">
            <v>④随意契約（企画競争無し）</v>
          </cell>
          <cell r="T28">
            <v>5963217</v>
          </cell>
          <cell r="U28">
            <v>5951000</v>
          </cell>
          <cell r="W28">
            <v>0.997</v>
          </cell>
          <cell r="Z28" t="str">
            <v>○</v>
          </cell>
          <cell r="AA28" t="str">
            <v>②同種の他の契約の予定価格を類推されるおそれがあるため公表しない</v>
          </cell>
          <cell r="AB28">
            <v>4</v>
          </cell>
          <cell r="AC28">
            <v>0</v>
          </cell>
          <cell r="AD28" t="str">
            <v>×</v>
          </cell>
          <cell r="AE28" t="str">
            <v>区分入札を行っているため</v>
          </cell>
          <cell r="AF28" t="str">
            <v>×</v>
          </cell>
          <cell r="AH28" t="str">
            <v>⑭予決令第99条の2（競争に付しても入札者がないとき、又は再度の入札をしても落札者がないとき）</v>
          </cell>
          <cell r="AI28" t="str">
            <v>一般競争入札において入札者がいない又は再度の入札を実施しても、落札者となるべき者がいないことから、会計法第29条の３第５項及び予決令第99の２に該当するため。</v>
          </cell>
        </row>
        <row r="29">
          <cell r="E29">
            <v>15</v>
          </cell>
          <cell r="F29" t="str">
            <v/>
          </cell>
          <cell r="G29" t="str">
            <v>Da339</v>
          </cell>
          <cell r="H29" t="str">
            <v>⑧物品等製造</v>
          </cell>
          <cell r="I29" t="str">
            <v>「キャッシュレス納付のご案内」の刷成　4,960,050枚</v>
          </cell>
          <cell r="J29" t="str">
            <v>支出負担行為担当官
国税庁長官官房会計課長
奈良井　功
東京都千代田区霞が関３－１－１</v>
          </cell>
          <cell r="M29">
            <v>44736</v>
          </cell>
          <cell r="N29" t="str">
            <v>冨士印刷株式会社
東京都千代田区神田三崎町３－４－１０</v>
          </cell>
          <cell r="O29">
            <v>4010001121823</v>
          </cell>
          <cell r="P29" t="str">
            <v>⑥その他の法人等</v>
          </cell>
          <cell r="R29" t="str">
            <v>①一般競争入札</v>
          </cell>
          <cell r="T29">
            <v>3824139</v>
          </cell>
          <cell r="U29">
            <v>3155267</v>
          </cell>
          <cell r="W29">
            <v>0.82499999999999996</v>
          </cell>
          <cell r="Z29" t="str">
            <v>×</v>
          </cell>
          <cell r="AA29" t="str">
            <v>②同種の他の契約の予定価格を類推されるおそれがあるため公表しない</v>
          </cell>
          <cell r="AB29">
            <v>3</v>
          </cell>
          <cell r="AC29">
            <v>3</v>
          </cell>
          <cell r="AD29" t="str">
            <v>○</v>
          </cell>
          <cell r="AF29" t="str">
            <v>×</v>
          </cell>
        </row>
        <row r="30">
          <cell r="E30">
            <v>16</v>
          </cell>
          <cell r="F30" t="str">
            <v/>
          </cell>
          <cell r="G30" t="str">
            <v>Da340</v>
          </cell>
          <cell r="H30" t="str">
            <v>⑩役務</v>
          </cell>
          <cell r="I30" t="str">
            <v>地理的表示の新規指定に向けた説明会運営業務　一式</v>
          </cell>
          <cell r="J30" t="str">
            <v>支出負担行為担当官
国税庁長官官房会計課長
奈良井　功
東京都千代田区霞が関３－１－１</v>
          </cell>
          <cell r="M30">
            <v>44740</v>
          </cell>
          <cell r="N30" t="str">
            <v>株式会社ＣＢ
東京都千代田区霞が関３－７－１</v>
          </cell>
          <cell r="O30">
            <v>1040001091182</v>
          </cell>
          <cell r="P30" t="str">
            <v>⑥その他の法人等</v>
          </cell>
          <cell r="R30" t="str">
            <v>①一般競争入札</v>
          </cell>
          <cell r="T30">
            <v>8093674</v>
          </cell>
          <cell r="U30">
            <v>7370000</v>
          </cell>
          <cell r="W30">
            <v>0.91</v>
          </cell>
          <cell r="Z30" t="str">
            <v>×</v>
          </cell>
          <cell r="AA30" t="str">
            <v>②同種の他の契約の予定価格を類推されるおそれがあるため公表しない</v>
          </cell>
          <cell r="AB30">
            <v>2</v>
          </cell>
          <cell r="AC30">
            <v>1</v>
          </cell>
          <cell r="AD30" t="str">
            <v>○</v>
          </cell>
          <cell r="AF30" t="str">
            <v>×</v>
          </cell>
          <cell r="AR30" t="str">
            <v>○</v>
          </cell>
          <cell r="AS30" t="str">
            <v>④公告周知方法の改善</v>
          </cell>
        </row>
        <row r="31">
          <cell r="E31">
            <v>17</v>
          </cell>
          <cell r="F31" t="str">
            <v/>
          </cell>
          <cell r="G31" t="str">
            <v>Da341</v>
          </cell>
          <cell r="H31" t="str">
            <v>⑦物品等購入</v>
          </cell>
          <cell r="I31" t="str">
            <v>ログ解析用パソコンの購入　13台</v>
          </cell>
          <cell r="J31" t="str">
            <v>支出負担行為担当官
国税庁長官官房会計課長
奈良井　功　
東京都千代田区霞が関３－１－１</v>
          </cell>
          <cell r="M31">
            <v>44740</v>
          </cell>
          <cell r="N31" t="str">
            <v>新日本エンジニアリング株式会社
東京都八王子市高倉町５０ー１６</v>
          </cell>
          <cell r="O31">
            <v>6013401004422</v>
          </cell>
          <cell r="P31" t="str">
            <v>⑥その他の法人等</v>
          </cell>
          <cell r="R31" t="str">
            <v>①一般競争入札</v>
          </cell>
          <cell r="T31">
            <v>8406603</v>
          </cell>
          <cell r="U31">
            <v>8058600</v>
          </cell>
          <cell r="W31">
            <v>0.95799999999999996</v>
          </cell>
          <cell r="Z31" t="str">
            <v>×</v>
          </cell>
          <cell r="AA31" t="str">
            <v>②同種の他の契約の予定価格を類推されるおそれがあるため公表しない</v>
          </cell>
          <cell r="AB31">
            <v>3</v>
          </cell>
          <cell r="AC31">
            <v>1</v>
          </cell>
          <cell r="AD31" t="str">
            <v>○</v>
          </cell>
          <cell r="AF31" t="str">
            <v>×</v>
          </cell>
        </row>
        <row r="32">
          <cell r="E32">
            <v>18</v>
          </cell>
          <cell r="F32" t="str">
            <v/>
          </cell>
          <cell r="G32" t="str">
            <v>Da342</v>
          </cell>
          <cell r="H32" t="str">
            <v>⑧物品等製造</v>
          </cell>
          <cell r="I32" t="str">
            <v>「国外財産調書(OCR用)　外4件」の刷成　417,000セット</v>
          </cell>
          <cell r="J32" t="str">
            <v>支出負担行為担当官
国税庁長官官房会計課長
奈良井　功
東京都千代田区霞が関３－１－１</v>
          </cell>
          <cell r="M32">
            <v>44740</v>
          </cell>
          <cell r="N32" t="str">
            <v>株式会社木万屋商会
東京都中央区日本橋本町３－３－４</v>
          </cell>
          <cell r="O32">
            <v>9010001040886</v>
          </cell>
          <cell r="P32" t="str">
            <v>⑥その他の法人等</v>
          </cell>
          <cell r="R32" t="str">
            <v>①一般競争入札</v>
          </cell>
          <cell r="T32">
            <v>6038852</v>
          </cell>
          <cell r="U32">
            <v>5955851</v>
          </cell>
          <cell r="W32">
            <v>0.98599999999999999</v>
          </cell>
          <cell r="Z32" t="str">
            <v>×</v>
          </cell>
          <cell r="AA32" t="str">
            <v>②同種の他の契約の予定価格を類推されるおそれがあるため公表しない</v>
          </cell>
          <cell r="AB32">
            <v>2</v>
          </cell>
          <cell r="AC32">
            <v>0</v>
          </cell>
          <cell r="AD32" t="str">
            <v>○</v>
          </cell>
          <cell r="AF32" t="str">
            <v>×</v>
          </cell>
        </row>
        <row r="33">
          <cell r="E33">
            <v>19</v>
          </cell>
          <cell r="F33" t="str">
            <v/>
          </cell>
          <cell r="G33" t="str">
            <v>Da343</v>
          </cell>
          <cell r="H33" t="str">
            <v>⑧物品等製造</v>
          </cell>
          <cell r="I33" t="str">
            <v>「令和4年分　給与所得の源泉徴収票等の法定調書の作成と提出の手引」の刷成　1,104,750部</v>
          </cell>
          <cell r="J33" t="str">
            <v>支出負担行為担当官
国税庁長官官房会計課長
奈良井　功
東京都千代田区霞が関３－１－１</v>
          </cell>
          <cell r="M33">
            <v>44740</v>
          </cell>
          <cell r="N33" t="str">
            <v>株式会社ネッツ
愛知県半田市潮干町１－２３</v>
          </cell>
          <cell r="O33">
            <v>5180001091941</v>
          </cell>
          <cell r="P33" t="str">
            <v>⑥その他の法人等</v>
          </cell>
          <cell r="R33" t="str">
            <v>①一般競争入札</v>
          </cell>
          <cell r="T33">
            <v>4999703</v>
          </cell>
          <cell r="U33">
            <v>4739377</v>
          </cell>
          <cell r="W33">
            <v>0.94699999999999995</v>
          </cell>
          <cell r="Z33" t="str">
            <v>×</v>
          </cell>
          <cell r="AA33" t="str">
            <v>②同種の他の契約の予定価格を類推されるおそれがあるため公表しない</v>
          </cell>
          <cell r="AB33">
            <v>7</v>
          </cell>
          <cell r="AC33">
            <v>7</v>
          </cell>
          <cell r="AD33" t="str">
            <v>○</v>
          </cell>
          <cell r="AF33" t="str">
            <v>×</v>
          </cell>
        </row>
        <row r="34">
          <cell r="E34">
            <v>20</v>
          </cell>
          <cell r="F34" t="str">
            <v/>
          </cell>
          <cell r="G34" t="str">
            <v>Da344</v>
          </cell>
          <cell r="H34" t="str">
            <v>⑧物品等製造</v>
          </cell>
          <cell r="I34" t="str">
            <v>「年末調整及び法定調書に関するリーフレット　外1件」の刷成　10,459,100枚</v>
          </cell>
          <cell r="J34" t="str">
            <v>支出負担行為担当官
国税庁長官官房会計課長
奈良井　功
東京都千代田区霞が関３－１－１</v>
          </cell>
          <cell r="M34">
            <v>44740</v>
          </cell>
          <cell r="N34" t="str">
            <v>株式会社アイネット
東京都中央区銀座７－１６－２１</v>
          </cell>
          <cell r="O34">
            <v>5010001067883</v>
          </cell>
          <cell r="P34" t="str">
            <v>⑥その他の法人等</v>
          </cell>
          <cell r="R34" t="str">
            <v>①一般競争入札</v>
          </cell>
          <cell r="T34">
            <v>5774794</v>
          </cell>
          <cell r="U34">
            <v>5368412</v>
          </cell>
          <cell r="W34">
            <v>0.92900000000000005</v>
          </cell>
          <cell r="Z34" t="str">
            <v>×</v>
          </cell>
          <cell r="AA34" t="str">
            <v>②同種の他の契約の予定価格を類推されるおそれがあるため公表しない</v>
          </cell>
          <cell r="AB34">
            <v>2</v>
          </cell>
          <cell r="AC34">
            <v>2</v>
          </cell>
          <cell r="AD34" t="str">
            <v>○</v>
          </cell>
          <cell r="AF34" t="str">
            <v>×</v>
          </cell>
        </row>
        <row r="35">
          <cell r="E35" t="str">
            <v/>
          </cell>
          <cell r="F35">
            <v>10</v>
          </cell>
          <cell r="G35" t="str">
            <v>Da345</v>
          </cell>
          <cell r="H35" t="str">
            <v>⑩役務</v>
          </cell>
          <cell r="I35" t="str">
            <v>令和4年度ＥＲＰ研修の実施委託　一式</v>
          </cell>
          <cell r="J35" t="str">
            <v>支出負担行為担当官
国税庁長官官房会計課長
奈良井　功
東京都千代田区霞が関３－１－１</v>
          </cell>
          <cell r="M35">
            <v>44742</v>
          </cell>
          <cell r="N35" t="str">
            <v>ＳＡＰジャパン株式会社
東京都千代田区大手町１－２－１</v>
          </cell>
          <cell r="O35">
            <v>4010001071259</v>
          </cell>
          <cell r="P35" t="str">
            <v>⑥その他の法人等</v>
          </cell>
          <cell r="R35" t="str">
            <v>④随意契約（企画競争無し）</v>
          </cell>
          <cell r="T35">
            <v>12425050</v>
          </cell>
          <cell r="U35">
            <v>12425050</v>
          </cell>
          <cell r="W35">
            <v>1</v>
          </cell>
          <cell r="Z35" t="str">
            <v>×</v>
          </cell>
          <cell r="AA35" t="str">
            <v>①公表</v>
          </cell>
          <cell r="AB35" t="str">
            <v>－</v>
          </cell>
          <cell r="AF35" t="str">
            <v>×</v>
          </cell>
          <cell r="AH35" t="str">
            <v>①会計法第29条の3第4項（契約の性質又は目的が競争を許さない場合）</v>
          </cell>
          <cell r="AI35" t="str">
            <v>行政目的を達成するために不可欠な特定の情報について当該情報を提供することが可能な者から提供を受けるもの　ニ（ヘ）</v>
          </cell>
        </row>
        <row r="36">
          <cell r="E36" t="str">
            <v/>
          </cell>
          <cell r="F36">
            <v>11</v>
          </cell>
          <cell r="G36" t="str">
            <v>Da346</v>
          </cell>
          <cell r="H36" t="str">
            <v>⑦物品等購入</v>
          </cell>
          <cell r="I36" t="str">
            <v>自動体外式除細動器（AED）の購入（区分2）　一式</v>
          </cell>
          <cell r="J36" t="str">
            <v>支出負担行為担当官
国税庁長官官房会計課長
奈良井　功　
東京都千代田区霞が関３－１－１</v>
          </cell>
          <cell r="M36">
            <v>44742</v>
          </cell>
          <cell r="N36" t="str">
            <v>ＡＬＳＯＫ東心株式会社
東京都府中市府中町１－１４－１</v>
          </cell>
          <cell r="O36">
            <v>3012801000876</v>
          </cell>
          <cell r="P36" t="str">
            <v>⑥その他の法人等</v>
          </cell>
          <cell r="R36" t="str">
            <v>④随意契約（企画競争無し）</v>
          </cell>
          <cell r="T36">
            <v>3243240</v>
          </cell>
          <cell r="U36">
            <v>3243240</v>
          </cell>
          <cell r="W36">
            <v>1</v>
          </cell>
          <cell r="Z36" t="str">
            <v>×</v>
          </cell>
          <cell r="AA36" t="str">
            <v>②同種の他の契約の予定価格を類推されるおそれがあるため公表しない</v>
          </cell>
          <cell r="AB36">
            <v>2</v>
          </cell>
          <cell r="AC36">
            <v>1</v>
          </cell>
          <cell r="AD36" t="str">
            <v>○</v>
          </cell>
          <cell r="AF36" t="str">
            <v>×</v>
          </cell>
          <cell r="AH36" t="str">
            <v>⑭予決令第99条の2（競争に付しても入札者がないとき、又は再度の入札をしても落札者がないとき）</v>
          </cell>
          <cell r="AI36" t="str">
            <v>一般競争入札において入札者がいない又は再度の入札を実施しても、落札者となるべき者がいないことから、会計法第29条の３第５項及び予決令第99の２に該当するため。</v>
          </cell>
        </row>
        <row r="37">
          <cell r="E37" t="str">
            <v/>
          </cell>
          <cell r="F37" t="str">
            <v/>
          </cell>
          <cell r="W37" t="str">
            <v>－</v>
          </cell>
        </row>
        <row r="38">
          <cell r="E38" t="str">
            <v/>
          </cell>
          <cell r="F38" t="str">
            <v/>
          </cell>
          <cell r="W38" t="str">
            <v>－</v>
          </cell>
        </row>
        <row r="39">
          <cell r="E39" t="str">
            <v/>
          </cell>
          <cell r="F39" t="str">
            <v/>
          </cell>
          <cell r="W39" t="str">
            <v>－</v>
          </cell>
        </row>
        <row r="40">
          <cell r="E40" t="str">
            <v/>
          </cell>
          <cell r="F40" t="str">
            <v/>
          </cell>
          <cell r="W40" t="str">
            <v>－</v>
          </cell>
        </row>
        <row r="41">
          <cell r="E41" t="str">
            <v/>
          </cell>
          <cell r="F41" t="str">
            <v/>
          </cell>
          <cell r="W41" t="str">
            <v>－</v>
          </cell>
        </row>
        <row r="42">
          <cell r="E42" t="str">
            <v/>
          </cell>
          <cell r="F42" t="str">
            <v/>
          </cell>
          <cell r="W42" t="str">
            <v>－</v>
          </cell>
        </row>
        <row r="43">
          <cell r="E43" t="str">
            <v/>
          </cell>
          <cell r="F43" t="str">
            <v/>
          </cell>
          <cell r="W43" t="str">
            <v>－</v>
          </cell>
        </row>
        <row r="44">
          <cell r="E44" t="str">
            <v/>
          </cell>
          <cell r="F44" t="str">
            <v/>
          </cell>
          <cell r="W44" t="str">
            <v>－</v>
          </cell>
        </row>
        <row r="45">
          <cell r="E45" t="str">
            <v/>
          </cell>
          <cell r="F45" t="str">
            <v/>
          </cell>
          <cell r="W45" t="str">
            <v>－</v>
          </cell>
        </row>
        <row r="46">
          <cell r="E46" t="str">
            <v/>
          </cell>
          <cell r="F46" t="str">
            <v/>
          </cell>
          <cell r="W46" t="str">
            <v>－</v>
          </cell>
        </row>
        <row r="47">
          <cell r="E47" t="str">
            <v/>
          </cell>
          <cell r="F47" t="str">
            <v/>
          </cell>
          <cell r="W47" t="str">
            <v>－</v>
          </cell>
        </row>
        <row r="48">
          <cell r="E48" t="str">
            <v/>
          </cell>
          <cell r="F48" t="str">
            <v/>
          </cell>
          <cell r="W48" t="str">
            <v>－</v>
          </cell>
        </row>
        <row r="49">
          <cell r="E49" t="str">
            <v/>
          </cell>
          <cell r="F49" t="str">
            <v/>
          </cell>
          <cell r="W49" t="str">
            <v>－</v>
          </cell>
        </row>
        <row r="50">
          <cell r="E50" t="str">
            <v/>
          </cell>
          <cell r="F50" t="str">
            <v/>
          </cell>
          <cell r="W50" t="str">
            <v>－</v>
          </cell>
        </row>
        <row r="51">
          <cell r="E51" t="str">
            <v/>
          </cell>
          <cell r="F51" t="str">
            <v/>
          </cell>
          <cell r="W51" t="str">
            <v>－</v>
          </cell>
        </row>
        <row r="52">
          <cell r="E52" t="str">
            <v/>
          </cell>
          <cell r="F52" t="str">
            <v/>
          </cell>
          <cell r="W52" t="str">
            <v>－</v>
          </cell>
        </row>
        <row r="53">
          <cell r="E53" t="str">
            <v/>
          </cell>
          <cell r="F53" t="str">
            <v/>
          </cell>
          <cell r="W53" t="str">
            <v>－</v>
          </cell>
        </row>
        <row r="54">
          <cell r="E54" t="str">
            <v/>
          </cell>
          <cell r="F54" t="str">
            <v/>
          </cell>
          <cell r="W54" t="str">
            <v>－</v>
          </cell>
        </row>
        <row r="55">
          <cell r="E55" t="str">
            <v/>
          </cell>
          <cell r="F55" t="str">
            <v/>
          </cell>
          <cell r="W55" t="str">
            <v>－</v>
          </cell>
        </row>
        <row r="56">
          <cell r="E56" t="str">
            <v/>
          </cell>
          <cell r="F56" t="str">
            <v/>
          </cell>
          <cell r="W56" t="str">
            <v>－</v>
          </cell>
        </row>
        <row r="57">
          <cell r="E57" t="str">
            <v/>
          </cell>
          <cell r="F57" t="str">
            <v/>
          </cell>
          <cell r="W57" t="str">
            <v>－</v>
          </cell>
        </row>
        <row r="58">
          <cell r="E58" t="str">
            <v/>
          </cell>
          <cell r="F58" t="str">
            <v/>
          </cell>
          <cell r="W58" t="str">
            <v>－</v>
          </cell>
        </row>
        <row r="59">
          <cell r="E59" t="str">
            <v/>
          </cell>
          <cell r="F59" t="str">
            <v/>
          </cell>
          <cell r="W59" t="str">
            <v>－</v>
          </cell>
        </row>
        <row r="60">
          <cell r="E60" t="str">
            <v/>
          </cell>
          <cell r="F60" t="str">
            <v/>
          </cell>
          <cell r="W60" t="str">
            <v>－</v>
          </cell>
        </row>
        <row r="61">
          <cell r="E61" t="str">
            <v/>
          </cell>
          <cell r="F61" t="str">
            <v/>
          </cell>
          <cell r="W61" t="str">
            <v>－</v>
          </cell>
        </row>
        <row r="62">
          <cell r="E62" t="str">
            <v/>
          </cell>
          <cell r="F62" t="str">
            <v/>
          </cell>
          <cell r="W62" t="str">
            <v>－</v>
          </cell>
        </row>
        <row r="63">
          <cell r="E63" t="str">
            <v/>
          </cell>
          <cell r="F63" t="str">
            <v/>
          </cell>
          <cell r="W63" t="str">
            <v>－</v>
          </cell>
        </row>
        <row r="64">
          <cell r="E64" t="str">
            <v/>
          </cell>
          <cell r="F64" t="str">
            <v/>
          </cell>
          <cell r="W64" t="str">
            <v>－</v>
          </cell>
        </row>
        <row r="65">
          <cell r="E65" t="str">
            <v/>
          </cell>
          <cell r="F65" t="str">
            <v/>
          </cell>
          <cell r="W65" t="str">
            <v>－</v>
          </cell>
        </row>
        <row r="66">
          <cell r="E66" t="str">
            <v/>
          </cell>
          <cell r="F66" t="str">
            <v/>
          </cell>
          <cell r="W66" t="str">
            <v>－</v>
          </cell>
        </row>
        <row r="67">
          <cell r="E67" t="str">
            <v/>
          </cell>
          <cell r="F67" t="str">
            <v/>
          </cell>
          <cell r="W67" t="str">
            <v>－</v>
          </cell>
        </row>
        <row r="68">
          <cell r="E68" t="str">
            <v/>
          </cell>
          <cell r="F68" t="str">
            <v/>
          </cell>
          <cell r="W68" t="str">
            <v>－</v>
          </cell>
        </row>
        <row r="69">
          <cell r="E69" t="str">
            <v/>
          </cell>
          <cell r="F69" t="str">
            <v/>
          </cell>
          <cell r="W69" t="str">
            <v>－</v>
          </cell>
        </row>
        <row r="70">
          <cell r="E70" t="str">
            <v/>
          </cell>
          <cell r="F70" t="str">
            <v/>
          </cell>
          <cell r="W70" t="str">
            <v>－</v>
          </cell>
        </row>
        <row r="71">
          <cell r="E71" t="str">
            <v/>
          </cell>
          <cell r="F71" t="str">
            <v/>
          </cell>
          <cell r="W71" t="str">
            <v>－</v>
          </cell>
        </row>
        <row r="72">
          <cell r="E72" t="str">
            <v/>
          </cell>
          <cell r="F72" t="str">
            <v/>
          </cell>
          <cell r="W72" t="str">
            <v>－</v>
          </cell>
        </row>
        <row r="73">
          <cell r="E73" t="str">
            <v/>
          </cell>
          <cell r="F73" t="str">
            <v/>
          </cell>
          <cell r="W73" t="str">
            <v>－</v>
          </cell>
        </row>
        <row r="74">
          <cell r="E74" t="str">
            <v/>
          </cell>
          <cell r="F74" t="str">
            <v/>
          </cell>
          <cell r="W74" t="str">
            <v>－</v>
          </cell>
        </row>
        <row r="75">
          <cell r="E75" t="str">
            <v/>
          </cell>
          <cell r="F75" t="str">
            <v/>
          </cell>
          <cell r="W75" t="str">
            <v>－</v>
          </cell>
        </row>
        <row r="76">
          <cell r="E76" t="str">
            <v/>
          </cell>
          <cell r="F76" t="str">
            <v/>
          </cell>
          <cell r="W76" t="str">
            <v>－</v>
          </cell>
        </row>
        <row r="77">
          <cell r="E77" t="str">
            <v/>
          </cell>
          <cell r="F77" t="str">
            <v/>
          </cell>
          <cell r="W77" t="str">
            <v>－</v>
          </cell>
        </row>
        <row r="78">
          <cell r="E78" t="str">
            <v/>
          </cell>
          <cell r="F78" t="str">
            <v/>
          </cell>
          <cell r="W78" t="str">
            <v>－</v>
          </cell>
        </row>
        <row r="79">
          <cell r="E79" t="str">
            <v/>
          </cell>
          <cell r="F79" t="str">
            <v/>
          </cell>
          <cell r="W79" t="str">
            <v>－</v>
          </cell>
        </row>
        <row r="80">
          <cell r="E80" t="str">
            <v/>
          </cell>
          <cell r="F80" t="str">
            <v/>
          </cell>
          <cell r="W80" t="str">
            <v>－</v>
          </cell>
        </row>
        <row r="81">
          <cell r="E81" t="str">
            <v/>
          </cell>
          <cell r="F81" t="str">
            <v/>
          </cell>
          <cell r="W81" t="str">
            <v>－</v>
          </cell>
        </row>
        <row r="82">
          <cell r="E82" t="str">
            <v/>
          </cell>
          <cell r="F82" t="str">
            <v/>
          </cell>
          <cell r="W82" t="str">
            <v>－</v>
          </cell>
        </row>
        <row r="83">
          <cell r="E83" t="str">
            <v/>
          </cell>
          <cell r="F83" t="str">
            <v/>
          </cell>
          <cell r="W83" t="str">
            <v>－</v>
          </cell>
        </row>
        <row r="84">
          <cell r="E84" t="str">
            <v/>
          </cell>
          <cell r="F84" t="str">
            <v/>
          </cell>
          <cell r="W84" t="str">
            <v>－</v>
          </cell>
        </row>
        <row r="85">
          <cell r="E85" t="str">
            <v/>
          </cell>
          <cell r="F85" t="str">
            <v/>
          </cell>
          <cell r="W85" t="str">
            <v>－</v>
          </cell>
        </row>
        <row r="86">
          <cell r="E86" t="str">
            <v/>
          </cell>
          <cell r="F86" t="str">
            <v/>
          </cell>
          <cell r="W86" t="str">
            <v>－</v>
          </cell>
        </row>
        <row r="87">
          <cell r="E87" t="str">
            <v/>
          </cell>
          <cell r="F87" t="str">
            <v/>
          </cell>
          <cell r="W87" t="str">
            <v>－</v>
          </cell>
        </row>
        <row r="88">
          <cell r="E88" t="str">
            <v/>
          </cell>
          <cell r="F88" t="str">
            <v/>
          </cell>
          <cell r="W88" t="str">
            <v>－</v>
          </cell>
        </row>
        <row r="89">
          <cell r="E89" t="str">
            <v/>
          </cell>
          <cell r="F89" t="str">
            <v/>
          </cell>
          <cell r="W89" t="str">
            <v>－</v>
          </cell>
        </row>
        <row r="90">
          <cell r="E90" t="str">
            <v/>
          </cell>
          <cell r="F90" t="str">
            <v/>
          </cell>
          <cell r="W90" t="str">
            <v>－</v>
          </cell>
        </row>
        <row r="91">
          <cell r="E91" t="str">
            <v/>
          </cell>
          <cell r="F91" t="str">
            <v/>
          </cell>
          <cell r="W91" t="str">
            <v>－</v>
          </cell>
        </row>
        <row r="92">
          <cell r="E92" t="str">
            <v/>
          </cell>
          <cell r="F92" t="str">
            <v/>
          </cell>
          <cell r="W92" t="str">
            <v>－</v>
          </cell>
        </row>
        <row r="93">
          <cell r="E93" t="str">
            <v/>
          </cell>
          <cell r="F93" t="str">
            <v/>
          </cell>
          <cell r="W93" t="str">
            <v>－</v>
          </cell>
        </row>
        <row r="94">
          <cell r="E94" t="str">
            <v/>
          </cell>
          <cell r="F94" t="str">
            <v/>
          </cell>
          <cell r="W94" t="str">
            <v>－</v>
          </cell>
        </row>
        <row r="95">
          <cell r="E95" t="str">
            <v/>
          </cell>
          <cell r="F95" t="str">
            <v/>
          </cell>
          <cell r="W95" t="str">
            <v>－</v>
          </cell>
        </row>
        <row r="96">
          <cell r="E96" t="str">
            <v/>
          </cell>
          <cell r="F96" t="str">
            <v/>
          </cell>
          <cell r="W96" t="str">
            <v>－</v>
          </cell>
        </row>
        <row r="97">
          <cell r="E97" t="str">
            <v/>
          </cell>
          <cell r="F97" t="str">
            <v/>
          </cell>
          <cell r="W97" t="str">
            <v>－</v>
          </cell>
        </row>
        <row r="98">
          <cell r="E98" t="str">
            <v/>
          </cell>
          <cell r="F98" t="str">
            <v/>
          </cell>
          <cell r="W98" t="str">
            <v>－</v>
          </cell>
        </row>
        <row r="99">
          <cell r="E99" t="str">
            <v/>
          </cell>
          <cell r="F99" t="str">
            <v/>
          </cell>
          <cell r="W99" t="str">
            <v>－</v>
          </cell>
        </row>
        <row r="100">
          <cell r="E100" t="str">
            <v/>
          </cell>
          <cell r="F100" t="str">
            <v/>
          </cell>
          <cell r="W100" t="str">
            <v>－</v>
          </cell>
        </row>
        <row r="101">
          <cell r="E101" t="str">
            <v/>
          </cell>
          <cell r="F101" t="str">
            <v/>
          </cell>
          <cell r="W101" t="str">
            <v>－</v>
          </cell>
        </row>
        <row r="102">
          <cell r="E102" t="str">
            <v/>
          </cell>
          <cell r="F102" t="str">
            <v/>
          </cell>
          <cell r="W102" t="str">
            <v>－</v>
          </cell>
        </row>
        <row r="103">
          <cell r="E103" t="str">
            <v/>
          </cell>
          <cell r="F103" t="str">
            <v/>
          </cell>
          <cell r="W103" t="str">
            <v>－</v>
          </cell>
        </row>
        <row r="104">
          <cell r="E104" t="str">
            <v/>
          </cell>
          <cell r="F104" t="str">
            <v/>
          </cell>
          <cell r="W104" t="str">
            <v>－</v>
          </cell>
        </row>
        <row r="105">
          <cell r="E105" t="str">
            <v/>
          </cell>
          <cell r="F105" t="str">
            <v/>
          </cell>
          <cell r="W105" t="str">
            <v>－</v>
          </cell>
        </row>
        <row r="106">
          <cell r="E106" t="str">
            <v/>
          </cell>
          <cell r="F106" t="str">
            <v/>
          </cell>
          <cell r="W106" t="str">
            <v>－</v>
          </cell>
        </row>
        <row r="107">
          <cell r="E107" t="str">
            <v/>
          </cell>
          <cell r="F107" t="str">
            <v/>
          </cell>
          <cell r="W107" t="str">
            <v>－</v>
          </cell>
        </row>
        <row r="108">
          <cell r="E108" t="str">
            <v/>
          </cell>
          <cell r="F108" t="str">
            <v/>
          </cell>
          <cell r="W108" t="str">
            <v>－</v>
          </cell>
        </row>
        <row r="109">
          <cell r="E109" t="str">
            <v/>
          </cell>
          <cell r="F109" t="str">
            <v/>
          </cell>
          <cell r="W109" t="str">
            <v>－</v>
          </cell>
        </row>
        <row r="110">
          <cell r="E110" t="str">
            <v/>
          </cell>
          <cell r="F110" t="str">
            <v/>
          </cell>
          <cell r="W110" t="str">
            <v>－</v>
          </cell>
        </row>
        <row r="111">
          <cell r="E111" t="str">
            <v/>
          </cell>
          <cell r="F111" t="str">
            <v/>
          </cell>
          <cell r="W111" t="str">
            <v>－</v>
          </cell>
        </row>
        <row r="112">
          <cell r="E112" t="str">
            <v/>
          </cell>
          <cell r="F112" t="str">
            <v/>
          </cell>
          <cell r="W112" t="str">
            <v>－</v>
          </cell>
        </row>
        <row r="113">
          <cell r="E113" t="str">
            <v/>
          </cell>
          <cell r="F113" t="str">
            <v/>
          </cell>
          <cell r="W113" t="str">
            <v>－</v>
          </cell>
        </row>
        <row r="114">
          <cell r="E114" t="str">
            <v/>
          </cell>
          <cell r="F114" t="str">
            <v/>
          </cell>
          <cell r="W114" t="str">
            <v>－</v>
          </cell>
        </row>
        <row r="115">
          <cell r="E115" t="str">
            <v/>
          </cell>
          <cell r="F115" t="str">
            <v/>
          </cell>
          <cell r="W115" t="str">
            <v>－</v>
          </cell>
        </row>
        <row r="116">
          <cell r="E116" t="str">
            <v/>
          </cell>
          <cell r="F116" t="str">
            <v/>
          </cell>
          <cell r="W116" t="str">
            <v>－</v>
          </cell>
        </row>
        <row r="117">
          <cell r="E117" t="str">
            <v/>
          </cell>
          <cell r="F117" t="str">
            <v/>
          </cell>
          <cell r="W117" t="str">
            <v>－</v>
          </cell>
        </row>
        <row r="118">
          <cell r="E118" t="str">
            <v/>
          </cell>
          <cell r="F118" t="str">
            <v/>
          </cell>
          <cell r="W118" t="str">
            <v>－</v>
          </cell>
        </row>
        <row r="119">
          <cell r="E119" t="str">
            <v/>
          </cell>
          <cell r="F119" t="str">
            <v/>
          </cell>
          <cell r="W119" t="str">
            <v>－</v>
          </cell>
        </row>
        <row r="120">
          <cell r="E120" t="str">
            <v/>
          </cell>
          <cell r="F120" t="str">
            <v/>
          </cell>
          <cell r="W120" t="str">
            <v>－</v>
          </cell>
        </row>
        <row r="121">
          <cell r="E121" t="str">
            <v/>
          </cell>
          <cell r="F121" t="str">
            <v/>
          </cell>
          <cell r="W121" t="str">
            <v>－</v>
          </cell>
        </row>
        <row r="122">
          <cell r="E122" t="str">
            <v/>
          </cell>
          <cell r="F122" t="str">
            <v/>
          </cell>
          <cell r="W122" t="str">
            <v>－</v>
          </cell>
        </row>
        <row r="123">
          <cell r="E123" t="str">
            <v/>
          </cell>
          <cell r="F123" t="str">
            <v/>
          </cell>
          <cell r="W123" t="str">
            <v>－</v>
          </cell>
        </row>
        <row r="124">
          <cell r="E124" t="str">
            <v/>
          </cell>
          <cell r="F124" t="str">
            <v/>
          </cell>
          <cell r="W124" t="str">
            <v>－</v>
          </cell>
        </row>
        <row r="125">
          <cell r="E125" t="str">
            <v/>
          </cell>
          <cell r="F125" t="str">
            <v/>
          </cell>
          <cell r="W125" t="str">
            <v>－</v>
          </cell>
        </row>
        <row r="126">
          <cell r="E126" t="str">
            <v/>
          </cell>
          <cell r="F126" t="str">
            <v/>
          </cell>
          <cell r="W126" t="str">
            <v>－</v>
          </cell>
        </row>
        <row r="127">
          <cell r="E127" t="str">
            <v/>
          </cell>
          <cell r="F127" t="str">
            <v/>
          </cell>
          <cell r="W127" t="str">
            <v>－</v>
          </cell>
        </row>
        <row r="128">
          <cell r="E128" t="str">
            <v/>
          </cell>
          <cell r="F128" t="str">
            <v/>
          </cell>
          <cell r="W128" t="str">
            <v>－</v>
          </cell>
        </row>
        <row r="129">
          <cell r="E129" t="str">
            <v/>
          </cell>
          <cell r="F129" t="str">
            <v/>
          </cell>
          <cell r="W129" t="str">
            <v>－</v>
          </cell>
        </row>
        <row r="130">
          <cell r="E130" t="str">
            <v/>
          </cell>
          <cell r="F130" t="str">
            <v/>
          </cell>
          <cell r="W130" t="str">
            <v>－</v>
          </cell>
        </row>
        <row r="131">
          <cell r="E131" t="str">
            <v/>
          </cell>
          <cell r="F131" t="str">
            <v/>
          </cell>
          <cell r="W131" t="str">
            <v>－</v>
          </cell>
        </row>
        <row r="132">
          <cell r="E132" t="str">
            <v/>
          </cell>
          <cell r="F132" t="str">
            <v/>
          </cell>
          <cell r="W132" t="str">
            <v>－</v>
          </cell>
        </row>
        <row r="133">
          <cell r="E133" t="str">
            <v/>
          </cell>
          <cell r="F133" t="str">
            <v/>
          </cell>
          <cell r="W133" t="str">
            <v>－</v>
          </cell>
        </row>
        <row r="134">
          <cell r="E134" t="str">
            <v/>
          </cell>
          <cell r="F134" t="str">
            <v/>
          </cell>
          <cell r="W134" t="str">
            <v>－</v>
          </cell>
        </row>
        <row r="135">
          <cell r="E135" t="str">
            <v/>
          </cell>
          <cell r="F135" t="str">
            <v/>
          </cell>
          <cell r="W135" t="str">
            <v>－</v>
          </cell>
        </row>
        <row r="136">
          <cell r="E136" t="str">
            <v/>
          </cell>
          <cell r="F136" t="str">
            <v/>
          </cell>
          <cell r="W136" t="str">
            <v>－</v>
          </cell>
        </row>
        <row r="137">
          <cell r="E137" t="str">
            <v/>
          </cell>
          <cell r="F137" t="str">
            <v/>
          </cell>
          <cell r="W137" t="str">
            <v>－</v>
          </cell>
        </row>
        <row r="138">
          <cell r="E138" t="str">
            <v/>
          </cell>
          <cell r="F138" t="str">
            <v/>
          </cell>
          <cell r="W138" t="str">
            <v>－</v>
          </cell>
        </row>
        <row r="139">
          <cell r="E139" t="str">
            <v/>
          </cell>
          <cell r="F139" t="str">
            <v/>
          </cell>
          <cell r="W139" t="str">
            <v>－</v>
          </cell>
        </row>
        <row r="140">
          <cell r="E140" t="str">
            <v/>
          </cell>
          <cell r="F140" t="str">
            <v/>
          </cell>
          <cell r="W140" t="str">
            <v>－</v>
          </cell>
        </row>
        <row r="141">
          <cell r="E141" t="str">
            <v/>
          </cell>
          <cell r="F141" t="str">
            <v/>
          </cell>
          <cell r="W141" t="str">
            <v>－</v>
          </cell>
        </row>
        <row r="142">
          <cell r="E142" t="str">
            <v/>
          </cell>
          <cell r="F142" t="str">
            <v/>
          </cell>
          <cell r="W142" t="str">
            <v>－</v>
          </cell>
        </row>
        <row r="143">
          <cell r="E143" t="str">
            <v/>
          </cell>
          <cell r="F143" t="str">
            <v/>
          </cell>
          <cell r="W143" t="str">
            <v>－</v>
          </cell>
        </row>
        <row r="144">
          <cell r="E144" t="str">
            <v/>
          </cell>
          <cell r="F144" t="str">
            <v/>
          </cell>
          <cell r="W144" t="str">
            <v>－</v>
          </cell>
        </row>
        <row r="145">
          <cell r="E145" t="str">
            <v/>
          </cell>
          <cell r="F145" t="str">
            <v/>
          </cell>
          <cell r="W145" t="str">
            <v>－</v>
          </cell>
        </row>
        <row r="146">
          <cell r="E146" t="str">
            <v/>
          </cell>
          <cell r="F146" t="str">
            <v/>
          </cell>
          <cell r="W146" t="str">
            <v>－</v>
          </cell>
        </row>
        <row r="147">
          <cell r="E147" t="str">
            <v/>
          </cell>
          <cell r="F147" t="str">
            <v/>
          </cell>
          <cell r="W147" t="str">
            <v>－</v>
          </cell>
        </row>
        <row r="148">
          <cell r="E148" t="str">
            <v/>
          </cell>
          <cell r="F148" t="str">
            <v/>
          </cell>
          <cell r="W148" t="str">
            <v>－</v>
          </cell>
        </row>
        <row r="149">
          <cell r="E149" t="str">
            <v/>
          </cell>
          <cell r="F149" t="str">
            <v/>
          </cell>
          <cell r="W149" t="str">
            <v>－</v>
          </cell>
        </row>
        <row r="150">
          <cell r="E150" t="str">
            <v/>
          </cell>
          <cell r="F150" t="str">
            <v/>
          </cell>
          <cell r="W150" t="str">
            <v>－</v>
          </cell>
        </row>
        <row r="151">
          <cell r="E151" t="str">
            <v/>
          </cell>
          <cell r="F151" t="str">
            <v/>
          </cell>
          <cell r="W151" t="str">
            <v>－</v>
          </cell>
        </row>
        <row r="152">
          <cell r="E152" t="str">
            <v/>
          </cell>
          <cell r="F152" t="str">
            <v/>
          </cell>
          <cell r="W152" t="str">
            <v>－</v>
          </cell>
        </row>
        <row r="153">
          <cell r="E153" t="str">
            <v/>
          </cell>
          <cell r="F153" t="str">
            <v/>
          </cell>
          <cell r="W153" t="str">
            <v>－</v>
          </cell>
        </row>
        <row r="154">
          <cell r="E154" t="str">
            <v/>
          </cell>
          <cell r="F154" t="str">
            <v/>
          </cell>
          <cell r="W154" t="str">
            <v>－</v>
          </cell>
        </row>
        <row r="155">
          <cell r="E155" t="str">
            <v/>
          </cell>
          <cell r="F155" t="str">
            <v/>
          </cell>
          <cell r="W155" t="str">
            <v>－</v>
          </cell>
        </row>
        <row r="156">
          <cell r="E156" t="str">
            <v/>
          </cell>
          <cell r="F156" t="str">
            <v/>
          </cell>
          <cell r="W156" t="str">
            <v>－</v>
          </cell>
        </row>
        <row r="157">
          <cell r="E157" t="str">
            <v/>
          </cell>
          <cell r="F157" t="str">
            <v/>
          </cell>
          <cell r="W157" t="str">
            <v>－</v>
          </cell>
        </row>
        <row r="158">
          <cell r="E158" t="str">
            <v/>
          </cell>
          <cell r="F158" t="str">
            <v/>
          </cell>
          <cell r="W158" t="str">
            <v>－</v>
          </cell>
        </row>
        <row r="159">
          <cell r="E159" t="str">
            <v/>
          </cell>
          <cell r="F159" t="str">
            <v/>
          </cell>
          <cell r="W159" t="str">
            <v>－</v>
          </cell>
        </row>
        <row r="160">
          <cell r="E160" t="str">
            <v/>
          </cell>
          <cell r="F160" t="str">
            <v/>
          </cell>
          <cell r="W160" t="str">
            <v>－</v>
          </cell>
        </row>
        <row r="161">
          <cell r="E161" t="str">
            <v/>
          </cell>
          <cell r="F161" t="str">
            <v/>
          </cell>
          <cell r="W161" t="str">
            <v>－</v>
          </cell>
        </row>
        <row r="162">
          <cell r="E162" t="str">
            <v/>
          </cell>
          <cell r="F162" t="str">
            <v/>
          </cell>
          <cell r="W162" t="str">
            <v>－</v>
          </cell>
        </row>
        <row r="163">
          <cell r="E163" t="str">
            <v/>
          </cell>
          <cell r="F163" t="str">
            <v/>
          </cell>
          <cell r="W163" t="str">
            <v>－</v>
          </cell>
        </row>
        <row r="164">
          <cell r="E164" t="str">
            <v/>
          </cell>
          <cell r="F164" t="str">
            <v/>
          </cell>
          <cell r="W164" t="str">
            <v>－</v>
          </cell>
        </row>
        <row r="165">
          <cell r="E165" t="str">
            <v/>
          </cell>
          <cell r="F165" t="str">
            <v/>
          </cell>
          <cell r="W165" t="str">
            <v>－</v>
          </cell>
        </row>
        <row r="166">
          <cell r="E166" t="str">
            <v/>
          </cell>
          <cell r="F166" t="str">
            <v/>
          </cell>
          <cell r="W166" t="str">
            <v>－</v>
          </cell>
        </row>
        <row r="167">
          <cell r="E167" t="str">
            <v/>
          </cell>
          <cell r="F167" t="str">
            <v/>
          </cell>
          <cell r="W167" t="str">
            <v>－</v>
          </cell>
        </row>
        <row r="168">
          <cell r="E168" t="str">
            <v/>
          </cell>
          <cell r="F168" t="str">
            <v/>
          </cell>
          <cell r="W168" t="str">
            <v>－</v>
          </cell>
        </row>
        <row r="169">
          <cell r="E169" t="str">
            <v/>
          </cell>
          <cell r="F169" t="str">
            <v/>
          </cell>
          <cell r="W169" t="str">
            <v>－</v>
          </cell>
        </row>
        <row r="170">
          <cell r="E170" t="str">
            <v/>
          </cell>
          <cell r="F170" t="str">
            <v/>
          </cell>
          <cell r="W170" t="str">
            <v>－</v>
          </cell>
        </row>
        <row r="171">
          <cell r="E171" t="str">
            <v/>
          </cell>
          <cell r="F171" t="str">
            <v/>
          </cell>
          <cell r="W171" t="str">
            <v>－</v>
          </cell>
        </row>
        <row r="172">
          <cell r="E172" t="str">
            <v/>
          </cell>
          <cell r="F172" t="str">
            <v/>
          </cell>
          <cell r="W172" t="str">
            <v>－</v>
          </cell>
        </row>
        <row r="173">
          <cell r="E173" t="str">
            <v/>
          </cell>
          <cell r="F173" t="str">
            <v/>
          </cell>
          <cell r="W173" t="str">
            <v>－</v>
          </cell>
        </row>
        <row r="174">
          <cell r="E174" t="str">
            <v/>
          </cell>
          <cell r="F174" t="str">
            <v/>
          </cell>
          <cell r="W174" t="str">
            <v>－</v>
          </cell>
        </row>
        <row r="175">
          <cell r="E175" t="str">
            <v/>
          </cell>
          <cell r="F175" t="str">
            <v/>
          </cell>
          <cell r="W175" t="str">
            <v>－</v>
          </cell>
        </row>
        <row r="176">
          <cell r="E176" t="str">
            <v/>
          </cell>
          <cell r="F176" t="str">
            <v/>
          </cell>
          <cell r="W176" t="str">
            <v>－</v>
          </cell>
        </row>
        <row r="177">
          <cell r="E177" t="str">
            <v/>
          </cell>
          <cell r="F177" t="str">
            <v/>
          </cell>
          <cell r="W177" t="str">
            <v>－</v>
          </cell>
        </row>
        <row r="178">
          <cell r="E178" t="str">
            <v/>
          </cell>
          <cell r="F178" t="str">
            <v/>
          </cell>
          <cell r="W178" t="str">
            <v>－</v>
          </cell>
        </row>
        <row r="179">
          <cell r="E179" t="str">
            <v/>
          </cell>
          <cell r="F179" t="str">
            <v/>
          </cell>
          <cell r="W179" t="str">
            <v>－</v>
          </cell>
        </row>
        <row r="180">
          <cell r="E180" t="str">
            <v/>
          </cell>
          <cell r="F180" t="str">
            <v/>
          </cell>
          <cell r="W180" t="str">
            <v>－</v>
          </cell>
        </row>
        <row r="181">
          <cell r="E181" t="str">
            <v/>
          </cell>
          <cell r="F181" t="str">
            <v/>
          </cell>
          <cell r="W181" t="str">
            <v>－</v>
          </cell>
        </row>
        <row r="182">
          <cell r="E182" t="str">
            <v/>
          </cell>
          <cell r="F182" t="str">
            <v/>
          </cell>
          <cell r="W182" t="str">
            <v>－</v>
          </cell>
        </row>
        <row r="183">
          <cell r="E183" t="str">
            <v/>
          </cell>
          <cell r="F183" t="str">
            <v/>
          </cell>
          <cell r="W183" t="str">
            <v>－</v>
          </cell>
        </row>
        <row r="184">
          <cell r="E184" t="str">
            <v/>
          </cell>
          <cell r="F184" t="str">
            <v/>
          </cell>
          <cell r="W184" t="str">
            <v>－</v>
          </cell>
        </row>
        <row r="185">
          <cell r="E185" t="str">
            <v/>
          </cell>
          <cell r="F185" t="str">
            <v/>
          </cell>
          <cell r="W185" t="str">
            <v>－</v>
          </cell>
        </row>
        <row r="186">
          <cell r="E186" t="str">
            <v/>
          </cell>
          <cell r="F186" t="str">
            <v/>
          </cell>
          <cell r="W186" t="str">
            <v>－</v>
          </cell>
        </row>
        <row r="187">
          <cell r="E187" t="str">
            <v/>
          </cell>
          <cell r="F187" t="str">
            <v/>
          </cell>
          <cell r="W187" t="str">
            <v>－</v>
          </cell>
        </row>
        <row r="188">
          <cell r="E188" t="str">
            <v/>
          </cell>
          <cell r="F188" t="str">
            <v/>
          </cell>
          <cell r="W188" t="str">
            <v>－</v>
          </cell>
        </row>
        <row r="189">
          <cell r="E189" t="str">
            <v/>
          </cell>
          <cell r="F189" t="str">
            <v/>
          </cell>
          <cell r="W189" t="str">
            <v>－</v>
          </cell>
        </row>
        <row r="190">
          <cell r="E190" t="str">
            <v/>
          </cell>
          <cell r="F190" t="str">
            <v/>
          </cell>
          <cell r="W190" t="str">
            <v>－</v>
          </cell>
        </row>
        <row r="191">
          <cell r="E191" t="str">
            <v/>
          </cell>
          <cell r="F191" t="str">
            <v/>
          </cell>
          <cell r="W191" t="str">
            <v>－</v>
          </cell>
        </row>
        <row r="192">
          <cell r="E192" t="str">
            <v/>
          </cell>
          <cell r="F192" t="str">
            <v/>
          </cell>
          <cell r="W192" t="str">
            <v>－</v>
          </cell>
        </row>
        <row r="193">
          <cell r="E193" t="str">
            <v/>
          </cell>
          <cell r="F193" t="str">
            <v/>
          </cell>
          <cell r="W193" t="str">
            <v>－</v>
          </cell>
        </row>
        <row r="194">
          <cell r="E194" t="str">
            <v/>
          </cell>
          <cell r="F194" t="str">
            <v/>
          </cell>
          <cell r="W194" t="str">
            <v>－</v>
          </cell>
        </row>
        <row r="195">
          <cell r="E195" t="str">
            <v/>
          </cell>
          <cell r="F195" t="str">
            <v/>
          </cell>
          <cell r="W195" t="str">
            <v>－</v>
          </cell>
        </row>
        <row r="196">
          <cell r="E196" t="str">
            <v/>
          </cell>
          <cell r="F196" t="str">
            <v/>
          </cell>
          <cell r="W196" t="str">
            <v>－</v>
          </cell>
        </row>
        <row r="197">
          <cell r="E197" t="str">
            <v/>
          </cell>
          <cell r="F197" t="str">
            <v/>
          </cell>
          <cell r="W197" t="str">
            <v>－</v>
          </cell>
        </row>
        <row r="198">
          <cell r="E198" t="str">
            <v/>
          </cell>
          <cell r="F198" t="str">
            <v/>
          </cell>
          <cell r="W198" t="str">
            <v>－</v>
          </cell>
        </row>
        <row r="199">
          <cell r="E199" t="str">
            <v/>
          </cell>
          <cell r="F199" t="str">
            <v/>
          </cell>
          <cell r="W199" t="str">
            <v>－</v>
          </cell>
        </row>
        <row r="200">
          <cell r="E200" t="str">
            <v/>
          </cell>
          <cell r="F200" t="str">
            <v/>
          </cell>
          <cell r="W200" t="str">
            <v>－</v>
          </cell>
        </row>
        <row r="201">
          <cell r="E201" t="str">
            <v/>
          </cell>
          <cell r="F201" t="str">
            <v/>
          </cell>
          <cell r="W201" t="str">
            <v>－</v>
          </cell>
        </row>
        <row r="202">
          <cell r="E202" t="str">
            <v/>
          </cell>
          <cell r="F202" t="str">
            <v/>
          </cell>
          <cell r="W202" t="str">
            <v>－</v>
          </cell>
        </row>
        <row r="203">
          <cell r="E203" t="str">
            <v/>
          </cell>
          <cell r="F203" t="str">
            <v/>
          </cell>
          <cell r="W203" t="str">
            <v>－</v>
          </cell>
        </row>
        <row r="204">
          <cell r="E204" t="str">
            <v/>
          </cell>
          <cell r="F204" t="str">
            <v/>
          </cell>
          <cell r="W204" t="str">
            <v>－</v>
          </cell>
        </row>
        <row r="205">
          <cell r="E205" t="str">
            <v/>
          </cell>
          <cell r="F205" t="str">
            <v/>
          </cell>
          <cell r="W205" t="str">
            <v>－</v>
          </cell>
        </row>
        <row r="206">
          <cell r="E206" t="str">
            <v/>
          </cell>
          <cell r="F206" t="str">
            <v/>
          </cell>
          <cell r="W206" t="str">
            <v>－</v>
          </cell>
        </row>
        <row r="207">
          <cell r="E207" t="str">
            <v/>
          </cell>
          <cell r="F207" t="str">
            <v/>
          </cell>
          <cell r="W207" t="str">
            <v>－</v>
          </cell>
        </row>
        <row r="208">
          <cell r="E208" t="str">
            <v/>
          </cell>
          <cell r="F208" t="str">
            <v/>
          </cell>
          <cell r="W208" t="str">
            <v>－</v>
          </cell>
        </row>
        <row r="209">
          <cell r="E209" t="str">
            <v/>
          </cell>
          <cell r="F209" t="str">
            <v/>
          </cell>
          <cell r="W209" t="str">
            <v>－</v>
          </cell>
        </row>
        <row r="210">
          <cell r="E210" t="str">
            <v/>
          </cell>
          <cell r="F210" t="str">
            <v/>
          </cell>
          <cell r="W210" t="str">
            <v>－</v>
          </cell>
        </row>
        <row r="211">
          <cell r="E211" t="str">
            <v/>
          </cell>
          <cell r="F211" t="str">
            <v/>
          </cell>
          <cell r="W211" t="str">
            <v>－</v>
          </cell>
        </row>
        <row r="212">
          <cell r="E212" t="str">
            <v/>
          </cell>
          <cell r="F212" t="str">
            <v/>
          </cell>
          <cell r="W212" t="str">
            <v>－</v>
          </cell>
        </row>
        <row r="213">
          <cell r="E213" t="str">
            <v/>
          </cell>
          <cell r="F213" t="str">
            <v/>
          </cell>
          <cell r="W213" t="str">
            <v>－</v>
          </cell>
        </row>
        <row r="214">
          <cell r="E214" t="str">
            <v/>
          </cell>
          <cell r="F214" t="str">
            <v/>
          </cell>
          <cell r="W214" t="str">
            <v>－</v>
          </cell>
        </row>
        <row r="215">
          <cell r="E215" t="str">
            <v/>
          </cell>
          <cell r="F215" t="str">
            <v/>
          </cell>
          <cell r="W215" t="str">
            <v>－</v>
          </cell>
        </row>
        <row r="216">
          <cell r="E216" t="str">
            <v/>
          </cell>
          <cell r="F216" t="str">
            <v/>
          </cell>
          <cell r="W216" t="str">
            <v>－</v>
          </cell>
        </row>
        <row r="217">
          <cell r="E217" t="str">
            <v/>
          </cell>
          <cell r="F217" t="str">
            <v/>
          </cell>
          <cell r="W217" t="str">
            <v>－</v>
          </cell>
        </row>
        <row r="218">
          <cell r="E218" t="str">
            <v/>
          </cell>
          <cell r="F218" t="str">
            <v/>
          </cell>
          <cell r="W218" t="str">
            <v>－</v>
          </cell>
        </row>
        <row r="219">
          <cell r="E219" t="str">
            <v/>
          </cell>
          <cell r="F219" t="str">
            <v/>
          </cell>
          <cell r="W219" t="str">
            <v>－</v>
          </cell>
        </row>
        <row r="220">
          <cell r="E220" t="str">
            <v/>
          </cell>
          <cell r="F220" t="str">
            <v/>
          </cell>
          <cell r="W220" t="str">
            <v>－</v>
          </cell>
        </row>
        <row r="221">
          <cell r="E221" t="str">
            <v/>
          </cell>
          <cell r="F221" t="str">
            <v/>
          </cell>
          <cell r="W221" t="str">
            <v>－</v>
          </cell>
        </row>
        <row r="222">
          <cell r="E222" t="str">
            <v/>
          </cell>
          <cell r="F222" t="str">
            <v/>
          </cell>
          <cell r="W222" t="str">
            <v>－</v>
          </cell>
        </row>
        <row r="223">
          <cell r="E223" t="str">
            <v/>
          </cell>
          <cell r="F223" t="str">
            <v/>
          </cell>
          <cell r="W223" t="str">
            <v>－</v>
          </cell>
        </row>
        <row r="224">
          <cell r="E224" t="str">
            <v/>
          </cell>
          <cell r="F224" t="str">
            <v/>
          </cell>
          <cell r="W224" t="str">
            <v>－</v>
          </cell>
        </row>
        <row r="225">
          <cell r="E225" t="str">
            <v/>
          </cell>
          <cell r="F225" t="str">
            <v/>
          </cell>
          <cell r="W225" t="str">
            <v>－</v>
          </cell>
        </row>
        <row r="226">
          <cell r="E226" t="str">
            <v/>
          </cell>
          <cell r="F226" t="str">
            <v/>
          </cell>
          <cell r="W226" t="str">
            <v>－</v>
          </cell>
        </row>
        <row r="227">
          <cell r="E227" t="str">
            <v/>
          </cell>
          <cell r="F227" t="str">
            <v/>
          </cell>
          <cell r="W227" t="str">
            <v>－</v>
          </cell>
        </row>
        <row r="228">
          <cell r="E228" t="str">
            <v/>
          </cell>
          <cell r="F228" t="str">
            <v/>
          </cell>
          <cell r="W228" t="str">
            <v>－</v>
          </cell>
        </row>
        <row r="229">
          <cell r="E229" t="str">
            <v/>
          </cell>
          <cell r="F229" t="str">
            <v/>
          </cell>
          <cell r="W229" t="str">
            <v>－</v>
          </cell>
        </row>
        <row r="230">
          <cell r="E230" t="str">
            <v/>
          </cell>
          <cell r="F230" t="str">
            <v/>
          </cell>
          <cell r="W230" t="str">
            <v>－</v>
          </cell>
        </row>
        <row r="231">
          <cell r="E231" t="str">
            <v/>
          </cell>
          <cell r="F231" t="str">
            <v/>
          </cell>
          <cell r="W231" t="str">
            <v>－</v>
          </cell>
        </row>
        <row r="232">
          <cell r="E232" t="str">
            <v/>
          </cell>
          <cell r="F232" t="str">
            <v/>
          </cell>
          <cell r="W232" t="str">
            <v>－</v>
          </cell>
        </row>
        <row r="233">
          <cell r="E233" t="str">
            <v/>
          </cell>
          <cell r="F233" t="str">
            <v/>
          </cell>
          <cell r="W233" t="str">
            <v>－</v>
          </cell>
        </row>
        <row r="234">
          <cell r="E234" t="str">
            <v/>
          </cell>
          <cell r="F234" t="str">
            <v/>
          </cell>
          <cell r="W234" t="str">
            <v>－</v>
          </cell>
        </row>
        <row r="235">
          <cell r="E235" t="str">
            <v/>
          </cell>
          <cell r="F235" t="str">
            <v/>
          </cell>
          <cell r="W235" t="str">
            <v>－</v>
          </cell>
        </row>
        <row r="236">
          <cell r="E236" t="str">
            <v/>
          </cell>
          <cell r="F236" t="str">
            <v/>
          </cell>
          <cell r="W236" t="str">
            <v>－</v>
          </cell>
        </row>
        <row r="237">
          <cell r="E237" t="str">
            <v/>
          </cell>
          <cell r="F237" t="str">
            <v/>
          </cell>
          <cell r="W237" t="str">
            <v>－</v>
          </cell>
        </row>
        <row r="238">
          <cell r="E238" t="str">
            <v/>
          </cell>
          <cell r="F238" t="str">
            <v/>
          </cell>
          <cell r="W238" t="str">
            <v>－</v>
          </cell>
        </row>
        <row r="239">
          <cell r="E239" t="str">
            <v/>
          </cell>
          <cell r="F239" t="str">
            <v/>
          </cell>
          <cell r="W239" t="str">
            <v>－</v>
          </cell>
        </row>
        <row r="240">
          <cell r="E240" t="str">
            <v/>
          </cell>
          <cell r="F240" t="str">
            <v/>
          </cell>
          <cell r="W240" t="str">
            <v>－</v>
          </cell>
        </row>
        <row r="241">
          <cell r="E241" t="str">
            <v/>
          </cell>
          <cell r="F241" t="str">
            <v/>
          </cell>
          <cell r="W241" t="str">
            <v>－</v>
          </cell>
        </row>
        <row r="242">
          <cell r="E242" t="str">
            <v/>
          </cell>
          <cell r="F242" t="str">
            <v/>
          </cell>
          <cell r="W242" t="str">
            <v>－</v>
          </cell>
        </row>
        <row r="243">
          <cell r="E243" t="str">
            <v/>
          </cell>
          <cell r="F243" t="str">
            <v/>
          </cell>
          <cell r="W243" t="str">
            <v>－</v>
          </cell>
        </row>
        <row r="244">
          <cell r="E244" t="str">
            <v/>
          </cell>
          <cell r="F244" t="str">
            <v/>
          </cell>
          <cell r="W244" t="str">
            <v>－</v>
          </cell>
        </row>
        <row r="245">
          <cell r="E245" t="str">
            <v/>
          </cell>
          <cell r="F245" t="str">
            <v/>
          </cell>
          <cell r="W245" t="str">
            <v>－</v>
          </cell>
        </row>
        <row r="246">
          <cell r="E246" t="str">
            <v/>
          </cell>
          <cell r="F246" t="str">
            <v/>
          </cell>
          <cell r="W246" t="str">
            <v>－</v>
          </cell>
        </row>
        <row r="247">
          <cell r="E247" t="str">
            <v/>
          </cell>
          <cell r="F247" t="str">
            <v/>
          </cell>
          <cell r="W247" t="str">
            <v>－</v>
          </cell>
        </row>
        <row r="248">
          <cell r="E248" t="str">
            <v/>
          </cell>
          <cell r="F248" t="str">
            <v/>
          </cell>
          <cell r="W248" t="str">
            <v>－</v>
          </cell>
        </row>
        <row r="249">
          <cell r="E249" t="str">
            <v/>
          </cell>
          <cell r="F249" t="str">
            <v/>
          </cell>
          <cell r="W249" t="str">
            <v>－</v>
          </cell>
        </row>
        <row r="250">
          <cell r="E250" t="str">
            <v/>
          </cell>
          <cell r="F250" t="str">
            <v/>
          </cell>
          <cell r="W250" t="str">
            <v>－</v>
          </cell>
        </row>
        <row r="251">
          <cell r="E251" t="str">
            <v/>
          </cell>
          <cell r="F251" t="str">
            <v/>
          </cell>
          <cell r="W251" t="str">
            <v>－</v>
          </cell>
        </row>
        <row r="252">
          <cell r="E252" t="str">
            <v/>
          </cell>
          <cell r="F252" t="str">
            <v/>
          </cell>
          <cell r="W252" t="str">
            <v>－</v>
          </cell>
        </row>
        <row r="253">
          <cell r="E253" t="str">
            <v/>
          </cell>
          <cell r="F253" t="str">
            <v/>
          </cell>
          <cell r="W253" t="str">
            <v>－</v>
          </cell>
        </row>
        <row r="254">
          <cell r="E254" t="str">
            <v/>
          </cell>
          <cell r="F254" t="str">
            <v/>
          </cell>
          <cell r="W254" t="str">
            <v>－</v>
          </cell>
        </row>
        <row r="255">
          <cell r="E255" t="str">
            <v/>
          </cell>
          <cell r="F255" t="str">
            <v/>
          </cell>
          <cell r="W255" t="str">
            <v>－</v>
          </cell>
        </row>
        <row r="256">
          <cell r="E256" t="str">
            <v/>
          </cell>
          <cell r="F256" t="str">
            <v/>
          </cell>
          <cell r="W256" t="str">
            <v>－</v>
          </cell>
        </row>
        <row r="257">
          <cell r="E257" t="str">
            <v/>
          </cell>
          <cell r="F257" t="str">
            <v/>
          </cell>
          <cell r="W257" t="str">
            <v>－</v>
          </cell>
        </row>
        <row r="258">
          <cell r="E258" t="str">
            <v/>
          </cell>
          <cell r="F258" t="str">
            <v/>
          </cell>
          <cell r="W258" t="str">
            <v>－</v>
          </cell>
        </row>
        <row r="259">
          <cell r="E259" t="str">
            <v/>
          </cell>
          <cell r="F259" t="str">
            <v/>
          </cell>
          <cell r="W259" t="str">
            <v>－</v>
          </cell>
        </row>
        <row r="260">
          <cell r="E260" t="str">
            <v/>
          </cell>
          <cell r="F260" t="str">
            <v/>
          </cell>
          <cell r="W260" t="str">
            <v>－</v>
          </cell>
        </row>
        <row r="261">
          <cell r="E261" t="str">
            <v/>
          </cell>
          <cell r="F261" t="str">
            <v/>
          </cell>
          <cell r="W261" t="str">
            <v>－</v>
          </cell>
        </row>
        <row r="262">
          <cell r="E262" t="str">
            <v/>
          </cell>
          <cell r="F262" t="str">
            <v/>
          </cell>
          <cell r="W262" t="str">
            <v>－</v>
          </cell>
        </row>
        <row r="263">
          <cell r="E263" t="str">
            <v/>
          </cell>
          <cell r="F263" t="str">
            <v/>
          </cell>
          <cell r="W263" t="str">
            <v>－</v>
          </cell>
        </row>
        <row r="264">
          <cell r="E264" t="str">
            <v/>
          </cell>
          <cell r="F264" t="str">
            <v/>
          </cell>
          <cell r="W264" t="str">
            <v>－</v>
          </cell>
        </row>
        <row r="265">
          <cell r="E265" t="str">
            <v/>
          </cell>
          <cell r="F265" t="str">
            <v/>
          </cell>
          <cell r="W265" t="str">
            <v>－</v>
          </cell>
        </row>
        <row r="266">
          <cell r="E266" t="str">
            <v/>
          </cell>
          <cell r="F266" t="str">
            <v/>
          </cell>
          <cell r="W266" t="str">
            <v>－</v>
          </cell>
        </row>
        <row r="267">
          <cell r="E267" t="str">
            <v/>
          </cell>
          <cell r="F267" t="str">
            <v/>
          </cell>
          <cell r="W267" t="str">
            <v>－</v>
          </cell>
        </row>
        <row r="268">
          <cell r="E268" t="str">
            <v/>
          </cell>
          <cell r="F268" t="str">
            <v/>
          </cell>
          <cell r="W268" t="str">
            <v>－</v>
          </cell>
        </row>
        <row r="269">
          <cell r="E269" t="str">
            <v/>
          </cell>
          <cell r="F269" t="str">
            <v/>
          </cell>
          <cell r="W269" t="str">
            <v>－</v>
          </cell>
        </row>
        <row r="270">
          <cell r="E270" t="str">
            <v/>
          </cell>
          <cell r="F270" t="str">
            <v/>
          </cell>
          <cell r="W270" t="str">
            <v>－</v>
          </cell>
        </row>
        <row r="271">
          <cell r="E271" t="str">
            <v/>
          </cell>
          <cell r="F271" t="str">
            <v/>
          </cell>
          <cell r="W271" t="str">
            <v>－</v>
          </cell>
        </row>
        <row r="272">
          <cell r="E272" t="str">
            <v/>
          </cell>
          <cell r="F272" t="str">
            <v/>
          </cell>
          <cell r="W272" t="str">
            <v>－</v>
          </cell>
        </row>
        <row r="273">
          <cell r="E273" t="str">
            <v/>
          </cell>
          <cell r="F273" t="str">
            <v/>
          </cell>
          <cell r="W273" t="str">
            <v>－</v>
          </cell>
        </row>
        <row r="274">
          <cell r="E274" t="str">
            <v/>
          </cell>
          <cell r="F274" t="str">
            <v/>
          </cell>
          <cell r="W274" t="str">
            <v>－</v>
          </cell>
        </row>
        <row r="275">
          <cell r="E275" t="str">
            <v/>
          </cell>
          <cell r="F275" t="str">
            <v/>
          </cell>
          <cell r="W275" t="str">
            <v>－</v>
          </cell>
        </row>
        <row r="276">
          <cell r="E276" t="str">
            <v/>
          </cell>
          <cell r="F276" t="str">
            <v/>
          </cell>
          <cell r="W276" t="str">
            <v>－</v>
          </cell>
        </row>
        <row r="277">
          <cell r="E277" t="str">
            <v/>
          </cell>
          <cell r="F277" t="str">
            <v/>
          </cell>
          <cell r="W277" t="str">
            <v>－</v>
          </cell>
        </row>
        <row r="278">
          <cell r="W278" t="str">
            <v>－</v>
          </cell>
        </row>
        <row r="279">
          <cell r="W279" t="str">
            <v>－</v>
          </cell>
        </row>
        <row r="280">
          <cell r="W280" t="str">
            <v>－</v>
          </cell>
        </row>
        <row r="281">
          <cell r="W281" t="str">
            <v>－</v>
          </cell>
        </row>
        <row r="282">
          <cell r="W282" t="str">
            <v>－</v>
          </cell>
        </row>
        <row r="283">
          <cell r="W283" t="str">
            <v>－</v>
          </cell>
        </row>
        <row r="284">
          <cell r="W284" t="str">
            <v>－</v>
          </cell>
        </row>
        <row r="285">
          <cell r="W285" t="str">
            <v>－</v>
          </cell>
        </row>
        <row r="286">
          <cell r="W286" t="str">
            <v>－</v>
          </cell>
        </row>
        <row r="287">
          <cell r="W287" t="str">
            <v>－</v>
          </cell>
        </row>
        <row r="288">
          <cell r="W288" t="str">
            <v>－</v>
          </cell>
        </row>
        <row r="289">
          <cell r="W289" t="str">
            <v>－</v>
          </cell>
        </row>
        <row r="290">
          <cell r="W290" t="str">
            <v>－</v>
          </cell>
        </row>
        <row r="291">
          <cell r="W291" t="str">
            <v>－</v>
          </cell>
        </row>
        <row r="292">
          <cell r="W292" t="str">
            <v>－</v>
          </cell>
        </row>
        <row r="293">
          <cell r="W293" t="str">
            <v>－</v>
          </cell>
        </row>
        <row r="294">
          <cell r="W294" t="str">
            <v>－</v>
          </cell>
        </row>
        <row r="295">
          <cell r="W295" t="str">
            <v>－</v>
          </cell>
        </row>
        <row r="296">
          <cell r="W296" t="str">
            <v>－</v>
          </cell>
        </row>
        <row r="297">
          <cell r="W297" t="str">
            <v>－</v>
          </cell>
        </row>
        <row r="298">
          <cell r="W298" t="str">
            <v>－</v>
          </cell>
        </row>
        <row r="299">
          <cell r="W299" t="str">
            <v>－</v>
          </cell>
        </row>
        <row r="300">
          <cell r="W300" t="str">
            <v>－</v>
          </cell>
        </row>
        <row r="301">
          <cell r="W301" t="str">
            <v>－</v>
          </cell>
        </row>
        <row r="302">
          <cell r="W302" t="str">
            <v>－</v>
          </cell>
        </row>
        <row r="303">
          <cell r="W303" t="str">
            <v>－</v>
          </cell>
        </row>
        <row r="304">
          <cell r="W304" t="str">
            <v>－</v>
          </cell>
        </row>
        <row r="305">
          <cell r="W305" t="str">
            <v>－</v>
          </cell>
        </row>
        <row r="306">
          <cell r="W306" t="str">
            <v>－</v>
          </cell>
        </row>
        <row r="307">
          <cell r="W307" t="str">
            <v>－</v>
          </cell>
        </row>
        <row r="308">
          <cell r="W308" t="str">
            <v>－</v>
          </cell>
        </row>
        <row r="309">
          <cell r="W309" t="str">
            <v>－</v>
          </cell>
        </row>
        <row r="310">
          <cell r="W310" t="str">
            <v>－</v>
          </cell>
        </row>
        <row r="311">
          <cell r="W311" t="str">
            <v>－</v>
          </cell>
        </row>
        <row r="312">
          <cell r="W312" t="str">
            <v>－</v>
          </cell>
        </row>
        <row r="313">
          <cell r="W313" t="str">
            <v>－</v>
          </cell>
        </row>
        <row r="314">
          <cell r="W314" t="str">
            <v>－</v>
          </cell>
        </row>
        <row r="315">
          <cell r="W315" t="str">
            <v>－</v>
          </cell>
        </row>
        <row r="316">
          <cell r="W316" t="str">
            <v>－</v>
          </cell>
        </row>
        <row r="317">
          <cell r="W317" t="str">
            <v>－</v>
          </cell>
        </row>
        <row r="318">
          <cell r="W318" t="str">
            <v>－</v>
          </cell>
        </row>
        <row r="319">
          <cell r="W319" t="str">
            <v>－</v>
          </cell>
        </row>
        <row r="320">
          <cell r="W320" t="str">
            <v>－</v>
          </cell>
        </row>
        <row r="321">
          <cell r="W321" t="str">
            <v>－</v>
          </cell>
        </row>
        <row r="322">
          <cell r="W322" t="str">
            <v>－</v>
          </cell>
        </row>
        <row r="323">
          <cell r="W323" t="str">
            <v>－</v>
          </cell>
        </row>
        <row r="324">
          <cell r="W324" t="str">
            <v>－</v>
          </cell>
        </row>
        <row r="325">
          <cell r="W325" t="str">
            <v>－</v>
          </cell>
        </row>
        <row r="326">
          <cell r="W326" t="str">
            <v>－</v>
          </cell>
        </row>
        <row r="327">
          <cell r="W327" t="str">
            <v>－</v>
          </cell>
        </row>
        <row r="328">
          <cell r="W328" t="str">
            <v>－</v>
          </cell>
        </row>
        <row r="329">
          <cell r="W329" t="str">
            <v>－</v>
          </cell>
        </row>
        <row r="330">
          <cell r="W330" t="str">
            <v>－</v>
          </cell>
        </row>
        <row r="331">
          <cell r="W331" t="str">
            <v>－</v>
          </cell>
        </row>
        <row r="332">
          <cell r="W332" t="str">
            <v>－</v>
          </cell>
        </row>
        <row r="333">
          <cell r="W333" t="str">
            <v>－</v>
          </cell>
        </row>
        <row r="334">
          <cell r="W334" t="str">
            <v>－</v>
          </cell>
        </row>
        <row r="335">
          <cell r="W335" t="str">
            <v>－</v>
          </cell>
        </row>
        <row r="336">
          <cell r="W336" t="str">
            <v>－</v>
          </cell>
        </row>
        <row r="337">
          <cell r="W337" t="str">
            <v>－</v>
          </cell>
        </row>
        <row r="338">
          <cell r="W338" t="str">
            <v>－</v>
          </cell>
        </row>
        <row r="339">
          <cell r="W339" t="str">
            <v>－</v>
          </cell>
        </row>
        <row r="340">
          <cell r="W340" t="str">
            <v>－</v>
          </cell>
        </row>
        <row r="341">
          <cell r="W341" t="str">
            <v>－</v>
          </cell>
        </row>
        <row r="342">
          <cell r="W342" t="str">
            <v>－</v>
          </cell>
        </row>
        <row r="343">
          <cell r="W343" t="str">
            <v>－</v>
          </cell>
        </row>
        <row r="344">
          <cell r="W344" t="str">
            <v>－</v>
          </cell>
        </row>
        <row r="345">
          <cell r="W345" t="str">
            <v>－</v>
          </cell>
        </row>
        <row r="346">
          <cell r="W346" t="str">
            <v>－</v>
          </cell>
        </row>
        <row r="347">
          <cell r="W347" t="str">
            <v>－</v>
          </cell>
        </row>
        <row r="348">
          <cell r="W348" t="str">
            <v>－</v>
          </cell>
        </row>
        <row r="349">
          <cell r="W349" t="str">
            <v>－</v>
          </cell>
        </row>
        <row r="350">
          <cell r="W350" t="str">
            <v>－</v>
          </cell>
        </row>
        <row r="351">
          <cell r="W351" t="str">
            <v>－</v>
          </cell>
        </row>
        <row r="352">
          <cell r="W352" t="str">
            <v>－</v>
          </cell>
        </row>
        <row r="353">
          <cell r="W353" t="str">
            <v>－</v>
          </cell>
        </row>
        <row r="354">
          <cell r="W354" t="str">
            <v>－</v>
          </cell>
        </row>
        <row r="355">
          <cell r="W355" t="str">
            <v>－</v>
          </cell>
        </row>
        <row r="356">
          <cell r="W356" t="str">
            <v>－</v>
          </cell>
        </row>
        <row r="357">
          <cell r="W357" t="str">
            <v>－</v>
          </cell>
        </row>
        <row r="358">
          <cell r="W358" t="str">
            <v>－</v>
          </cell>
        </row>
        <row r="359">
          <cell r="W359" t="str">
            <v>－</v>
          </cell>
        </row>
        <row r="360">
          <cell r="W360" t="str">
            <v>－</v>
          </cell>
        </row>
        <row r="361">
          <cell r="W361" t="str">
            <v>－</v>
          </cell>
        </row>
        <row r="362">
          <cell r="W362" t="str">
            <v>－</v>
          </cell>
        </row>
        <row r="363">
          <cell r="W363" t="str">
            <v>－</v>
          </cell>
        </row>
        <row r="364">
          <cell r="W364" t="str">
            <v>－</v>
          </cell>
        </row>
        <row r="365">
          <cell r="W365" t="str">
            <v>－</v>
          </cell>
        </row>
        <row r="366">
          <cell r="W366" t="str">
            <v>－</v>
          </cell>
        </row>
        <row r="367">
          <cell r="W367" t="str">
            <v>－</v>
          </cell>
        </row>
        <row r="368">
          <cell r="W368" t="str">
            <v>－</v>
          </cell>
        </row>
        <row r="369">
          <cell r="W369" t="str">
            <v>－</v>
          </cell>
        </row>
        <row r="370">
          <cell r="W370" t="str">
            <v>－</v>
          </cell>
        </row>
        <row r="371">
          <cell r="W371" t="str">
            <v>－</v>
          </cell>
        </row>
        <row r="372">
          <cell r="W372" t="str">
            <v>－</v>
          </cell>
        </row>
        <row r="373">
          <cell r="W373" t="str">
            <v>－</v>
          </cell>
        </row>
        <row r="374">
          <cell r="W374" t="str">
            <v>－</v>
          </cell>
        </row>
        <row r="375">
          <cell r="W375" t="str">
            <v>－</v>
          </cell>
        </row>
        <row r="376">
          <cell r="W376" t="str">
            <v>－</v>
          </cell>
        </row>
        <row r="377">
          <cell r="W377" t="str">
            <v>－</v>
          </cell>
        </row>
        <row r="378">
          <cell r="W378" t="str">
            <v>－</v>
          </cell>
        </row>
        <row r="379">
          <cell r="W379" t="str">
            <v>－</v>
          </cell>
        </row>
        <row r="380">
          <cell r="W380" t="str">
            <v>－</v>
          </cell>
        </row>
        <row r="381">
          <cell r="W381" t="str">
            <v>－</v>
          </cell>
        </row>
        <row r="382">
          <cell r="W382" t="str">
            <v>－</v>
          </cell>
        </row>
        <row r="383">
          <cell r="W383" t="str">
            <v>－</v>
          </cell>
        </row>
        <row r="384">
          <cell r="W384" t="str">
            <v>－</v>
          </cell>
        </row>
        <row r="385">
          <cell r="W385" t="str">
            <v>－</v>
          </cell>
        </row>
        <row r="386">
          <cell r="W386" t="str">
            <v>－</v>
          </cell>
        </row>
        <row r="387">
          <cell r="W387" t="str">
            <v>－</v>
          </cell>
        </row>
        <row r="388">
          <cell r="W388" t="str">
            <v>－</v>
          </cell>
        </row>
        <row r="389">
          <cell r="W389" t="str">
            <v>－</v>
          </cell>
        </row>
        <row r="390">
          <cell r="W390" t="str">
            <v>－</v>
          </cell>
        </row>
        <row r="391">
          <cell r="W391" t="str">
            <v>－</v>
          </cell>
        </row>
        <row r="392">
          <cell r="W392" t="str">
            <v>－</v>
          </cell>
        </row>
        <row r="393">
          <cell r="W393" t="str">
            <v>－</v>
          </cell>
        </row>
        <row r="394">
          <cell r="W394" t="str">
            <v>－</v>
          </cell>
        </row>
        <row r="395">
          <cell r="W395" t="str">
            <v>－</v>
          </cell>
        </row>
        <row r="396">
          <cell r="W396" t="str">
            <v>－</v>
          </cell>
        </row>
        <row r="397">
          <cell r="W397" t="str">
            <v>－</v>
          </cell>
        </row>
        <row r="398">
          <cell r="W398" t="str">
            <v>－</v>
          </cell>
        </row>
        <row r="399">
          <cell r="W399" t="str">
            <v>－</v>
          </cell>
        </row>
        <row r="400">
          <cell r="W400" t="str">
            <v>－</v>
          </cell>
        </row>
        <row r="401">
          <cell r="W401" t="str">
            <v>－</v>
          </cell>
        </row>
        <row r="402">
          <cell r="W402" t="str">
            <v>－</v>
          </cell>
        </row>
        <row r="403">
          <cell r="W403" t="str">
            <v>－</v>
          </cell>
        </row>
        <row r="404">
          <cell r="W404" t="str">
            <v>－</v>
          </cell>
        </row>
        <row r="405">
          <cell r="W405" t="str">
            <v>－</v>
          </cell>
        </row>
        <row r="406">
          <cell r="W406" t="str">
            <v>－</v>
          </cell>
        </row>
        <row r="407">
          <cell r="W407" t="str">
            <v>－</v>
          </cell>
        </row>
        <row r="408">
          <cell r="W408" t="str">
            <v>－</v>
          </cell>
        </row>
        <row r="409">
          <cell r="W409" t="str">
            <v>－</v>
          </cell>
        </row>
        <row r="410">
          <cell r="W410" t="str">
            <v>－</v>
          </cell>
        </row>
        <row r="411">
          <cell r="W411" t="str">
            <v>－</v>
          </cell>
        </row>
        <row r="412">
          <cell r="W412" t="str">
            <v>－</v>
          </cell>
        </row>
        <row r="413">
          <cell r="W413" t="str">
            <v>－</v>
          </cell>
        </row>
        <row r="414">
          <cell r="W414" t="str">
            <v>－</v>
          </cell>
        </row>
        <row r="415">
          <cell r="W415" t="str">
            <v>－</v>
          </cell>
        </row>
        <row r="416">
          <cell r="W416" t="str">
            <v>－</v>
          </cell>
        </row>
        <row r="417">
          <cell r="W417" t="str">
            <v>－</v>
          </cell>
        </row>
        <row r="418">
          <cell r="W418" t="str">
            <v>－</v>
          </cell>
        </row>
        <row r="419">
          <cell r="W419" t="str">
            <v>－</v>
          </cell>
        </row>
        <row r="420">
          <cell r="W420" t="str">
            <v>－</v>
          </cell>
        </row>
        <row r="421">
          <cell r="W421" t="str">
            <v>－</v>
          </cell>
        </row>
        <row r="422">
          <cell r="W422" t="str">
            <v>－</v>
          </cell>
        </row>
        <row r="423">
          <cell r="W423" t="str">
            <v>－</v>
          </cell>
        </row>
        <row r="424">
          <cell r="W424" t="str">
            <v>－</v>
          </cell>
        </row>
        <row r="425">
          <cell r="W425" t="str">
            <v>－</v>
          </cell>
        </row>
        <row r="426">
          <cell r="W426" t="str">
            <v>－</v>
          </cell>
        </row>
        <row r="427">
          <cell r="W427" t="str">
            <v>－</v>
          </cell>
        </row>
        <row r="428">
          <cell r="W428" t="str">
            <v>－</v>
          </cell>
        </row>
        <row r="429">
          <cell r="W429" t="str">
            <v>－</v>
          </cell>
        </row>
        <row r="430">
          <cell r="W430" t="str">
            <v>－</v>
          </cell>
        </row>
        <row r="431">
          <cell r="W431" t="str">
            <v>－</v>
          </cell>
        </row>
        <row r="432">
          <cell r="W432" t="str">
            <v>－</v>
          </cell>
        </row>
        <row r="433">
          <cell r="W433" t="str">
            <v>－</v>
          </cell>
        </row>
        <row r="434">
          <cell r="W434" t="str">
            <v>－</v>
          </cell>
        </row>
        <row r="435">
          <cell r="W435" t="str">
            <v>－</v>
          </cell>
        </row>
        <row r="436">
          <cell r="W436" t="str">
            <v>－</v>
          </cell>
        </row>
        <row r="437">
          <cell r="W437" t="str">
            <v>－</v>
          </cell>
        </row>
        <row r="438">
          <cell r="W438" t="str">
            <v>－</v>
          </cell>
        </row>
        <row r="439">
          <cell r="W439" t="str">
            <v>－</v>
          </cell>
        </row>
        <row r="440">
          <cell r="W440" t="str">
            <v>－</v>
          </cell>
        </row>
        <row r="441">
          <cell r="W441" t="str">
            <v>－</v>
          </cell>
        </row>
        <row r="442">
          <cell r="W442" t="str">
            <v>－</v>
          </cell>
        </row>
        <row r="443">
          <cell r="W443" t="str">
            <v>－</v>
          </cell>
        </row>
        <row r="444">
          <cell r="W444" t="str">
            <v>－</v>
          </cell>
        </row>
        <row r="445">
          <cell r="W445" t="str">
            <v>－</v>
          </cell>
        </row>
        <row r="446">
          <cell r="W446" t="str">
            <v>－</v>
          </cell>
        </row>
        <row r="447">
          <cell r="W447" t="str">
            <v>－</v>
          </cell>
        </row>
        <row r="448">
          <cell r="W448" t="str">
            <v>－</v>
          </cell>
        </row>
        <row r="449">
          <cell r="W449" t="str">
            <v>－</v>
          </cell>
        </row>
        <row r="450">
          <cell r="W450" t="str">
            <v>－</v>
          </cell>
        </row>
        <row r="451">
          <cell r="W451" t="str">
            <v>－</v>
          </cell>
        </row>
        <row r="452">
          <cell r="W452" t="str">
            <v>－</v>
          </cell>
        </row>
        <row r="453">
          <cell r="W453" t="str">
            <v>－</v>
          </cell>
        </row>
        <row r="454">
          <cell r="W454" t="str">
            <v>－</v>
          </cell>
        </row>
        <row r="455">
          <cell r="W455" t="str">
            <v>－</v>
          </cell>
        </row>
        <row r="456">
          <cell r="W456" t="str">
            <v>－</v>
          </cell>
        </row>
        <row r="457">
          <cell r="W457" t="str">
            <v>－</v>
          </cell>
        </row>
        <row r="458">
          <cell r="W458" t="str">
            <v>－</v>
          </cell>
        </row>
        <row r="459">
          <cell r="W459" t="str">
            <v>－</v>
          </cell>
        </row>
        <row r="460">
          <cell r="W460" t="str">
            <v>－</v>
          </cell>
        </row>
        <row r="461">
          <cell r="W461" t="str">
            <v>－</v>
          </cell>
        </row>
        <row r="462">
          <cell r="W462" t="str">
            <v>－</v>
          </cell>
        </row>
        <row r="463">
          <cell r="W463" t="str">
            <v>－</v>
          </cell>
        </row>
        <row r="464">
          <cell r="W464" t="str">
            <v>－</v>
          </cell>
        </row>
        <row r="465">
          <cell r="W465" t="str">
            <v>－</v>
          </cell>
        </row>
        <row r="466">
          <cell r="W466" t="str">
            <v>－</v>
          </cell>
        </row>
        <row r="467">
          <cell r="W467" t="str">
            <v>－</v>
          </cell>
        </row>
        <row r="468">
          <cell r="W468" t="str">
            <v>－</v>
          </cell>
        </row>
        <row r="469">
          <cell r="W469" t="str">
            <v>－</v>
          </cell>
        </row>
        <row r="470">
          <cell r="W470" t="str">
            <v>－</v>
          </cell>
        </row>
        <row r="471">
          <cell r="W471" t="str">
            <v>－</v>
          </cell>
        </row>
        <row r="472">
          <cell r="W472" t="str">
            <v>－</v>
          </cell>
        </row>
        <row r="473">
          <cell r="W473" t="str">
            <v>－</v>
          </cell>
        </row>
        <row r="474">
          <cell r="W474" t="str">
            <v>－</v>
          </cell>
        </row>
        <row r="475">
          <cell r="W475" t="str">
            <v>－</v>
          </cell>
        </row>
        <row r="476">
          <cell r="W476" t="str">
            <v>－</v>
          </cell>
        </row>
        <row r="477">
          <cell r="W477" t="str">
            <v>－</v>
          </cell>
        </row>
        <row r="478">
          <cell r="W478" t="str">
            <v>－</v>
          </cell>
        </row>
        <row r="479">
          <cell r="W479" t="str">
            <v>－</v>
          </cell>
        </row>
        <row r="480">
          <cell r="W480" t="str">
            <v>－</v>
          </cell>
        </row>
        <row r="481">
          <cell r="W481" t="str">
            <v>－</v>
          </cell>
        </row>
        <row r="482">
          <cell r="W482" t="str">
            <v>－</v>
          </cell>
        </row>
        <row r="483">
          <cell r="W483" t="str">
            <v>－</v>
          </cell>
        </row>
        <row r="484">
          <cell r="W484" t="str">
            <v>－</v>
          </cell>
        </row>
        <row r="485">
          <cell r="W485" t="str">
            <v>－</v>
          </cell>
        </row>
        <row r="486">
          <cell r="W486" t="str">
            <v>－</v>
          </cell>
        </row>
        <row r="487">
          <cell r="W487" t="str">
            <v>－</v>
          </cell>
        </row>
        <row r="488">
          <cell r="W488" t="str">
            <v>－</v>
          </cell>
        </row>
        <row r="489">
          <cell r="W489" t="str">
            <v>－</v>
          </cell>
        </row>
        <row r="490">
          <cell r="W490" t="str">
            <v>－</v>
          </cell>
        </row>
        <row r="491">
          <cell r="W491" t="str">
            <v>－</v>
          </cell>
        </row>
        <row r="492">
          <cell r="W492" t="str">
            <v>－</v>
          </cell>
        </row>
        <row r="493">
          <cell r="W493" t="str">
            <v>－</v>
          </cell>
        </row>
        <row r="494">
          <cell r="W494" t="str">
            <v>－</v>
          </cell>
        </row>
        <row r="495">
          <cell r="W495" t="str">
            <v>－</v>
          </cell>
        </row>
        <row r="496">
          <cell r="W496" t="str">
            <v>－</v>
          </cell>
        </row>
        <row r="497">
          <cell r="W497" t="str">
            <v>－</v>
          </cell>
        </row>
        <row r="498">
          <cell r="W498" t="str">
            <v>－</v>
          </cell>
        </row>
        <row r="499">
          <cell r="W499" t="str">
            <v>－</v>
          </cell>
        </row>
        <row r="500">
          <cell r="W500" t="str">
            <v>－</v>
          </cell>
        </row>
        <row r="501">
          <cell r="W501" t="str">
            <v>－</v>
          </cell>
        </row>
        <row r="502">
          <cell r="W502" t="str">
            <v>－</v>
          </cell>
        </row>
        <row r="503">
          <cell r="W503" t="str">
            <v>－</v>
          </cell>
        </row>
        <row r="504">
          <cell r="W504" t="str">
            <v>－</v>
          </cell>
        </row>
        <row r="505">
          <cell r="W505" t="str">
            <v>－</v>
          </cell>
        </row>
        <row r="506">
          <cell r="W506" t="str">
            <v>－</v>
          </cell>
        </row>
        <row r="507">
          <cell r="W507" t="str">
            <v>－</v>
          </cell>
        </row>
        <row r="508">
          <cell r="W508" t="str">
            <v>－</v>
          </cell>
        </row>
        <row r="509">
          <cell r="W509" t="str">
            <v>－</v>
          </cell>
        </row>
        <row r="510">
          <cell r="W510" t="str">
            <v>－</v>
          </cell>
        </row>
        <row r="511">
          <cell r="W511" t="str">
            <v>－</v>
          </cell>
        </row>
        <row r="512">
          <cell r="W512" t="str">
            <v>－</v>
          </cell>
        </row>
        <row r="513">
          <cell r="W513" t="str">
            <v>－</v>
          </cell>
        </row>
        <row r="514">
          <cell r="W514" t="str">
            <v>－</v>
          </cell>
        </row>
        <row r="515">
          <cell r="W515" t="str">
            <v>－</v>
          </cell>
        </row>
        <row r="516">
          <cell r="W516" t="str">
            <v>－</v>
          </cell>
        </row>
        <row r="517">
          <cell r="W517" t="str">
            <v>－</v>
          </cell>
        </row>
        <row r="518">
          <cell r="W518" t="str">
            <v>－</v>
          </cell>
        </row>
        <row r="519">
          <cell r="W519" t="str">
            <v>－</v>
          </cell>
        </row>
        <row r="520">
          <cell r="W520" t="str">
            <v>－</v>
          </cell>
        </row>
        <row r="521">
          <cell r="W521" t="str">
            <v>－</v>
          </cell>
        </row>
        <row r="522">
          <cell r="W522" t="str">
            <v>－</v>
          </cell>
        </row>
        <row r="523">
          <cell r="W523" t="str">
            <v>－</v>
          </cell>
        </row>
        <row r="524">
          <cell r="W524" t="str">
            <v>－</v>
          </cell>
        </row>
        <row r="525">
          <cell r="W525" t="str">
            <v>－</v>
          </cell>
        </row>
        <row r="526">
          <cell r="W526" t="str">
            <v>－</v>
          </cell>
        </row>
        <row r="527">
          <cell r="W527" t="str">
            <v>－</v>
          </cell>
        </row>
        <row r="528">
          <cell r="W528" t="str">
            <v>－</v>
          </cell>
        </row>
        <row r="529">
          <cell r="W529" t="str">
            <v>－</v>
          </cell>
        </row>
        <row r="530">
          <cell r="W530" t="str">
            <v>－</v>
          </cell>
        </row>
        <row r="531">
          <cell r="W531" t="str">
            <v>－</v>
          </cell>
        </row>
        <row r="532">
          <cell r="W532" t="str">
            <v>－</v>
          </cell>
        </row>
        <row r="533">
          <cell r="W533" t="str">
            <v>－</v>
          </cell>
        </row>
        <row r="534">
          <cell r="W534" t="str">
            <v>－</v>
          </cell>
        </row>
        <row r="535">
          <cell r="W535" t="str">
            <v>－</v>
          </cell>
        </row>
        <row r="536">
          <cell r="W536" t="str">
            <v>－</v>
          </cell>
        </row>
        <row r="537">
          <cell r="W537" t="str">
            <v>－</v>
          </cell>
        </row>
        <row r="538">
          <cell r="W538" t="str">
            <v>－</v>
          </cell>
        </row>
        <row r="539">
          <cell r="W539" t="str">
            <v>－</v>
          </cell>
        </row>
        <row r="540">
          <cell r="W540" t="str">
            <v>－</v>
          </cell>
        </row>
        <row r="541">
          <cell r="W541" t="str">
            <v>－</v>
          </cell>
        </row>
        <row r="542">
          <cell r="W542" t="str">
            <v>－</v>
          </cell>
        </row>
        <row r="543">
          <cell r="W543" t="str">
            <v>－</v>
          </cell>
        </row>
        <row r="544">
          <cell r="W544" t="str">
            <v>－</v>
          </cell>
        </row>
        <row r="545">
          <cell r="W545" t="str">
            <v>－</v>
          </cell>
        </row>
        <row r="546">
          <cell r="W546" t="str">
            <v>－</v>
          </cell>
        </row>
        <row r="547">
          <cell r="W547" t="str">
            <v>－</v>
          </cell>
        </row>
        <row r="548">
          <cell r="W548" t="str">
            <v>－</v>
          </cell>
        </row>
        <row r="549">
          <cell r="W549" t="str">
            <v>－</v>
          </cell>
        </row>
        <row r="550">
          <cell r="W550" t="str">
            <v>－</v>
          </cell>
        </row>
        <row r="551">
          <cell r="W551" t="str">
            <v>－</v>
          </cell>
        </row>
        <row r="552">
          <cell r="W552" t="str">
            <v>－</v>
          </cell>
        </row>
        <row r="553">
          <cell r="W553" t="str">
            <v>－</v>
          </cell>
        </row>
        <row r="554">
          <cell r="W554" t="str">
            <v>－</v>
          </cell>
        </row>
        <row r="555">
          <cell r="W555" t="str">
            <v>－</v>
          </cell>
        </row>
        <row r="556">
          <cell r="W556" t="str">
            <v>－</v>
          </cell>
        </row>
        <row r="557">
          <cell r="W557" t="str">
            <v>－</v>
          </cell>
        </row>
        <row r="558">
          <cell r="W558" t="str">
            <v>－</v>
          </cell>
        </row>
        <row r="559">
          <cell r="W559" t="str">
            <v>－</v>
          </cell>
        </row>
        <row r="560">
          <cell r="W560" t="str">
            <v>－</v>
          </cell>
        </row>
        <row r="561">
          <cell r="W561" t="str">
            <v>－</v>
          </cell>
        </row>
        <row r="562">
          <cell r="W562" t="str">
            <v>－</v>
          </cell>
        </row>
        <row r="563">
          <cell r="W563" t="str">
            <v>－</v>
          </cell>
        </row>
        <row r="564">
          <cell r="W564" t="str">
            <v>－</v>
          </cell>
        </row>
        <row r="565">
          <cell r="W565" t="str">
            <v>－</v>
          </cell>
        </row>
        <row r="566">
          <cell r="W566" t="str">
            <v>－</v>
          </cell>
        </row>
        <row r="567">
          <cell r="W567" t="str">
            <v>－</v>
          </cell>
        </row>
        <row r="568">
          <cell r="W568" t="str">
            <v>－</v>
          </cell>
        </row>
        <row r="569">
          <cell r="W569" t="str">
            <v>－</v>
          </cell>
        </row>
        <row r="570">
          <cell r="W570" t="str">
            <v>－</v>
          </cell>
        </row>
        <row r="571">
          <cell r="W571" t="str">
            <v>－</v>
          </cell>
        </row>
        <row r="572">
          <cell r="W572" t="str">
            <v>－</v>
          </cell>
        </row>
        <row r="573">
          <cell r="W573" t="str">
            <v>－</v>
          </cell>
        </row>
        <row r="574">
          <cell r="W574" t="str">
            <v>－</v>
          </cell>
        </row>
        <row r="575">
          <cell r="W575" t="str">
            <v>－</v>
          </cell>
        </row>
        <row r="576">
          <cell r="W576" t="str">
            <v>－</v>
          </cell>
        </row>
        <row r="577">
          <cell r="W577" t="str">
            <v>－</v>
          </cell>
        </row>
        <row r="578">
          <cell r="W578" t="str">
            <v>－</v>
          </cell>
        </row>
        <row r="579">
          <cell r="W579" t="str">
            <v>－</v>
          </cell>
        </row>
        <row r="580">
          <cell r="W580" t="str">
            <v>－</v>
          </cell>
        </row>
        <row r="581">
          <cell r="W581" t="str">
            <v>－</v>
          </cell>
        </row>
        <row r="582">
          <cell r="W582" t="str">
            <v>－</v>
          </cell>
        </row>
        <row r="583">
          <cell r="W583" t="str">
            <v>－</v>
          </cell>
        </row>
        <row r="584">
          <cell r="W584" t="str">
            <v>－</v>
          </cell>
        </row>
        <row r="585">
          <cell r="W585" t="str">
            <v>－</v>
          </cell>
        </row>
        <row r="586">
          <cell r="W586" t="str">
            <v>－</v>
          </cell>
        </row>
        <row r="587">
          <cell r="W587" t="str">
            <v>－</v>
          </cell>
        </row>
        <row r="588">
          <cell r="W588" t="str">
            <v>－</v>
          </cell>
        </row>
        <row r="589">
          <cell r="W589" t="str">
            <v>－</v>
          </cell>
        </row>
        <row r="590">
          <cell r="W590" t="str">
            <v>－</v>
          </cell>
        </row>
        <row r="591">
          <cell r="W591" t="str">
            <v>－</v>
          </cell>
        </row>
        <row r="592">
          <cell r="W592" t="str">
            <v>－</v>
          </cell>
        </row>
        <row r="593">
          <cell r="W593" t="str">
            <v>－</v>
          </cell>
        </row>
        <row r="594">
          <cell r="W594" t="str">
            <v>－</v>
          </cell>
        </row>
        <row r="595">
          <cell r="W595" t="str">
            <v>－</v>
          </cell>
        </row>
        <row r="596">
          <cell r="W596" t="str">
            <v>－</v>
          </cell>
        </row>
        <row r="597">
          <cell r="W597" t="str">
            <v>－</v>
          </cell>
        </row>
        <row r="598">
          <cell r="W598" t="str">
            <v>－</v>
          </cell>
        </row>
        <row r="599">
          <cell r="W599" t="str">
            <v>－</v>
          </cell>
        </row>
        <row r="600">
          <cell r="W600" t="str">
            <v>－</v>
          </cell>
        </row>
        <row r="601">
          <cell r="W601" t="str">
            <v>－</v>
          </cell>
        </row>
        <row r="602">
          <cell r="W602" t="str">
            <v>－</v>
          </cell>
        </row>
        <row r="603">
          <cell r="W603" t="str">
            <v>－</v>
          </cell>
        </row>
        <row r="604">
          <cell r="W604" t="str">
            <v>－</v>
          </cell>
        </row>
        <row r="605">
          <cell r="W605" t="str">
            <v>－</v>
          </cell>
        </row>
        <row r="606">
          <cell r="W606" t="str">
            <v>－</v>
          </cell>
        </row>
        <row r="607">
          <cell r="W607" t="str">
            <v>－</v>
          </cell>
        </row>
        <row r="608">
          <cell r="W608" t="str">
            <v>－</v>
          </cell>
        </row>
        <row r="609">
          <cell r="W609" t="str">
            <v>－</v>
          </cell>
        </row>
        <row r="610">
          <cell r="W610" t="str">
            <v>－</v>
          </cell>
        </row>
        <row r="611">
          <cell r="W611" t="str">
            <v>－</v>
          </cell>
        </row>
        <row r="612">
          <cell r="W612" t="str">
            <v>－</v>
          </cell>
        </row>
        <row r="613">
          <cell r="W613" t="str">
            <v>－</v>
          </cell>
        </row>
        <row r="614">
          <cell r="W614" t="str">
            <v>－</v>
          </cell>
        </row>
        <row r="615">
          <cell r="W615" t="str">
            <v>－</v>
          </cell>
        </row>
        <row r="616">
          <cell r="W616" t="str">
            <v>－</v>
          </cell>
        </row>
        <row r="617">
          <cell r="W617" t="str">
            <v>－</v>
          </cell>
        </row>
        <row r="618">
          <cell r="W618" t="str">
            <v>－</v>
          </cell>
        </row>
        <row r="619">
          <cell r="W619" t="str">
            <v>－</v>
          </cell>
        </row>
        <row r="620">
          <cell r="W620" t="str">
            <v>－</v>
          </cell>
        </row>
        <row r="621">
          <cell r="W621" t="str">
            <v>－</v>
          </cell>
        </row>
        <row r="622">
          <cell r="W622" t="str">
            <v>－</v>
          </cell>
        </row>
        <row r="623">
          <cell r="W623" t="str">
            <v>－</v>
          </cell>
        </row>
        <row r="624">
          <cell r="W624" t="str">
            <v>－</v>
          </cell>
        </row>
        <row r="625">
          <cell r="W625" t="str">
            <v>－</v>
          </cell>
        </row>
        <row r="626">
          <cell r="W626" t="str">
            <v>－</v>
          </cell>
        </row>
        <row r="627">
          <cell r="W627" t="str">
            <v>－</v>
          </cell>
        </row>
        <row r="628">
          <cell r="W628" t="str">
            <v>－</v>
          </cell>
        </row>
        <row r="629">
          <cell r="W629" t="str">
            <v>－</v>
          </cell>
        </row>
        <row r="630">
          <cell r="W630" t="str">
            <v>－</v>
          </cell>
        </row>
        <row r="631">
          <cell r="W631" t="str">
            <v>－</v>
          </cell>
        </row>
        <row r="632">
          <cell r="W632" t="str">
            <v>－</v>
          </cell>
        </row>
        <row r="633">
          <cell r="W633" t="str">
            <v>－</v>
          </cell>
        </row>
        <row r="634">
          <cell r="W634" t="str">
            <v>－</v>
          </cell>
        </row>
        <row r="635">
          <cell r="W635" t="str">
            <v>－</v>
          </cell>
        </row>
        <row r="636">
          <cell r="W636" t="str">
            <v>－</v>
          </cell>
        </row>
        <row r="637">
          <cell r="W637" t="str">
            <v>－</v>
          </cell>
        </row>
        <row r="638">
          <cell r="W638" t="str">
            <v>－</v>
          </cell>
        </row>
        <row r="639">
          <cell r="W639" t="str">
            <v>－</v>
          </cell>
        </row>
        <row r="640">
          <cell r="W640" t="str">
            <v>－</v>
          </cell>
        </row>
        <row r="641">
          <cell r="W641" t="str">
            <v>－</v>
          </cell>
        </row>
        <row r="642">
          <cell r="W642" t="str">
            <v>－</v>
          </cell>
        </row>
        <row r="643">
          <cell r="W643" t="str">
            <v>－</v>
          </cell>
        </row>
        <row r="644">
          <cell r="W644" t="str">
            <v>－</v>
          </cell>
        </row>
        <row r="645">
          <cell r="W645" t="str">
            <v>－</v>
          </cell>
        </row>
        <row r="646">
          <cell r="W646" t="str">
            <v>－</v>
          </cell>
        </row>
        <row r="647">
          <cell r="W647" t="str">
            <v>－</v>
          </cell>
        </row>
        <row r="648">
          <cell r="W648" t="str">
            <v>－</v>
          </cell>
        </row>
        <row r="649">
          <cell r="W649" t="str">
            <v>－</v>
          </cell>
        </row>
        <row r="650">
          <cell r="W650" t="str">
            <v>－</v>
          </cell>
        </row>
        <row r="651">
          <cell r="W651" t="str">
            <v>－</v>
          </cell>
        </row>
        <row r="652">
          <cell r="W652" t="str">
            <v>－</v>
          </cell>
        </row>
        <row r="653">
          <cell r="W653" t="str">
            <v>－</v>
          </cell>
        </row>
        <row r="654">
          <cell r="W654" t="str">
            <v>－</v>
          </cell>
        </row>
        <row r="655">
          <cell r="W655" t="str">
            <v>－</v>
          </cell>
        </row>
        <row r="656">
          <cell r="W656" t="str">
            <v>－</v>
          </cell>
        </row>
        <row r="657">
          <cell r="W657" t="str">
            <v>－</v>
          </cell>
        </row>
        <row r="658">
          <cell r="W658" t="str">
            <v>－</v>
          </cell>
        </row>
        <row r="659">
          <cell r="W659" t="str">
            <v>－</v>
          </cell>
        </row>
        <row r="660">
          <cell r="W660" t="str">
            <v>－</v>
          </cell>
        </row>
        <row r="661">
          <cell r="W661" t="str">
            <v>－</v>
          </cell>
        </row>
        <row r="662">
          <cell r="W662" t="str">
            <v>－</v>
          </cell>
        </row>
        <row r="663">
          <cell r="W663" t="str">
            <v>－</v>
          </cell>
        </row>
        <row r="664">
          <cell r="W664" t="str">
            <v>－</v>
          </cell>
        </row>
        <row r="665">
          <cell r="W665" t="str">
            <v>－</v>
          </cell>
        </row>
        <row r="666">
          <cell r="W666" t="str">
            <v>－</v>
          </cell>
        </row>
        <row r="667">
          <cell r="W667" t="str">
            <v>－</v>
          </cell>
        </row>
        <row r="668">
          <cell r="W668" t="str">
            <v>－</v>
          </cell>
        </row>
        <row r="669">
          <cell r="W669" t="str">
            <v>－</v>
          </cell>
        </row>
        <row r="670">
          <cell r="W670" t="str">
            <v>－</v>
          </cell>
        </row>
        <row r="671">
          <cell r="W671" t="str">
            <v>－</v>
          </cell>
        </row>
        <row r="672">
          <cell r="W672" t="str">
            <v>－</v>
          </cell>
        </row>
        <row r="673">
          <cell r="W673" t="str">
            <v>－</v>
          </cell>
        </row>
        <row r="674">
          <cell r="W674" t="str">
            <v>－</v>
          </cell>
        </row>
        <row r="675">
          <cell r="W675" t="str">
            <v>－</v>
          </cell>
        </row>
        <row r="676">
          <cell r="W676" t="str">
            <v>－</v>
          </cell>
        </row>
        <row r="677">
          <cell r="W677" t="str">
            <v>－</v>
          </cell>
        </row>
        <row r="678">
          <cell r="W678" t="str">
            <v>－</v>
          </cell>
        </row>
        <row r="679">
          <cell r="W679" t="str">
            <v>－</v>
          </cell>
        </row>
        <row r="680">
          <cell r="W680" t="str">
            <v>－</v>
          </cell>
        </row>
        <row r="681">
          <cell r="W681" t="str">
            <v>－</v>
          </cell>
        </row>
        <row r="682">
          <cell r="W682" t="str">
            <v>－</v>
          </cell>
        </row>
        <row r="683">
          <cell r="W683" t="str">
            <v>－</v>
          </cell>
        </row>
        <row r="684">
          <cell r="W684" t="str">
            <v>－</v>
          </cell>
        </row>
        <row r="685">
          <cell r="W685" t="str">
            <v>－</v>
          </cell>
        </row>
        <row r="686">
          <cell r="W686" t="str">
            <v>－</v>
          </cell>
        </row>
        <row r="687">
          <cell r="W687" t="str">
            <v>－</v>
          </cell>
        </row>
        <row r="688">
          <cell r="W688" t="str">
            <v>－</v>
          </cell>
        </row>
        <row r="689">
          <cell r="W689" t="str">
            <v>－</v>
          </cell>
        </row>
        <row r="690">
          <cell r="W690" t="str">
            <v>－</v>
          </cell>
        </row>
        <row r="691">
          <cell r="W691" t="str">
            <v>－</v>
          </cell>
        </row>
        <row r="692">
          <cell r="W692" t="str">
            <v>－</v>
          </cell>
        </row>
        <row r="693">
          <cell r="W693" t="str">
            <v>－</v>
          </cell>
        </row>
        <row r="694">
          <cell r="W694" t="str">
            <v>－</v>
          </cell>
        </row>
        <row r="695">
          <cell r="W695" t="str">
            <v>－</v>
          </cell>
        </row>
        <row r="696">
          <cell r="W696" t="str">
            <v>－</v>
          </cell>
        </row>
        <row r="697">
          <cell r="W697" t="str">
            <v>－</v>
          </cell>
        </row>
        <row r="698">
          <cell r="W698" t="str">
            <v>－</v>
          </cell>
        </row>
        <row r="699">
          <cell r="W699" t="str">
            <v>－</v>
          </cell>
        </row>
        <row r="700">
          <cell r="W700" t="str">
            <v>－</v>
          </cell>
        </row>
        <row r="701">
          <cell r="W701" t="str">
            <v>－</v>
          </cell>
        </row>
        <row r="702">
          <cell r="W702" t="str">
            <v>－</v>
          </cell>
        </row>
        <row r="703">
          <cell r="W703" t="str">
            <v>－</v>
          </cell>
        </row>
        <row r="704">
          <cell r="W704" t="str">
            <v>－</v>
          </cell>
        </row>
        <row r="705">
          <cell r="W705" t="str">
            <v>－</v>
          </cell>
        </row>
        <row r="706">
          <cell r="W706" t="str">
            <v>－</v>
          </cell>
        </row>
        <row r="707">
          <cell r="W707" t="str">
            <v>－</v>
          </cell>
        </row>
        <row r="708">
          <cell r="W708" t="str">
            <v>－</v>
          </cell>
        </row>
        <row r="709">
          <cell r="W709" t="str">
            <v>－</v>
          </cell>
        </row>
        <row r="710">
          <cell r="W710" t="str">
            <v>－</v>
          </cell>
        </row>
        <row r="711">
          <cell r="W711" t="str">
            <v>－</v>
          </cell>
        </row>
        <row r="712">
          <cell r="W712" t="str">
            <v>－</v>
          </cell>
        </row>
        <row r="713">
          <cell r="W713" t="str">
            <v>－</v>
          </cell>
        </row>
        <row r="714">
          <cell r="W714" t="str">
            <v>－</v>
          </cell>
        </row>
        <row r="715">
          <cell r="W715" t="str">
            <v>－</v>
          </cell>
        </row>
        <row r="716">
          <cell r="W716" t="str">
            <v>－</v>
          </cell>
        </row>
        <row r="717">
          <cell r="W717" t="str">
            <v>－</v>
          </cell>
        </row>
        <row r="718">
          <cell r="W718" t="str">
            <v>－</v>
          </cell>
        </row>
        <row r="719">
          <cell r="W719" t="str">
            <v>－</v>
          </cell>
        </row>
        <row r="720">
          <cell r="W720" t="str">
            <v>－</v>
          </cell>
        </row>
        <row r="721">
          <cell r="W721" t="str">
            <v>－</v>
          </cell>
        </row>
        <row r="722">
          <cell r="W722" t="str">
            <v>－</v>
          </cell>
        </row>
        <row r="723">
          <cell r="W723" t="str">
            <v>－</v>
          </cell>
        </row>
        <row r="724">
          <cell r="W724" t="str">
            <v>－</v>
          </cell>
        </row>
        <row r="725">
          <cell r="W725" t="str">
            <v>－</v>
          </cell>
        </row>
        <row r="726">
          <cell r="W726" t="str">
            <v>－</v>
          </cell>
        </row>
        <row r="727">
          <cell r="W727" t="str">
            <v>－</v>
          </cell>
        </row>
        <row r="728">
          <cell r="W728" t="str">
            <v>－</v>
          </cell>
        </row>
        <row r="729">
          <cell r="W729" t="str">
            <v>－</v>
          </cell>
        </row>
        <row r="730">
          <cell r="W730" t="str">
            <v>－</v>
          </cell>
        </row>
        <row r="731">
          <cell r="W731" t="str">
            <v>－</v>
          </cell>
        </row>
        <row r="732">
          <cell r="W732" t="str">
            <v>－</v>
          </cell>
        </row>
        <row r="733">
          <cell r="W733" t="str">
            <v>－</v>
          </cell>
        </row>
        <row r="734">
          <cell r="W734" t="str">
            <v>－</v>
          </cell>
        </row>
        <row r="735">
          <cell r="W735" t="str">
            <v>－</v>
          </cell>
        </row>
        <row r="736">
          <cell r="W736" t="str">
            <v>－</v>
          </cell>
        </row>
        <row r="737">
          <cell r="W737" t="str">
            <v>－</v>
          </cell>
        </row>
        <row r="738">
          <cell r="W738" t="str">
            <v>－</v>
          </cell>
        </row>
        <row r="739">
          <cell r="W739" t="str">
            <v>－</v>
          </cell>
        </row>
        <row r="740">
          <cell r="W740" t="str">
            <v>－</v>
          </cell>
        </row>
        <row r="741">
          <cell r="W741" t="str">
            <v>－</v>
          </cell>
        </row>
        <row r="742">
          <cell r="W742" t="str">
            <v>－</v>
          </cell>
        </row>
        <row r="743">
          <cell r="W743" t="str">
            <v>－</v>
          </cell>
        </row>
        <row r="744">
          <cell r="W744" t="str">
            <v>－</v>
          </cell>
        </row>
        <row r="745">
          <cell r="W745" t="str">
            <v>－</v>
          </cell>
        </row>
        <row r="746">
          <cell r="W746" t="str">
            <v>－</v>
          </cell>
        </row>
        <row r="747">
          <cell r="W747" t="str">
            <v>－</v>
          </cell>
        </row>
        <row r="748">
          <cell r="W748" t="str">
            <v>－</v>
          </cell>
        </row>
        <row r="749">
          <cell r="W749" t="str">
            <v>－</v>
          </cell>
        </row>
        <row r="750">
          <cell r="W750" t="str">
            <v>－</v>
          </cell>
        </row>
        <row r="751">
          <cell r="W751" t="str">
            <v>－</v>
          </cell>
        </row>
        <row r="752">
          <cell r="W752" t="str">
            <v>－</v>
          </cell>
        </row>
        <row r="753">
          <cell r="W753" t="str">
            <v>－</v>
          </cell>
        </row>
        <row r="754">
          <cell r="W754" t="str">
            <v>－</v>
          </cell>
        </row>
        <row r="755">
          <cell r="W755" t="str">
            <v>－</v>
          </cell>
        </row>
        <row r="756">
          <cell r="W756" t="str">
            <v>－</v>
          </cell>
        </row>
        <row r="757">
          <cell r="W757" t="str">
            <v>－</v>
          </cell>
        </row>
        <row r="758">
          <cell r="W758" t="str">
            <v>－</v>
          </cell>
        </row>
        <row r="759">
          <cell r="W759" t="str">
            <v>－</v>
          </cell>
        </row>
        <row r="760">
          <cell r="W760" t="str">
            <v>－</v>
          </cell>
        </row>
        <row r="761">
          <cell r="W761" t="str">
            <v>－</v>
          </cell>
        </row>
        <row r="762">
          <cell r="W762" t="str">
            <v>－</v>
          </cell>
        </row>
        <row r="763">
          <cell r="W763" t="str">
            <v>－</v>
          </cell>
        </row>
        <row r="764">
          <cell r="W764" t="str">
            <v>－</v>
          </cell>
        </row>
        <row r="765">
          <cell r="W765" t="str">
            <v>－</v>
          </cell>
        </row>
        <row r="766">
          <cell r="W766" t="str">
            <v>－</v>
          </cell>
        </row>
        <row r="767">
          <cell r="W767" t="str">
            <v>－</v>
          </cell>
        </row>
        <row r="768">
          <cell r="W768" t="str">
            <v>－</v>
          </cell>
        </row>
        <row r="769">
          <cell r="W769" t="str">
            <v>－</v>
          </cell>
        </row>
        <row r="770">
          <cell r="W770" t="str">
            <v>－</v>
          </cell>
        </row>
        <row r="771">
          <cell r="W771" t="str">
            <v>－</v>
          </cell>
        </row>
        <row r="772">
          <cell r="W772" t="str">
            <v>－</v>
          </cell>
        </row>
        <row r="773">
          <cell r="W773" t="str">
            <v>－</v>
          </cell>
        </row>
        <row r="774">
          <cell r="W774" t="str">
            <v>－</v>
          </cell>
        </row>
        <row r="775">
          <cell r="W775" t="str">
            <v>－</v>
          </cell>
        </row>
        <row r="776">
          <cell r="W776" t="str">
            <v>－</v>
          </cell>
        </row>
        <row r="777">
          <cell r="W777" t="str">
            <v>－</v>
          </cell>
        </row>
        <row r="778">
          <cell r="W778" t="str">
            <v>－</v>
          </cell>
        </row>
        <row r="779">
          <cell r="W779" t="str">
            <v>－</v>
          </cell>
        </row>
        <row r="780">
          <cell r="W780" t="str">
            <v>－</v>
          </cell>
        </row>
        <row r="781">
          <cell r="W781" t="str">
            <v>－</v>
          </cell>
        </row>
        <row r="782">
          <cell r="W782" t="str">
            <v>－</v>
          </cell>
        </row>
        <row r="783">
          <cell r="W783" t="str">
            <v>－</v>
          </cell>
        </row>
        <row r="784">
          <cell r="W784" t="str">
            <v>－</v>
          </cell>
        </row>
        <row r="785">
          <cell r="W785" t="str">
            <v>－</v>
          </cell>
        </row>
        <row r="786">
          <cell r="W786" t="str">
            <v>－</v>
          </cell>
        </row>
        <row r="787">
          <cell r="W787" t="str">
            <v>－</v>
          </cell>
        </row>
        <row r="788">
          <cell r="W788" t="str">
            <v>－</v>
          </cell>
        </row>
        <row r="789">
          <cell r="W789" t="str">
            <v>－</v>
          </cell>
        </row>
        <row r="790">
          <cell r="W790" t="str">
            <v>－</v>
          </cell>
        </row>
        <row r="791">
          <cell r="W791" t="str">
            <v>－</v>
          </cell>
        </row>
        <row r="792">
          <cell r="W792" t="str">
            <v>－</v>
          </cell>
        </row>
        <row r="793">
          <cell r="W793" t="str">
            <v>－</v>
          </cell>
        </row>
        <row r="794">
          <cell r="W794" t="str">
            <v>－</v>
          </cell>
        </row>
        <row r="795">
          <cell r="W795" t="str">
            <v>－</v>
          </cell>
        </row>
        <row r="796">
          <cell r="W796" t="str">
            <v>－</v>
          </cell>
        </row>
        <row r="797">
          <cell r="W797" t="str">
            <v>－</v>
          </cell>
        </row>
        <row r="798">
          <cell r="W798" t="str">
            <v>－</v>
          </cell>
        </row>
        <row r="799">
          <cell r="W799" t="str">
            <v>－</v>
          </cell>
        </row>
        <row r="800">
          <cell r="W800" t="str">
            <v>－</v>
          </cell>
        </row>
        <row r="801">
          <cell r="W801" t="str">
            <v>－</v>
          </cell>
        </row>
        <row r="802">
          <cell r="W802" t="str">
            <v>－</v>
          </cell>
        </row>
        <row r="803">
          <cell r="W803" t="str">
            <v>－</v>
          </cell>
        </row>
        <row r="804">
          <cell r="W804" t="str">
            <v>－</v>
          </cell>
        </row>
        <row r="805">
          <cell r="W805" t="str">
            <v>－</v>
          </cell>
        </row>
        <row r="806">
          <cell r="W806" t="str">
            <v>－</v>
          </cell>
        </row>
        <row r="807">
          <cell r="W807" t="str">
            <v>－</v>
          </cell>
        </row>
        <row r="808">
          <cell r="W808" t="str">
            <v>－</v>
          </cell>
        </row>
        <row r="809">
          <cell r="W809" t="str">
            <v>－</v>
          </cell>
        </row>
        <row r="810">
          <cell r="W810" t="str">
            <v>－</v>
          </cell>
        </row>
        <row r="811">
          <cell r="W811" t="str">
            <v>－</v>
          </cell>
        </row>
        <row r="812">
          <cell r="W812" t="str">
            <v>－</v>
          </cell>
        </row>
        <row r="813">
          <cell r="W813" t="str">
            <v>－</v>
          </cell>
        </row>
        <row r="814">
          <cell r="W814" t="str">
            <v>－</v>
          </cell>
        </row>
        <row r="815">
          <cell r="W815" t="str">
            <v>－</v>
          </cell>
        </row>
        <row r="816">
          <cell r="W816" t="str">
            <v>－</v>
          </cell>
        </row>
        <row r="817">
          <cell r="W817" t="str">
            <v>－</v>
          </cell>
        </row>
        <row r="818">
          <cell r="W818" t="str">
            <v>－</v>
          </cell>
        </row>
        <row r="819">
          <cell r="W819" t="str">
            <v>－</v>
          </cell>
        </row>
        <row r="820">
          <cell r="W820" t="str">
            <v>－</v>
          </cell>
        </row>
        <row r="821">
          <cell r="W821" t="str">
            <v>－</v>
          </cell>
        </row>
        <row r="822">
          <cell r="W822" t="str">
            <v>－</v>
          </cell>
        </row>
        <row r="823">
          <cell r="W823" t="str">
            <v>－</v>
          </cell>
        </row>
        <row r="824">
          <cell r="W824" t="str">
            <v>－</v>
          </cell>
        </row>
        <row r="825">
          <cell r="W825" t="str">
            <v>－</v>
          </cell>
        </row>
        <row r="826">
          <cell r="W826" t="str">
            <v>－</v>
          </cell>
        </row>
        <row r="827">
          <cell r="W827" t="str">
            <v>－</v>
          </cell>
        </row>
        <row r="828">
          <cell r="W828" t="str">
            <v>－</v>
          </cell>
        </row>
        <row r="829">
          <cell r="W829" t="str">
            <v>－</v>
          </cell>
        </row>
        <row r="830">
          <cell r="W830" t="str">
            <v>－</v>
          </cell>
        </row>
        <row r="831">
          <cell r="W831" t="str">
            <v>－</v>
          </cell>
        </row>
        <row r="832">
          <cell r="W832" t="str">
            <v>－</v>
          </cell>
        </row>
        <row r="833">
          <cell r="W833" t="str">
            <v>－</v>
          </cell>
        </row>
        <row r="834">
          <cell r="W834" t="str">
            <v>－</v>
          </cell>
        </row>
        <row r="835">
          <cell r="W835" t="str">
            <v>－</v>
          </cell>
        </row>
        <row r="836">
          <cell r="W836" t="str">
            <v>－</v>
          </cell>
        </row>
        <row r="837">
          <cell r="W837" t="str">
            <v>－</v>
          </cell>
        </row>
        <row r="838">
          <cell r="W838" t="str">
            <v>－</v>
          </cell>
        </row>
        <row r="839">
          <cell r="W839" t="str">
            <v>－</v>
          </cell>
        </row>
        <row r="840">
          <cell r="W840" t="str">
            <v>－</v>
          </cell>
        </row>
        <row r="841">
          <cell r="W841" t="str">
            <v>－</v>
          </cell>
        </row>
        <row r="842">
          <cell r="W842" t="str">
            <v>－</v>
          </cell>
        </row>
        <row r="843">
          <cell r="W843" t="str">
            <v>－</v>
          </cell>
        </row>
        <row r="844">
          <cell r="W844" t="str">
            <v>－</v>
          </cell>
        </row>
        <row r="845">
          <cell r="W845" t="str">
            <v>－</v>
          </cell>
        </row>
        <row r="846">
          <cell r="W846" t="str">
            <v>－</v>
          </cell>
        </row>
        <row r="847">
          <cell r="W847" t="str">
            <v>－</v>
          </cell>
        </row>
        <row r="848">
          <cell r="W848" t="str">
            <v>－</v>
          </cell>
        </row>
        <row r="849">
          <cell r="W849" t="str">
            <v>－</v>
          </cell>
        </row>
        <row r="850">
          <cell r="W850" t="str">
            <v>－</v>
          </cell>
        </row>
        <row r="851">
          <cell r="W851" t="str">
            <v>－</v>
          </cell>
        </row>
        <row r="852">
          <cell r="W852" t="str">
            <v>－</v>
          </cell>
        </row>
        <row r="853">
          <cell r="W853" t="str">
            <v>－</v>
          </cell>
        </row>
        <row r="854">
          <cell r="W854" t="str">
            <v>－</v>
          </cell>
        </row>
        <row r="855">
          <cell r="W855" t="str">
            <v>－</v>
          </cell>
        </row>
        <row r="856">
          <cell r="W856" t="str">
            <v>－</v>
          </cell>
        </row>
        <row r="857">
          <cell r="W857" t="str">
            <v>－</v>
          </cell>
        </row>
        <row r="858">
          <cell r="W858" t="str">
            <v>－</v>
          </cell>
        </row>
        <row r="859">
          <cell r="W859" t="str">
            <v>－</v>
          </cell>
        </row>
        <row r="860">
          <cell r="W860" t="str">
            <v>－</v>
          </cell>
        </row>
        <row r="861">
          <cell r="W861" t="str">
            <v>－</v>
          </cell>
        </row>
        <row r="862">
          <cell r="W862" t="str">
            <v>－</v>
          </cell>
        </row>
        <row r="863">
          <cell r="W863" t="str">
            <v>－</v>
          </cell>
        </row>
        <row r="864">
          <cell r="W864" t="str">
            <v>－</v>
          </cell>
        </row>
        <row r="865">
          <cell r="W865" t="str">
            <v>－</v>
          </cell>
        </row>
        <row r="866">
          <cell r="W866" t="str">
            <v>－</v>
          </cell>
        </row>
        <row r="867">
          <cell r="W867" t="str">
            <v>－</v>
          </cell>
        </row>
        <row r="868">
          <cell r="W868" t="str">
            <v>－</v>
          </cell>
        </row>
        <row r="869">
          <cell r="W869" t="str">
            <v>－</v>
          </cell>
        </row>
        <row r="870">
          <cell r="W870" t="str">
            <v>－</v>
          </cell>
        </row>
        <row r="871">
          <cell r="W871" t="str">
            <v>－</v>
          </cell>
        </row>
        <row r="872">
          <cell r="W872" t="str">
            <v>－</v>
          </cell>
        </row>
        <row r="873">
          <cell r="W873" t="str">
            <v>－</v>
          </cell>
        </row>
        <row r="874">
          <cell r="W874" t="str">
            <v>－</v>
          </cell>
        </row>
        <row r="875">
          <cell r="W875" t="str">
            <v>－</v>
          </cell>
        </row>
        <row r="876">
          <cell r="W876" t="str">
            <v>－</v>
          </cell>
        </row>
        <row r="877">
          <cell r="W877" t="str">
            <v>－</v>
          </cell>
        </row>
        <row r="878">
          <cell r="W878" t="str">
            <v>－</v>
          </cell>
        </row>
        <row r="879">
          <cell r="W879" t="str">
            <v>－</v>
          </cell>
        </row>
        <row r="880">
          <cell r="W880" t="str">
            <v>－</v>
          </cell>
        </row>
        <row r="881">
          <cell r="W881" t="str">
            <v>－</v>
          </cell>
        </row>
        <row r="882">
          <cell r="W882" t="str">
            <v>－</v>
          </cell>
        </row>
        <row r="883">
          <cell r="W883" t="str">
            <v>－</v>
          </cell>
        </row>
        <row r="884">
          <cell r="W884" t="str">
            <v>－</v>
          </cell>
        </row>
        <row r="885">
          <cell r="W885" t="str">
            <v>－</v>
          </cell>
        </row>
        <row r="886">
          <cell r="W886" t="str">
            <v>－</v>
          </cell>
        </row>
        <row r="887">
          <cell r="W887" t="str">
            <v>－</v>
          </cell>
        </row>
        <row r="888">
          <cell r="W888" t="str">
            <v>－</v>
          </cell>
        </row>
        <row r="889">
          <cell r="W889" t="str">
            <v>－</v>
          </cell>
        </row>
        <row r="890">
          <cell r="W890" t="str">
            <v>－</v>
          </cell>
        </row>
        <row r="891">
          <cell r="W891" t="str">
            <v>－</v>
          </cell>
        </row>
        <row r="892">
          <cell r="W892" t="str">
            <v>－</v>
          </cell>
        </row>
        <row r="893">
          <cell r="W893" t="str">
            <v>－</v>
          </cell>
        </row>
        <row r="894">
          <cell r="W894" t="str">
            <v>－</v>
          </cell>
        </row>
        <row r="895">
          <cell r="W895" t="str">
            <v>－</v>
          </cell>
        </row>
        <row r="896">
          <cell r="W896" t="str">
            <v>－</v>
          </cell>
        </row>
        <row r="897">
          <cell r="W897" t="str">
            <v>－</v>
          </cell>
        </row>
        <row r="898">
          <cell r="W898" t="str">
            <v>－</v>
          </cell>
        </row>
        <row r="899">
          <cell r="W899" t="str">
            <v>－</v>
          </cell>
        </row>
        <row r="900">
          <cell r="W900" t="str">
            <v>－</v>
          </cell>
        </row>
        <row r="901">
          <cell r="W901" t="str">
            <v>－</v>
          </cell>
        </row>
        <row r="902">
          <cell r="W902" t="str">
            <v>－</v>
          </cell>
        </row>
        <row r="903">
          <cell r="W903" t="str">
            <v>－</v>
          </cell>
        </row>
        <row r="904">
          <cell r="W904" t="str">
            <v>－</v>
          </cell>
        </row>
        <row r="905">
          <cell r="W905" t="str">
            <v>－</v>
          </cell>
        </row>
        <row r="906">
          <cell r="W906" t="str">
            <v>－</v>
          </cell>
        </row>
        <row r="907">
          <cell r="W907" t="str">
            <v>－</v>
          </cell>
        </row>
        <row r="908">
          <cell r="W908" t="str">
            <v>－</v>
          </cell>
        </row>
        <row r="909">
          <cell r="W909" t="str">
            <v>－</v>
          </cell>
        </row>
        <row r="910">
          <cell r="W910" t="str">
            <v>－</v>
          </cell>
        </row>
        <row r="911">
          <cell r="W911" t="str">
            <v>－</v>
          </cell>
        </row>
        <row r="912">
          <cell r="W912" t="str">
            <v>－</v>
          </cell>
        </row>
        <row r="913">
          <cell r="W913" t="str">
            <v>－</v>
          </cell>
        </row>
        <row r="914">
          <cell r="W914" t="str">
            <v>－</v>
          </cell>
        </row>
        <row r="915">
          <cell r="W915" t="str">
            <v>－</v>
          </cell>
        </row>
        <row r="916">
          <cell r="W916" t="str">
            <v>－</v>
          </cell>
        </row>
        <row r="917">
          <cell r="W917" t="str">
            <v>－</v>
          </cell>
        </row>
        <row r="918">
          <cell r="W918" t="str">
            <v>－</v>
          </cell>
        </row>
        <row r="919">
          <cell r="W919" t="str">
            <v>－</v>
          </cell>
        </row>
        <row r="920">
          <cell r="W920" t="str">
            <v>－</v>
          </cell>
        </row>
        <row r="921">
          <cell r="W921" t="str">
            <v>－</v>
          </cell>
        </row>
        <row r="922">
          <cell r="W922" t="str">
            <v>－</v>
          </cell>
        </row>
        <row r="923">
          <cell r="W923" t="str">
            <v>－</v>
          </cell>
        </row>
        <row r="924">
          <cell r="W924" t="str">
            <v>－</v>
          </cell>
        </row>
        <row r="925">
          <cell r="W925" t="str">
            <v>－</v>
          </cell>
        </row>
        <row r="926">
          <cell r="W926" t="str">
            <v>－</v>
          </cell>
        </row>
        <row r="927">
          <cell r="W927" t="str">
            <v>－</v>
          </cell>
        </row>
        <row r="928">
          <cell r="W928" t="str">
            <v>－</v>
          </cell>
        </row>
        <row r="929">
          <cell r="W929" t="str">
            <v>－</v>
          </cell>
        </row>
        <row r="930">
          <cell r="W930" t="str">
            <v>－</v>
          </cell>
        </row>
        <row r="931">
          <cell r="W931" t="str">
            <v>－</v>
          </cell>
        </row>
        <row r="932">
          <cell r="W932" t="str">
            <v>－</v>
          </cell>
        </row>
        <row r="933">
          <cell r="W933" t="str">
            <v>－</v>
          </cell>
        </row>
        <row r="934">
          <cell r="W934" t="str">
            <v>－</v>
          </cell>
        </row>
        <row r="935">
          <cell r="W935" t="str">
            <v>－</v>
          </cell>
        </row>
        <row r="936">
          <cell r="W936" t="str">
            <v>－</v>
          </cell>
        </row>
        <row r="937">
          <cell r="W937" t="str">
            <v>－</v>
          </cell>
        </row>
        <row r="938">
          <cell r="W938" t="str">
            <v>－</v>
          </cell>
        </row>
        <row r="939">
          <cell r="W939" t="str">
            <v>－</v>
          </cell>
        </row>
        <row r="940">
          <cell r="W940" t="str">
            <v>－</v>
          </cell>
        </row>
        <row r="941">
          <cell r="W941" t="str">
            <v>－</v>
          </cell>
        </row>
        <row r="942">
          <cell r="W942" t="str">
            <v>－</v>
          </cell>
        </row>
        <row r="943">
          <cell r="W943" t="str">
            <v>－</v>
          </cell>
        </row>
        <row r="944">
          <cell r="W944" t="str">
            <v>－</v>
          </cell>
        </row>
        <row r="945">
          <cell r="W945" t="str">
            <v>－</v>
          </cell>
        </row>
        <row r="946">
          <cell r="W946" t="str">
            <v>－</v>
          </cell>
        </row>
        <row r="947">
          <cell r="W947" t="str">
            <v>－</v>
          </cell>
        </row>
        <row r="948">
          <cell r="W948" t="str">
            <v>－</v>
          </cell>
        </row>
        <row r="949">
          <cell r="W949" t="str">
            <v>－</v>
          </cell>
        </row>
        <row r="950">
          <cell r="W950" t="str">
            <v>－</v>
          </cell>
        </row>
        <row r="951">
          <cell r="W951" t="str">
            <v>－</v>
          </cell>
        </row>
        <row r="952">
          <cell r="W952" t="str">
            <v>－</v>
          </cell>
        </row>
        <row r="953">
          <cell r="W953" t="str">
            <v>－</v>
          </cell>
        </row>
        <row r="954">
          <cell r="W954" t="str">
            <v>－</v>
          </cell>
        </row>
        <row r="955">
          <cell r="W955" t="str">
            <v>－</v>
          </cell>
        </row>
        <row r="956">
          <cell r="W956" t="str">
            <v>－</v>
          </cell>
        </row>
        <row r="957">
          <cell r="W957" t="str">
            <v>－</v>
          </cell>
        </row>
        <row r="958">
          <cell r="W958" t="str">
            <v>－</v>
          </cell>
        </row>
        <row r="959">
          <cell r="W959" t="str">
            <v>－</v>
          </cell>
        </row>
        <row r="960">
          <cell r="W960" t="str">
            <v>－</v>
          </cell>
        </row>
        <row r="961">
          <cell r="W961" t="str">
            <v>－</v>
          </cell>
        </row>
        <row r="962">
          <cell r="W962" t="str">
            <v>－</v>
          </cell>
        </row>
        <row r="963">
          <cell r="W963" t="str">
            <v>－</v>
          </cell>
        </row>
        <row r="964">
          <cell r="W964" t="str">
            <v>－</v>
          </cell>
        </row>
        <row r="965">
          <cell r="W965" t="str">
            <v>－</v>
          </cell>
        </row>
        <row r="966">
          <cell r="W966" t="str">
            <v>－</v>
          </cell>
        </row>
        <row r="967">
          <cell r="W967" t="str">
            <v>－</v>
          </cell>
        </row>
        <row r="968">
          <cell r="W968" t="str">
            <v>－</v>
          </cell>
        </row>
        <row r="969">
          <cell r="W969" t="str">
            <v>－</v>
          </cell>
        </row>
        <row r="970">
          <cell r="W970" t="str">
            <v>－</v>
          </cell>
        </row>
        <row r="971">
          <cell r="W971" t="str">
            <v>－</v>
          </cell>
        </row>
        <row r="972">
          <cell r="W972" t="str">
            <v>－</v>
          </cell>
        </row>
        <row r="973">
          <cell r="W973" t="str">
            <v>－</v>
          </cell>
        </row>
        <row r="974">
          <cell r="W974" t="str">
            <v>－</v>
          </cell>
        </row>
        <row r="975">
          <cell r="W975" t="str">
            <v>－</v>
          </cell>
        </row>
        <row r="976">
          <cell r="W976" t="str">
            <v>－</v>
          </cell>
        </row>
        <row r="977">
          <cell r="W977" t="str">
            <v>－</v>
          </cell>
        </row>
        <row r="978">
          <cell r="W978" t="str">
            <v>－</v>
          </cell>
        </row>
        <row r="979">
          <cell r="W979" t="str">
            <v>－</v>
          </cell>
        </row>
        <row r="980">
          <cell r="W980" t="str">
            <v>－</v>
          </cell>
        </row>
        <row r="981">
          <cell r="W981" t="str">
            <v>－</v>
          </cell>
        </row>
        <row r="982">
          <cell r="W982" t="str">
            <v>－</v>
          </cell>
        </row>
        <row r="983">
          <cell r="W983" t="str">
            <v>－</v>
          </cell>
        </row>
        <row r="984">
          <cell r="W984" t="str">
            <v>－</v>
          </cell>
        </row>
        <row r="985">
          <cell r="W985" t="str">
            <v>－</v>
          </cell>
        </row>
        <row r="986">
          <cell r="W986" t="str">
            <v>－</v>
          </cell>
        </row>
        <row r="987">
          <cell r="W987" t="str">
            <v>－</v>
          </cell>
        </row>
        <row r="988">
          <cell r="W988" t="str">
            <v>－</v>
          </cell>
        </row>
        <row r="989">
          <cell r="W989" t="str">
            <v>－</v>
          </cell>
        </row>
        <row r="990">
          <cell r="W990" t="str">
            <v>－</v>
          </cell>
        </row>
        <row r="991">
          <cell r="W991" t="str">
            <v>－</v>
          </cell>
        </row>
        <row r="992">
          <cell r="W992" t="str">
            <v>－</v>
          </cell>
        </row>
        <row r="993">
          <cell r="W993" t="str">
            <v>－</v>
          </cell>
        </row>
        <row r="994">
          <cell r="W994" t="str">
            <v>－</v>
          </cell>
        </row>
        <row r="995">
          <cell r="W995" t="str">
            <v>－</v>
          </cell>
        </row>
        <row r="996">
          <cell r="W996" t="str">
            <v>－</v>
          </cell>
        </row>
        <row r="997">
          <cell r="W997" t="str">
            <v>－</v>
          </cell>
        </row>
        <row r="998">
          <cell r="W998" t="str">
            <v>－</v>
          </cell>
        </row>
        <row r="999">
          <cell r="W999" t="str">
            <v>－</v>
          </cell>
        </row>
        <row r="1000">
          <cell r="W1000" t="str">
            <v>－</v>
          </cell>
        </row>
      </sheetData>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93" zoomScaleNormal="100" zoomScaleSheetLayoutView="93" workbookViewId="0">
      <selection activeCell="E3" sqref="E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60" customHeight="1">
      <c r="A6" s="11"/>
      <c r="B6" s="12" t="s">
        <v>15</v>
      </c>
      <c r="C6" s="13" t="s">
        <v>16</v>
      </c>
      <c r="D6" s="14">
        <v>44715</v>
      </c>
      <c r="E6" s="12" t="s">
        <v>17</v>
      </c>
      <c r="F6" s="15" t="s">
        <v>18</v>
      </c>
      <c r="G6" s="16" t="s">
        <v>19</v>
      </c>
      <c r="H6" s="17" t="s">
        <v>20</v>
      </c>
      <c r="I6" s="17">
        <v>13167000</v>
      </c>
      <c r="J6" s="18" t="s">
        <v>21</v>
      </c>
      <c r="K6" s="19" t="s">
        <v>22</v>
      </c>
      <c r="L6" s="19">
        <v>0</v>
      </c>
      <c r="M6" s="20" t="s">
        <v>22</v>
      </c>
      <c r="N6" s="21">
        <v>0</v>
      </c>
    </row>
    <row r="7" spans="1:14" s="10" customFormat="1" ht="60" customHeight="1">
      <c r="A7" s="11"/>
      <c r="B7" s="12" t="s">
        <v>23</v>
      </c>
      <c r="C7" s="13" t="s">
        <v>16</v>
      </c>
      <c r="D7" s="14">
        <v>44715</v>
      </c>
      <c r="E7" s="12" t="s">
        <v>24</v>
      </c>
      <c r="F7" s="15">
        <v>2010405003693</v>
      </c>
      <c r="G7" s="16" t="s">
        <v>19</v>
      </c>
      <c r="H7" s="17" t="s">
        <v>20</v>
      </c>
      <c r="I7" s="17">
        <v>24581440</v>
      </c>
      <c r="J7" s="18" t="s">
        <v>21</v>
      </c>
      <c r="K7" s="19" t="s">
        <v>22</v>
      </c>
      <c r="L7" s="19">
        <v>0</v>
      </c>
      <c r="M7" s="20" t="s">
        <v>22</v>
      </c>
      <c r="N7" s="21">
        <v>0</v>
      </c>
    </row>
    <row r="8" spans="1:14" s="10" customFormat="1" ht="60" customHeight="1">
      <c r="A8" s="11"/>
      <c r="B8" s="12" t="s">
        <v>25</v>
      </c>
      <c r="C8" s="13" t="s">
        <v>16</v>
      </c>
      <c r="D8" s="14">
        <v>44715</v>
      </c>
      <c r="E8" s="12" t="s">
        <v>26</v>
      </c>
      <c r="F8" s="15">
        <v>1011701012208</v>
      </c>
      <c r="G8" s="16" t="s">
        <v>19</v>
      </c>
      <c r="H8" s="17" t="s">
        <v>20</v>
      </c>
      <c r="I8" s="17">
        <v>2172500</v>
      </c>
      <c r="J8" s="18" t="s">
        <v>21</v>
      </c>
      <c r="K8" s="19" t="s">
        <v>22</v>
      </c>
      <c r="L8" s="19">
        <v>0</v>
      </c>
      <c r="M8" s="20" t="s">
        <v>22</v>
      </c>
      <c r="N8" s="21">
        <v>0</v>
      </c>
    </row>
    <row r="9" spans="1:14" s="10" customFormat="1" ht="60" customHeight="1">
      <c r="A9" s="11"/>
      <c r="B9" s="12" t="s">
        <v>27</v>
      </c>
      <c r="C9" s="13" t="s">
        <v>28</v>
      </c>
      <c r="D9" s="14">
        <v>44719</v>
      </c>
      <c r="E9" s="12" t="s">
        <v>29</v>
      </c>
      <c r="F9" s="15">
        <v>5010701002818</v>
      </c>
      <c r="G9" s="16" t="s">
        <v>19</v>
      </c>
      <c r="H9" s="17" t="s">
        <v>20</v>
      </c>
      <c r="I9" s="17">
        <v>4378000</v>
      </c>
      <c r="J9" s="18" t="s">
        <v>21</v>
      </c>
      <c r="K9" s="19" t="s">
        <v>22</v>
      </c>
      <c r="L9" s="19">
        <v>0</v>
      </c>
      <c r="M9" s="20" t="s">
        <v>22</v>
      </c>
      <c r="N9" s="21">
        <v>0</v>
      </c>
    </row>
    <row r="10" spans="1:14" s="10" customFormat="1" ht="60" customHeight="1">
      <c r="A10" s="11"/>
      <c r="B10" s="12" t="s">
        <v>58</v>
      </c>
      <c r="C10" s="13" t="s">
        <v>16</v>
      </c>
      <c r="D10" s="14">
        <v>44719</v>
      </c>
      <c r="E10" s="12" t="s">
        <v>30</v>
      </c>
      <c r="F10" s="15">
        <v>5010001067883</v>
      </c>
      <c r="G10" s="16" t="s">
        <v>19</v>
      </c>
      <c r="H10" s="17" t="s">
        <v>20</v>
      </c>
      <c r="I10" s="17">
        <v>2525472</v>
      </c>
      <c r="J10" s="18" t="s">
        <v>21</v>
      </c>
      <c r="K10" s="19" t="s">
        <v>22</v>
      </c>
      <c r="L10" s="19">
        <v>0</v>
      </c>
      <c r="M10" s="20" t="s">
        <v>22</v>
      </c>
      <c r="N10" s="21">
        <v>0</v>
      </c>
    </row>
    <row r="11" spans="1:14" s="10" customFormat="1" ht="60" customHeight="1">
      <c r="A11" s="11"/>
      <c r="B11" s="12" t="s">
        <v>31</v>
      </c>
      <c r="C11" s="13" t="s">
        <v>16</v>
      </c>
      <c r="D11" s="14">
        <v>44722</v>
      </c>
      <c r="E11" s="12" t="s">
        <v>32</v>
      </c>
      <c r="F11" s="15">
        <v>5011201020491</v>
      </c>
      <c r="G11" s="16" t="s">
        <v>19</v>
      </c>
      <c r="H11" s="17" t="s">
        <v>20</v>
      </c>
      <c r="I11" s="17">
        <v>2423091</v>
      </c>
      <c r="J11" s="18" t="s">
        <v>21</v>
      </c>
      <c r="K11" s="19" t="s">
        <v>22</v>
      </c>
      <c r="L11" s="19">
        <v>0</v>
      </c>
      <c r="M11" s="20" t="s">
        <v>22</v>
      </c>
      <c r="N11" s="21">
        <v>0</v>
      </c>
    </row>
    <row r="12" spans="1:14" s="10" customFormat="1" ht="60" customHeight="1">
      <c r="A12" s="11"/>
      <c r="B12" s="12" t="s">
        <v>33</v>
      </c>
      <c r="C12" s="13" t="s">
        <v>16</v>
      </c>
      <c r="D12" s="14">
        <v>44722</v>
      </c>
      <c r="E12" s="12" t="s">
        <v>34</v>
      </c>
      <c r="F12" s="15">
        <v>8012801006761</v>
      </c>
      <c r="G12" s="16" t="s">
        <v>19</v>
      </c>
      <c r="H12" s="17" t="s">
        <v>20</v>
      </c>
      <c r="I12" s="17">
        <v>3828000</v>
      </c>
      <c r="J12" s="18" t="s">
        <v>21</v>
      </c>
      <c r="K12" s="19" t="s">
        <v>22</v>
      </c>
      <c r="L12" s="19">
        <v>0</v>
      </c>
      <c r="M12" s="20" t="s">
        <v>22</v>
      </c>
      <c r="N12" s="21">
        <v>0</v>
      </c>
    </row>
    <row r="13" spans="1:14" s="10" customFormat="1" ht="60" customHeight="1">
      <c r="A13" s="11"/>
      <c r="B13" s="12" t="s">
        <v>35</v>
      </c>
      <c r="C13" s="13" t="s">
        <v>28</v>
      </c>
      <c r="D13" s="14">
        <v>44722</v>
      </c>
      <c r="E13" s="12" t="s">
        <v>36</v>
      </c>
      <c r="F13" s="15">
        <v>6010001055730</v>
      </c>
      <c r="G13" s="16" t="s">
        <v>19</v>
      </c>
      <c r="H13" s="17" t="s">
        <v>20</v>
      </c>
      <c r="I13" s="17">
        <v>14938000</v>
      </c>
      <c r="J13" s="18" t="s">
        <v>21</v>
      </c>
      <c r="K13" s="19" t="s">
        <v>22</v>
      </c>
      <c r="L13" s="19">
        <v>0</v>
      </c>
      <c r="M13" s="20" t="s">
        <v>22</v>
      </c>
      <c r="N13" s="21">
        <v>0</v>
      </c>
    </row>
    <row r="14" spans="1:14" s="10" customFormat="1" ht="60" customHeight="1">
      <c r="A14" s="11"/>
      <c r="B14" s="12" t="s">
        <v>37</v>
      </c>
      <c r="C14" s="13" t="s">
        <v>16</v>
      </c>
      <c r="D14" s="14">
        <v>44726</v>
      </c>
      <c r="E14" s="12" t="s">
        <v>38</v>
      </c>
      <c r="F14" s="15">
        <v>1010801016399</v>
      </c>
      <c r="G14" s="16" t="s">
        <v>19</v>
      </c>
      <c r="H14" s="17" t="s">
        <v>20</v>
      </c>
      <c r="I14" s="17">
        <v>1650000</v>
      </c>
      <c r="J14" s="18" t="s">
        <v>21</v>
      </c>
      <c r="K14" s="19" t="s">
        <v>22</v>
      </c>
      <c r="L14" s="19">
        <v>0</v>
      </c>
      <c r="M14" s="20" t="s">
        <v>22</v>
      </c>
      <c r="N14" s="21">
        <v>0</v>
      </c>
    </row>
    <row r="15" spans="1:14" s="10" customFormat="1" ht="60" customHeight="1">
      <c r="A15" s="11"/>
      <c r="B15" s="12" t="s">
        <v>39</v>
      </c>
      <c r="C15" s="13" t="s">
        <v>28</v>
      </c>
      <c r="D15" s="14">
        <v>44729</v>
      </c>
      <c r="E15" s="12" t="s">
        <v>40</v>
      </c>
      <c r="F15" s="15">
        <v>2010405002019</v>
      </c>
      <c r="G15" s="16" t="s">
        <v>19</v>
      </c>
      <c r="H15" s="17" t="s">
        <v>20</v>
      </c>
      <c r="I15" s="17">
        <v>15546300</v>
      </c>
      <c r="J15" s="18" t="s">
        <v>21</v>
      </c>
      <c r="K15" s="19" t="s">
        <v>22</v>
      </c>
      <c r="L15" s="19">
        <v>0</v>
      </c>
      <c r="M15" s="20" t="s">
        <v>22</v>
      </c>
      <c r="N15" s="21">
        <v>0</v>
      </c>
    </row>
    <row r="16" spans="1:14" s="10" customFormat="1" ht="60" customHeight="1">
      <c r="A16" s="11"/>
      <c r="B16" s="12" t="s">
        <v>41</v>
      </c>
      <c r="C16" s="13" t="s">
        <v>16</v>
      </c>
      <c r="D16" s="14">
        <v>44729</v>
      </c>
      <c r="E16" s="12" t="s">
        <v>42</v>
      </c>
      <c r="F16" s="15">
        <v>7010401017486</v>
      </c>
      <c r="G16" s="16" t="s">
        <v>19</v>
      </c>
      <c r="H16" s="17" t="s">
        <v>20</v>
      </c>
      <c r="I16" s="17" t="s">
        <v>43</v>
      </c>
      <c r="J16" s="18" t="s">
        <v>21</v>
      </c>
      <c r="K16" s="19" t="s">
        <v>22</v>
      </c>
      <c r="L16" s="19">
        <v>0</v>
      </c>
      <c r="M16" s="20" t="s">
        <v>22</v>
      </c>
      <c r="N16" s="21" t="s">
        <v>59</v>
      </c>
    </row>
    <row r="17" spans="1:14" s="10" customFormat="1" ht="60" customHeight="1">
      <c r="A17" s="11"/>
      <c r="B17" s="12" t="s">
        <v>44</v>
      </c>
      <c r="C17" s="13" t="s">
        <v>28</v>
      </c>
      <c r="D17" s="14">
        <v>44733</v>
      </c>
      <c r="E17" s="12" t="s">
        <v>45</v>
      </c>
      <c r="F17" s="15">
        <v>4010701026198</v>
      </c>
      <c r="G17" s="16" t="s">
        <v>19</v>
      </c>
      <c r="H17" s="17" t="s">
        <v>20</v>
      </c>
      <c r="I17" s="17">
        <v>12561318</v>
      </c>
      <c r="J17" s="18" t="s">
        <v>21</v>
      </c>
      <c r="K17" s="19" t="s">
        <v>22</v>
      </c>
      <c r="L17" s="19">
        <v>0</v>
      </c>
      <c r="M17" s="20" t="s">
        <v>22</v>
      </c>
      <c r="N17" s="21">
        <v>0</v>
      </c>
    </row>
    <row r="18" spans="1:14" s="10" customFormat="1" ht="60" customHeight="1">
      <c r="A18" s="11"/>
      <c r="B18" s="12" t="s">
        <v>46</v>
      </c>
      <c r="C18" s="13" t="s">
        <v>16</v>
      </c>
      <c r="D18" s="14">
        <v>44733</v>
      </c>
      <c r="E18" s="12" t="s">
        <v>47</v>
      </c>
      <c r="F18" s="15">
        <v>1010001129704</v>
      </c>
      <c r="G18" s="16" t="s">
        <v>19</v>
      </c>
      <c r="H18" s="17" t="s">
        <v>20</v>
      </c>
      <c r="I18" s="17">
        <v>3808134</v>
      </c>
      <c r="J18" s="18" t="s">
        <v>21</v>
      </c>
      <c r="K18" s="19" t="s">
        <v>22</v>
      </c>
      <c r="L18" s="19">
        <v>0</v>
      </c>
      <c r="M18" s="20" t="s">
        <v>22</v>
      </c>
      <c r="N18" s="21">
        <v>0</v>
      </c>
    </row>
    <row r="19" spans="1:14" s="10" customFormat="1" ht="60" customHeight="1">
      <c r="A19" s="11"/>
      <c r="B19" s="12" t="s">
        <v>48</v>
      </c>
      <c r="C19" s="13" t="s">
        <v>28</v>
      </c>
      <c r="D19" s="14">
        <v>44736</v>
      </c>
      <c r="E19" s="12" t="s">
        <v>49</v>
      </c>
      <c r="F19" s="15">
        <v>3010601019014</v>
      </c>
      <c r="G19" s="16" t="s">
        <v>19</v>
      </c>
      <c r="H19" s="17" t="s">
        <v>20</v>
      </c>
      <c r="I19" s="17">
        <v>3311880</v>
      </c>
      <c r="J19" s="18" t="s">
        <v>21</v>
      </c>
      <c r="K19" s="19" t="s">
        <v>22</v>
      </c>
      <c r="L19" s="19">
        <v>0</v>
      </c>
      <c r="M19" s="20" t="s">
        <v>22</v>
      </c>
      <c r="N19" s="21">
        <v>0</v>
      </c>
    </row>
    <row r="20" spans="1:14" s="10" customFormat="1" ht="60" customHeight="1">
      <c r="A20" s="11"/>
      <c r="B20" s="12" t="s">
        <v>50</v>
      </c>
      <c r="C20" s="13" t="s">
        <v>16</v>
      </c>
      <c r="D20" s="14">
        <v>44736</v>
      </c>
      <c r="E20" s="12" t="s">
        <v>51</v>
      </c>
      <c r="F20" s="15">
        <v>4010001121823</v>
      </c>
      <c r="G20" s="16" t="s">
        <v>19</v>
      </c>
      <c r="H20" s="17" t="s">
        <v>20</v>
      </c>
      <c r="I20" s="17">
        <v>3155267</v>
      </c>
      <c r="J20" s="18" t="s">
        <v>21</v>
      </c>
      <c r="K20" s="19" t="s">
        <v>22</v>
      </c>
      <c r="L20" s="19">
        <v>0</v>
      </c>
      <c r="M20" s="20" t="s">
        <v>22</v>
      </c>
      <c r="N20" s="21">
        <v>0</v>
      </c>
    </row>
    <row r="21" spans="1:14" s="10" customFormat="1" ht="60" customHeight="1">
      <c r="A21" s="11"/>
      <c r="B21" s="12" t="s">
        <v>52</v>
      </c>
      <c r="C21" s="13" t="s">
        <v>16</v>
      </c>
      <c r="D21" s="14">
        <v>44740</v>
      </c>
      <c r="E21" s="12" t="s">
        <v>53</v>
      </c>
      <c r="F21" s="15">
        <v>1040001091182</v>
      </c>
      <c r="G21" s="16" t="s">
        <v>19</v>
      </c>
      <c r="H21" s="17" t="s">
        <v>20</v>
      </c>
      <c r="I21" s="17">
        <v>7370000</v>
      </c>
      <c r="J21" s="18" t="s">
        <v>21</v>
      </c>
      <c r="K21" s="19" t="s">
        <v>22</v>
      </c>
      <c r="L21" s="19">
        <v>0</v>
      </c>
      <c r="M21" s="20" t="s">
        <v>22</v>
      </c>
      <c r="N21" s="21">
        <v>0</v>
      </c>
    </row>
    <row r="22" spans="1:14" s="10" customFormat="1" ht="60" customHeight="1">
      <c r="A22" s="11"/>
      <c r="B22" s="12" t="s">
        <v>54</v>
      </c>
      <c r="C22" s="13" t="s">
        <v>28</v>
      </c>
      <c r="D22" s="14">
        <v>44740</v>
      </c>
      <c r="E22" s="12" t="s">
        <v>61</v>
      </c>
      <c r="F22" s="15">
        <v>6013401004422</v>
      </c>
      <c r="G22" s="16" t="s">
        <v>19</v>
      </c>
      <c r="H22" s="17" t="s">
        <v>20</v>
      </c>
      <c r="I22" s="17">
        <v>8058600</v>
      </c>
      <c r="J22" s="18" t="s">
        <v>21</v>
      </c>
      <c r="K22" s="19" t="s">
        <v>22</v>
      </c>
      <c r="L22" s="19">
        <v>0</v>
      </c>
      <c r="M22" s="20" t="s">
        <v>22</v>
      </c>
      <c r="N22" s="21">
        <v>0</v>
      </c>
    </row>
    <row r="23" spans="1:14" s="10" customFormat="1" ht="60" customHeight="1">
      <c r="A23" s="11"/>
      <c r="B23" s="12" t="s">
        <v>55</v>
      </c>
      <c r="C23" s="13" t="s">
        <v>16</v>
      </c>
      <c r="D23" s="14">
        <v>44740</v>
      </c>
      <c r="E23" s="12" t="s">
        <v>60</v>
      </c>
      <c r="F23" s="15">
        <v>9010001040886</v>
      </c>
      <c r="G23" s="16" t="s">
        <v>19</v>
      </c>
      <c r="H23" s="17" t="s">
        <v>20</v>
      </c>
      <c r="I23" s="17">
        <v>5955851</v>
      </c>
      <c r="J23" s="18" t="s">
        <v>21</v>
      </c>
      <c r="K23" s="19" t="s">
        <v>22</v>
      </c>
      <c r="L23" s="19">
        <v>0</v>
      </c>
      <c r="M23" s="20" t="s">
        <v>22</v>
      </c>
      <c r="N23" s="21">
        <v>0</v>
      </c>
    </row>
    <row r="24" spans="1:14" s="10" customFormat="1" ht="60" customHeight="1">
      <c r="A24" s="11"/>
      <c r="B24" s="12" t="s">
        <v>56</v>
      </c>
      <c r="C24" s="13" t="s">
        <v>16</v>
      </c>
      <c r="D24" s="14">
        <v>44740</v>
      </c>
      <c r="E24" s="12" t="s">
        <v>62</v>
      </c>
      <c r="F24" s="15">
        <v>5180001091941</v>
      </c>
      <c r="G24" s="16" t="s">
        <v>19</v>
      </c>
      <c r="H24" s="17" t="s">
        <v>20</v>
      </c>
      <c r="I24" s="17">
        <v>4739377</v>
      </c>
      <c r="J24" s="18" t="s">
        <v>21</v>
      </c>
      <c r="K24" s="19" t="s">
        <v>22</v>
      </c>
      <c r="L24" s="19">
        <v>0</v>
      </c>
      <c r="M24" s="20" t="s">
        <v>22</v>
      </c>
      <c r="N24" s="21">
        <v>0</v>
      </c>
    </row>
    <row r="25" spans="1:14" s="10" customFormat="1" ht="60" customHeight="1">
      <c r="A25" s="11"/>
      <c r="B25" s="12" t="s">
        <v>57</v>
      </c>
      <c r="C25" s="13" t="s">
        <v>16</v>
      </c>
      <c r="D25" s="14">
        <v>44740</v>
      </c>
      <c r="E25" s="12" t="s">
        <v>30</v>
      </c>
      <c r="F25" s="15">
        <v>5010001067883</v>
      </c>
      <c r="G25" s="16" t="s">
        <v>19</v>
      </c>
      <c r="H25" s="17" t="s">
        <v>20</v>
      </c>
      <c r="I25" s="17">
        <v>5368412</v>
      </c>
      <c r="J25" s="18" t="s">
        <v>21</v>
      </c>
      <c r="K25" s="19" t="s">
        <v>22</v>
      </c>
      <c r="L25" s="19">
        <v>0</v>
      </c>
      <c r="M25" s="20" t="s">
        <v>22</v>
      </c>
      <c r="N25" s="21">
        <v>0</v>
      </c>
    </row>
    <row r="26" spans="1:14" s="10" customFormat="1" ht="60" customHeight="1">
      <c r="A26" s="11" t="str">
        <f>IF(MAX([7]令和4年度契約状況調査票!E25:E1019)&gt;=ROW()-5,ROW()-5,"")</f>
        <v/>
      </c>
      <c r="B26" s="12" t="str">
        <f>IF(A26="","",VLOOKUP(A26,[7]令和4年度契約状況調査票!$E:$AW,5,FALSE))</f>
        <v/>
      </c>
      <c r="C26" s="13" t="str">
        <f>IF(A26="","",VLOOKUP(A26,[7]令和4年度契約状況調査票!$E:$AW,6,FALSE))</f>
        <v/>
      </c>
      <c r="D26" s="14" t="str">
        <f>IF(A26="","",VLOOKUP(A26,[7]令和4年度契約状況調査票!$E:$AW,9,FALSE))</f>
        <v/>
      </c>
      <c r="E26" s="12" t="str">
        <f>IF(A26="","",VLOOKUP(A26,[7]令和4年度契約状況調査票!$E:$AW,10,FALSE))</f>
        <v/>
      </c>
      <c r="F26" s="15" t="str">
        <f>IF(A26="","",VLOOKUP(A26,[7]令和4年度契約状況調査票!$E:$AW,11,FALSE))</f>
        <v/>
      </c>
      <c r="G26" s="16" t="str">
        <f>IF(A26="","",IF(VLOOKUP(A26,[7]令和4年度契約状況調査票!$E:$AW,14,FALSE)="②一般競争入札（総合評価方式）","一般競争入札"&amp;CHAR(10)&amp;"（総合評価方式）","一般競争入札"))</f>
        <v/>
      </c>
      <c r="H26" s="17" t="str">
        <f>IF(A26="","",IF(VLOOKUP(A26,[7]令和4年度契約状況調査票!$E:$AW,16,FALSE)="他官署で調達手続きを実施のため","他官署で調達手続きを実施のため",IF(VLOOKUP(A26,[7]令和4年度契約状況調査票!$E:$AW,23,FALSE)="②同種の他の契約の予定価格を類推されるおそれがあるため公表しない","同種の他の契約の予定価格を類推されるおそれがあるため公表しない",IF(VLOOKUP(A26,[7]令和4年度契約状況調査票!$E:$AW,23,FALSE)="－","－",IF(VLOOKUP(A26,[7]令和4年度契約状況調査票!$E:$AW,7,FALSE)&lt;&gt;"",TEXT(VLOOKUP(A26,[7]令和4年度契約状況調査票!$E:$AW,16,FALSE),"#,##0円")&amp;CHAR(10)&amp;"(A)",VLOOKUP(A26,[7]令和4年度契約状況調査票!$E:$AW,16,FALSE))))))</f>
        <v/>
      </c>
      <c r="I26" s="17" t="str">
        <f>IF(A26="","",VLOOKUP(A26,[7]令和4年度契約状況調査票!$E:$AW,17,FALSE))</f>
        <v/>
      </c>
      <c r="J26" s="18" t="str">
        <f>IF(A26="","",IF(VLOOKUP(A26,[7]令和4年度契約状況調査票!$E:$AW,16,FALSE)="他官署で調達手続きを実施のため","－",IF(VLOOKUP(A26,[7]令和4年度契約状況調査票!$E:$AW,23,FALSE)="②同種の他の契約の予定価格を類推されるおそれがあるため公表しない","－",IF(VLOOKUP(A26,[7]令和4年度契約状況調査票!$E:$AW,23,FALSE)="－","－",IF(VLOOKUP(A26,[7]令和4年度契約状況調査票!$E:$AW,7,FALSE)&lt;&gt;"",TEXT(VLOOKUP(A26,[7]令和4年度契約状況調査票!$E:$AW,19,FALSE),"#.0%")&amp;CHAR(10)&amp;"(B/A×100)",VLOOKUP(A26,[7]令和4年度契約状況調査票!$E:$AW,19,FALSE))))))</f>
        <v/>
      </c>
      <c r="K26" s="19" t="str">
        <f>IF(A26="","",IF(VLOOKUP(A26,[7]令和4年度契約状況調査票!$E:$AW,12,FALSE)="①公益社団法人","公社",IF(VLOOKUP(A26,[7]令和4年度契約状況調査票!$E:$AW,12,FALSE)="②公益財団法人","公財","")))</f>
        <v/>
      </c>
      <c r="L26" s="19" t="str">
        <f>IF(A26="","",VLOOKUP(A26,[7]令和4年度契約状況調査票!$E:$AW,13,FALSE))</f>
        <v/>
      </c>
      <c r="M26" s="20" t="str">
        <f>IF(A26="","",IF(VLOOKUP(A26,[7]令和4年度契約状況調査票!$E:$AW,13,FALSE)="国所管",VLOOKUP(A26,[7]令和4年度契約状況調査票!$E:$AW,24,FALSE),""))</f>
        <v/>
      </c>
      <c r="N26" s="21" t="str">
        <f>IF(A26="","",IF(AND(P26="○",O26="分担契約/単価契約"),"単価契約"&amp;CHAR(10)&amp;"予定調達総額 "&amp;TEXT(VLOOKUP(A26,[7]令和4年度契約状況調査票!$E:$AW,16,FALSE),"#,##0円")&amp;"(B)"&amp;CHAR(10)&amp;"分担契約"&amp;CHAR(10)&amp;VLOOKUP(A26,[7]令和4年度契約状況調査票!$E:$AW,32,FALSE),IF(AND(P26="○",O26="分担契約"),"分担契約"&amp;CHAR(10)&amp;"契約総額 "&amp;TEXT(VLOOKUP(A26,[7]令和4年度契約状況調査票!$E:$AW,16,FALSE),"#,##0円")&amp;"(B)"&amp;CHAR(10)&amp;VLOOKUP(A26,[7]令和4年度契約状況調査票!$E:$AW,32,FALSE),(IF(O26="分担契約/単価契約","単価契約"&amp;CHAR(10)&amp;"予定調達総額 "&amp;TEXT(VLOOKUP(A26,[7]令和4年度契約状況調査票!$E:$AW,16,FALSE),"#,##0円")&amp;CHAR(10)&amp;"分担契約"&amp;CHAR(10)&amp;VLOOKUP(A26,[7]令和4年度契約状況調査票!$E:$AW,32,FALSE),IF(O26="分担契約","分担契約"&amp;CHAR(10)&amp;"契約総額 "&amp;TEXT(VLOOKUP(A26,[7]令和4年度契約状況調査票!$E:$AW,16,FALSE),"#,##0円")&amp;CHAR(10)&amp;VLOOKUP(A26,[7]令和4年度契約状況調査票!$E:$AW,32,FALSE),IF(O26="単価契約","単価契約"&amp;CHAR(10)&amp;"予定調達総額 "&amp;TEXT(VLOOKUP(A26,[7]令和4年度契約状況調査票!$E:$AW,16,FALSE),"#,##0円")&amp;CHAR(10)&amp;VLOOKUP(A26,[7]令和4年度契約状況調査票!$E:$AW,32,FALSE),VLOOKUP(A26,[7]令和4年度契約状況調査票!$E:$AW,32,FALSE))))))))</f>
        <v/>
      </c>
    </row>
    <row r="27" spans="1:14" s="10" customFormat="1" ht="60" customHeight="1">
      <c r="A27" s="11" t="str">
        <f>IF(MAX([7]令和4年度契約状況調査票!E26:E1020)&gt;=ROW()-5,ROW()-5,"")</f>
        <v/>
      </c>
      <c r="B27" s="12" t="str">
        <f>IF(A27="","",VLOOKUP(A27,[7]令和4年度契約状況調査票!$E:$AW,5,FALSE))</f>
        <v/>
      </c>
      <c r="C27" s="13" t="str">
        <f>IF(A27="","",VLOOKUP(A27,[7]令和4年度契約状況調査票!$E:$AW,6,FALSE))</f>
        <v/>
      </c>
      <c r="D27" s="14" t="str">
        <f>IF(A27="","",VLOOKUP(A27,[7]令和4年度契約状況調査票!$E:$AW,9,FALSE))</f>
        <v/>
      </c>
      <c r="E27" s="12" t="str">
        <f>IF(A27="","",VLOOKUP(A27,[7]令和4年度契約状況調査票!$E:$AW,10,FALSE))</f>
        <v/>
      </c>
      <c r="F27" s="15" t="str">
        <f>IF(A27="","",VLOOKUP(A27,[7]令和4年度契約状況調査票!$E:$AW,11,FALSE))</f>
        <v/>
      </c>
      <c r="G27" s="16" t="str">
        <f>IF(A27="","",IF(VLOOKUP(A27,[7]令和4年度契約状況調査票!$E:$AW,14,FALSE)="②一般競争入札（総合評価方式）","一般競争入札"&amp;CHAR(10)&amp;"（総合評価方式）","一般競争入札"))</f>
        <v/>
      </c>
      <c r="H27" s="17" t="str">
        <f>IF(A27="","",IF(VLOOKUP(A27,[7]令和4年度契約状況調査票!$E:$AW,16,FALSE)="他官署で調達手続きを実施のため","他官署で調達手続きを実施のため",IF(VLOOKUP(A27,[7]令和4年度契約状況調査票!$E:$AW,23,FALSE)="②同種の他の契約の予定価格を類推されるおそれがあるため公表しない","同種の他の契約の予定価格を類推されるおそれがあるため公表しない",IF(VLOOKUP(A27,[7]令和4年度契約状況調査票!$E:$AW,23,FALSE)="－","－",IF(VLOOKUP(A27,[7]令和4年度契約状況調査票!$E:$AW,7,FALSE)&lt;&gt;"",TEXT(VLOOKUP(A27,[7]令和4年度契約状況調査票!$E:$AW,16,FALSE),"#,##0円")&amp;CHAR(10)&amp;"(A)",VLOOKUP(A27,[7]令和4年度契約状況調査票!$E:$AW,16,FALSE))))))</f>
        <v/>
      </c>
      <c r="I27" s="17" t="str">
        <f>IF(A27="","",VLOOKUP(A27,[7]令和4年度契約状況調査票!$E:$AW,17,FALSE))</f>
        <v/>
      </c>
      <c r="J27" s="18" t="str">
        <f>IF(A27="","",IF(VLOOKUP(A27,[7]令和4年度契約状況調査票!$E:$AW,16,FALSE)="他官署で調達手続きを実施のため","－",IF(VLOOKUP(A27,[7]令和4年度契約状況調査票!$E:$AW,23,FALSE)="②同種の他の契約の予定価格を類推されるおそれがあるため公表しない","－",IF(VLOOKUP(A27,[7]令和4年度契約状況調査票!$E:$AW,23,FALSE)="－","－",IF(VLOOKUP(A27,[7]令和4年度契約状況調査票!$E:$AW,7,FALSE)&lt;&gt;"",TEXT(VLOOKUP(A27,[7]令和4年度契約状況調査票!$E:$AW,19,FALSE),"#.0%")&amp;CHAR(10)&amp;"(B/A×100)",VLOOKUP(A27,[7]令和4年度契約状況調査票!$E:$AW,19,FALSE))))))</f>
        <v/>
      </c>
      <c r="K27" s="19" t="str">
        <f>IF(A27="","",IF(VLOOKUP(A27,[7]令和4年度契約状況調査票!$E:$AW,12,FALSE)="①公益社団法人","公社",IF(VLOOKUP(A27,[7]令和4年度契約状況調査票!$E:$AW,12,FALSE)="②公益財団法人","公財","")))</f>
        <v/>
      </c>
      <c r="L27" s="19" t="str">
        <f>IF(A27="","",VLOOKUP(A27,[7]令和4年度契約状況調査票!$E:$AW,13,FALSE))</f>
        <v/>
      </c>
      <c r="M27" s="20" t="str">
        <f>IF(A27="","",IF(VLOOKUP(A27,[7]令和4年度契約状況調査票!$E:$AW,13,FALSE)="国所管",VLOOKUP(A27,[7]令和4年度契約状況調査票!$E:$AW,24,FALSE),""))</f>
        <v/>
      </c>
      <c r="N27" s="21" t="str">
        <f>IF(A27="","",IF(AND(P27="○",O27="分担契約/単価契約"),"単価契約"&amp;CHAR(10)&amp;"予定調達総額 "&amp;TEXT(VLOOKUP(A27,[7]令和4年度契約状況調査票!$E:$AW,16,FALSE),"#,##0円")&amp;"(B)"&amp;CHAR(10)&amp;"分担契約"&amp;CHAR(10)&amp;VLOOKUP(A27,[7]令和4年度契約状況調査票!$E:$AW,32,FALSE),IF(AND(P27="○",O27="分担契約"),"分担契約"&amp;CHAR(10)&amp;"契約総額 "&amp;TEXT(VLOOKUP(A27,[7]令和4年度契約状況調査票!$E:$AW,16,FALSE),"#,##0円")&amp;"(B)"&amp;CHAR(10)&amp;VLOOKUP(A27,[7]令和4年度契約状況調査票!$E:$AW,32,FALSE),(IF(O27="分担契約/単価契約","単価契約"&amp;CHAR(10)&amp;"予定調達総額 "&amp;TEXT(VLOOKUP(A27,[7]令和4年度契約状況調査票!$E:$AW,16,FALSE),"#,##0円")&amp;CHAR(10)&amp;"分担契約"&amp;CHAR(10)&amp;VLOOKUP(A27,[7]令和4年度契約状況調査票!$E:$AW,32,FALSE),IF(O27="分担契約","分担契約"&amp;CHAR(10)&amp;"契約総額 "&amp;TEXT(VLOOKUP(A27,[7]令和4年度契約状況調査票!$E:$AW,16,FALSE),"#,##0円")&amp;CHAR(10)&amp;VLOOKUP(A27,[7]令和4年度契約状況調査票!$E:$AW,32,FALSE),IF(O27="単価契約","単価契約"&amp;CHAR(10)&amp;"予定調達総額 "&amp;TEXT(VLOOKUP(A27,[7]令和4年度契約状況調査票!$E:$AW,16,FALSE),"#,##0円")&amp;CHAR(10)&amp;VLOOKUP(A27,[7]令和4年度契約状況調査票!$E:$AW,32,FALSE),VLOOKUP(A27,[7]令和4年度契約状況調査票!$E:$AW,32,FALSE))))))))</f>
        <v/>
      </c>
    </row>
    <row r="28" spans="1:14" s="10" customFormat="1" ht="60" customHeight="1">
      <c r="A28" s="11" t="str">
        <f>IF(MAX([7]令和4年度契約状況調査票!E27:E1021)&gt;=ROW()-5,ROW()-5,"")</f>
        <v/>
      </c>
      <c r="B28" s="12" t="str">
        <f>IF(A28="","",VLOOKUP(A28,[7]令和4年度契約状況調査票!$E:$AW,5,FALSE))</f>
        <v/>
      </c>
      <c r="C28" s="13" t="str">
        <f>IF(A28="","",VLOOKUP(A28,[7]令和4年度契約状況調査票!$E:$AW,6,FALSE))</f>
        <v/>
      </c>
      <c r="D28" s="14" t="str">
        <f>IF(A28="","",VLOOKUP(A28,[7]令和4年度契約状況調査票!$E:$AW,9,FALSE))</f>
        <v/>
      </c>
      <c r="E28" s="12" t="str">
        <f>IF(A28="","",VLOOKUP(A28,[7]令和4年度契約状況調査票!$E:$AW,10,FALSE))</f>
        <v/>
      </c>
      <c r="F28" s="15" t="str">
        <f>IF(A28="","",VLOOKUP(A28,[7]令和4年度契約状況調査票!$E:$AW,11,FALSE))</f>
        <v/>
      </c>
      <c r="G28" s="16" t="str">
        <f>IF(A28="","",IF(VLOOKUP(A28,[7]令和4年度契約状況調査票!$E:$AW,14,FALSE)="②一般競争入札（総合評価方式）","一般競争入札"&amp;CHAR(10)&amp;"（総合評価方式）","一般競争入札"))</f>
        <v/>
      </c>
      <c r="H28" s="17" t="str">
        <f>IF(A28="","",IF(VLOOKUP(A28,[7]令和4年度契約状況調査票!$E:$AW,16,FALSE)="他官署で調達手続きを実施のため","他官署で調達手続きを実施のため",IF(VLOOKUP(A28,[7]令和4年度契約状況調査票!$E:$AW,23,FALSE)="②同種の他の契約の予定価格を類推されるおそれがあるため公表しない","同種の他の契約の予定価格を類推されるおそれがあるため公表しない",IF(VLOOKUP(A28,[7]令和4年度契約状況調査票!$E:$AW,23,FALSE)="－","－",IF(VLOOKUP(A28,[7]令和4年度契約状況調査票!$E:$AW,7,FALSE)&lt;&gt;"",TEXT(VLOOKUP(A28,[7]令和4年度契約状況調査票!$E:$AW,16,FALSE),"#,##0円")&amp;CHAR(10)&amp;"(A)",VLOOKUP(A28,[7]令和4年度契約状況調査票!$E:$AW,16,FALSE))))))</f>
        <v/>
      </c>
      <c r="I28" s="17" t="str">
        <f>IF(A28="","",VLOOKUP(A28,[7]令和4年度契約状況調査票!$E:$AW,17,FALSE))</f>
        <v/>
      </c>
      <c r="J28" s="18" t="str">
        <f>IF(A28="","",IF(VLOOKUP(A28,[7]令和4年度契約状況調査票!$E:$AW,16,FALSE)="他官署で調達手続きを実施のため","－",IF(VLOOKUP(A28,[7]令和4年度契約状況調査票!$E:$AW,23,FALSE)="②同種の他の契約の予定価格を類推されるおそれがあるため公表しない","－",IF(VLOOKUP(A28,[7]令和4年度契約状況調査票!$E:$AW,23,FALSE)="－","－",IF(VLOOKUP(A28,[7]令和4年度契約状況調査票!$E:$AW,7,FALSE)&lt;&gt;"",TEXT(VLOOKUP(A28,[7]令和4年度契約状況調査票!$E:$AW,19,FALSE),"#.0%")&amp;CHAR(10)&amp;"(B/A×100)",VLOOKUP(A28,[7]令和4年度契約状況調査票!$E:$AW,19,FALSE))))))</f>
        <v/>
      </c>
      <c r="K28" s="19" t="str">
        <f>IF(A28="","",IF(VLOOKUP(A28,[7]令和4年度契約状況調査票!$E:$AW,12,FALSE)="①公益社団法人","公社",IF(VLOOKUP(A28,[7]令和4年度契約状況調査票!$E:$AW,12,FALSE)="②公益財団法人","公財","")))</f>
        <v/>
      </c>
      <c r="L28" s="19" t="str">
        <f>IF(A28="","",VLOOKUP(A28,[7]令和4年度契約状況調査票!$E:$AW,13,FALSE))</f>
        <v/>
      </c>
      <c r="M28" s="20" t="str">
        <f>IF(A28="","",IF(VLOOKUP(A28,[7]令和4年度契約状況調査票!$E:$AW,13,FALSE)="国所管",VLOOKUP(A28,[7]令和4年度契約状況調査票!$E:$AW,24,FALSE),""))</f>
        <v/>
      </c>
      <c r="N28" s="21" t="str">
        <f>IF(A28="","",IF(AND(P28="○",O28="分担契約/単価契約"),"単価契約"&amp;CHAR(10)&amp;"予定調達総額 "&amp;TEXT(VLOOKUP(A28,[7]令和4年度契約状況調査票!$E:$AW,16,FALSE),"#,##0円")&amp;"(B)"&amp;CHAR(10)&amp;"分担契約"&amp;CHAR(10)&amp;VLOOKUP(A28,[7]令和4年度契約状況調査票!$E:$AW,32,FALSE),IF(AND(P28="○",O28="分担契約"),"分担契約"&amp;CHAR(10)&amp;"契約総額 "&amp;TEXT(VLOOKUP(A28,[7]令和4年度契約状況調査票!$E:$AW,16,FALSE),"#,##0円")&amp;"(B)"&amp;CHAR(10)&amp;VLOOKUP(A28,[7]令和4年度契約状況調査票!$E:$AW,32,FALSE),(IF(O28="分担契約/単価契約","単価契約"&amp;CHAR(10)&amp;"予定調達総額 "&amp;TEXT(VLOOKUP(A28,[7]令和4年度契約状況調査票!$E:$AW,16,FALSE),"#,##0円")&amp;CHAR(10)&amp;"分担契約"&amp;CHAR(10)&amp;VLOOKUP(A28,[7]令和4年度契約状況調査票!$E:$AW,32,FALSE),IF(O28="分担契約","分担契約"&amp;CHAR(10)&amp;"契約総額 "&amp;TEXT(VLOOKUP(A28,[7]令和4年度契約状況調査票!$E:$AW,16,FALSE),"#,##0円")&amp;CHAR(10)&amp;VLOOKUP(A28,[7]令和4年度契約状況調査票!$E:$AW,32,FALSE),IF(O28="単価契約","単価契約"&amp;CHAR(10)&amp;"予定調達総額 "&amp;TEXT(VLOOKUP(A28,[7]令和4年度契約状況調査票!$E:$AW,16,FALSE),"#,##0円")&amp;CHAR(10)&amp;VLOOKUP(A28,[7]令和4年度契約状況調査票!$E:$AW,32,FALSE),VLOOKUP(A28,[7]令和4年度契約状況調査票!$E:$AW,32,FALSE))))))))</f>
        <v/>
      </c>
    </row>
    <row r="29" spans="1:14" s="10" customFormat="1" ht="60" customHeight="1">
      <c r="A29" s="11" t="str">
        <f>IF(MAX([7]令和4年度契約状況調査票!E28:E1022)&gt;=ROW()-5,ROW()-5,"")</f>
        <v/>
      </c>
      <c r="B29" s="12" t="str">
        <f>IF(A29="","",VLOOKUP(A29,[7]令和4年度契約状況調査票!$E:$AW,5,FALSE))</f>
        <v/>
      </c>
      <c r="C29" s="13" t="str">
        <f>IF(A29="","",VLOOKUP(A29,[7]令和4年度契約状況調査票!$E:$AW,6,FALSE))</f>
        <v/>
      </c>
      <c r="D29" s="14" t="str">
        <f>IF(A29="","",VLOOKUP(A29,[7]令和4年度契約状況調査票!$E:$AW,9,FALSE))</f>
        <v/>
      </c>
      <c r="E29" s="12" t="str">
        <f>IF(A29="","",VLOOKUP(A29,[7]令和4年度契約状況調査票!$E:$AW,10,FALSE))</f>
        <v/>
      </c>
      <c r="F29" s="15" t="str">
        <f>IF(A29="","",VLOOKUP(A29,[7]令和4年度契約状況調査票!$E:$AW,11,FALSE))</f>
        <v/>
      </c>
      <c r="G29" s="16" t="str">
        <f>IF(A29="","",IF(VLOOKUP(A29,[7]令和4年度契約状況調査票!$E:$AW,14,FALSE)="②一般競争入札（総合評価方式）","一般競争入札"&amp;CHAR(10)&amp;"（総合評価方式）","一般競争入札"))</f>
        <v/>
      </c>
      <c r="H29" s="17" t="str">
        <f>IF(A29="","",IF(VLOOKUP(A29,[7]令和4年度契約状況調査票!$E:$AW,16,FALSE)="他官署で調達手続きを実施のため","他官署で調達手続きを実施のため",IF(VLOOKUP(A29,[7]令和4年度契約状況調査票!$E:$AW,23,FALSE)="②同種の他の契約の予定価格を類推されるおそれがあるため公表しない","同種の他の契約の予定価格を類推されるおそれがあるため公表しない",IF(VLOOKUP(A29,[7]令和4年度契約状況調査票!$E:$AW,23,FALSE)="－","－",IF(VLOOKUP(A29,[7]令和4年度契約状況調査票!$E:$AW,7,FALSE)&lt;&gt;"",TEXT(VLOOKUP(A29,[7]令和4年度契約状況調査票!$E:$AW,16,FALSE),"#,##0円")&amp;CHAR(10)&amp;"(A)",VLOOKUP(A29,[7]令和4年度契約状況調査票!$E:$AW,16,FALSE))))))</f>
        <v/>
      </c>
      <c r="I29" s="17" t="str">
        <f>IF(A29="","",VLOOKUP(A29,[7]令和4年度契約状況調査票!$E:$AW,17,FALSE))</f>
        <v/>
      </c>
      <c r="J29" s="18" t="str">
        <f>IF(A29="","",IF(VLOOKUP(A29,[7]令和4年度契約状況調査票!$E:$AW,16,FALSE)="他官署で調達手続きを実施のため","－",IF(VLOOKUP(A29,[7]令和4年度契約状況調査票!$E:$AW,23,FALSE)="②同種の他の契約の予定価格を類推されるおそれがあるため公表しない","－",IF(VLOOKUP(A29,[7]令和4年度契約状況調査票!$E:$AW,23,FALSE)="－","－",IF(VLOOKUP(A29,[7]令和4年度契約状況調査票!$E:$AW,7,FALSE)&lt;&gt;"",TEXT(VLOOKUP(A29,[7]令和4年度契約状況調査票!$E:$AW,19,FALSE),"#.0%")&amp;CHAR(10)&amp;"(B/A×100)",VLOOKUP(A29,[7]令和4年度契約状況調査票!$E:$AW,19,FALSE))))))</f>
        <v/>
      </c>
      <c r="K29" s="19" t="str">
        <f>IF(A29="","",IF(VLOOKUP(A29,[7]令和4年度契約状況調査票!$E:$AW,12,FALSE)="①公益社団法人","公社",IF(VLOOKUP(A29,[7]令和4年度契約状況調査票!$E:$AW,12,FALSE)="②公益財団法人","公財","")))</f>
        <v/>
      </c>
      <c r="L29" s="19" t="str">
        <f>IF(A29="","",VLOOKUP(A29,[7]令和4年度契約状況調査票!$E:$AW,13,FALSE))</f>
        <v/>
      </c>
      <c r="M29" s="20" t="str">
        <f>IF(A29="","",IF(VLOOKUP(A29,[7]令和4年度契約状況調査票!$E:$AW,13,FALSE)="国所管",VLOOKUP(A29,[7]令和4年度契約状況調査票!$E:$AW,24,FALSE),""))</f>
        <v/>
      </c>
      <c r="N29" s="21" t="str">
        <f>IF(A29="","",IF(AND(P29="○",O29="分担契約/単価契約"),"単価契約"&amp;CHAR(10)&amp;"予定調達総額 "&amp;TEXT(VLOOKUP(A29,[7]令和4年度契約状況調査票!$E:$AW,16,FALSE),"#,##0円")&amp;"(B)"&amp;CHAR(10)&amp;"分担契約"&amp;CHAR(10)&amp;VLOOKUP(A29,[7]令和4年度契約状況調査票!$E:$AW,32,FALSE),IF(AND(P29="○",O29="分担契約"),"分担契約"&amp;CHAR(10)&amp;"契約総額 "&amp;TEXT(VLOOKUP(A29,[7]令和4年度契約状況調査票!$E:$AW,16,FALSE),"#,##0円")&amp;"(B)"&amp;CHAR(10)&amp;VLOOKUP(A29,[7]令和4年度契約状況調査票!$E:$AW,32,FALSE),(IF(O29="分担契約/単価契約","単価契約"&amp;CHAR(10)&amp;"予定調達総額 "&amp;TEXT(VLOOKUP(A29,[7]令和4年度契約状況調査票!$E:$AW,16,FALSE),"#,##0円")&amp;CHAR(10)&amp;"分担契約"&amp;CHAR(10)&amp;VLOOKUP(A29,[7]令和4年度契約状況調査票!$E:$AW,32,FALSE),IF(O29="分担契約","分担契約"&amp;CHAR(10)&amp;"契約総額 "&amp;TEXT(VLOOKUP(A29,[7]令和4年度契約状況調査票!$E:$AW,16,FALSE),"#,##0円")&amp;CHAR(10)&amp;VLOOKUP(A29,[7]令和4年度契約状況調査票!$E:$AW,32,FALSE),IF(O29="単価契約","単価契約"&amp;CHAR(10)&amp;"予定調達総額 "&amp;TEXT(VLOOKUP(A29,[7]令和4年度契約状況調査票!$E:$AW,16,FALSE),"#,##0円")&amp;CHAR(10)&amp;VLOOKUP(A29,[7]令和4年度契約状況調査票!$E:$AW,32,FALSE),VLOOKUP(A29,[7]令和4年度契約状況調査票!$E:$AW,32,FALSE))))))))</f>
        <v/>
      </c>
    </row>
    <row r="30" spans="1:14" s="10" customFormat="1" ht="60" customHeight="1">
      <c r="A30" s="11" t="str">
        <f>IF(MAX([7]令和4年度契約状況調査票!E29:E1023)&gt;=ROW()-5,ROW()-5,"")</f>
        <v/>
      </c>
      <c r="B30" s="12" t="str">
        <f>IF(A30="","",VLOOKUP(A30,[7]令和4年度契約状況調査票!$E:$AW,5,FALSE))</f>
        <v/>
      </c>
      <c r="C30" s="13" t="str">
        <f>IF(A30="","",VLOOKUP(A30,[7]令和4年度契約状況調査票!$E:$AW,6,FALSE))</f>
        <v/>
      </c>
      <c r="D30" s="14" t="str">
        <f>IF(A30="","",VLOOKUP(A30,[7]令和4年度契約状況調査票!$E:$AW,9,FALSE))</f>
        <v/>
      </c>
      <c r="E30" s="12" t="str">
        <f>IF(A30="","",VLOOKUP(A30,[7]令和4年度契約状況調査票!$E:$AW,10,FALSE))</f>
        <v/>
      </c>
      <c r="F30" s="15" t="str">
        <f>IF(A30="","",VLOOKUP(A30,[7]令和4年度契約状況調査票!$E:$AW,11,FALSE))</f>
        <v/>
      </c>
      <c r="G30" s="16" t="str">
        <f>IF(A30="","",IF(VLOOKUP(A30,[7]令和4年度契約状況調査票!$E:$AW,14,FALSE)="②一般競争入札（総合評価方式）","一般競争入札"&amp;CHAR(10)&amp;"（総合評価方式）","一般競争入札"))</f>
        <v/>
      </c>
      <c r="H30" s="17" t="str">
        <f>IF(A30="","",IF(VLOOKUP(A30,[7]令和4年度契約状況調査票!$E:$AW,16,FALSE)="他官署で調達手続きを実施のため","他官署で調達手続きを実施のため",IF(VLOOKUP(A30,[7]令和4年度契約状況調査票!$E:$AW,23,FALSE)="②同種の他の契約の予定価格を類推されるおそれがあるため公表しない","同種の他の契約の予定価格を類推されるおそれがあるため公表しない",IF(VLOOKUP(A30,[7]令和4年度契約状況調査票!$E:$AW,23,FALSE)="－","－",IF(VLOOKUP(A30,[7]令和4年度契約状況調査票!$E:$AW,7,FALSE)&lt;&gt;"",TEXT(VLOOKUP(A30,[7]令和4年度契約状況調査票!$E:$AW,16,FALSE),"#,##0円")&amp;CHAR(10)&amp;"(A)",VLOOKUP(A30,[7]令和4年度契約状況調査票!$E:$AW,16,FALSE))))))</f>
        <v/>
      </c>
      <c r="I30" s="17" t="str">
        <f>IF(A30="","",VLOOKUP(A30,[7]令和4年度契約状況調査票!$E:$AW,17,FALSE))</f>
        <v/>
      </c>
      <c r="J30" s="18" t="str">
        <f>IF(A30="","",IF(VLOOKUP(A30,[7]令和4年度契約状況調査票!$E:$AW,16,FALSE)="他官署で調達手続きを実施のため","－",IF(VLOOKUP(A30,[7]令和4年度契約状況調査票!$E:$AW,23,FALSE)="②同種の他の契約の予定価格を類推されるおそれがあるため公表しない","－",IF(VLOOKUP(A30,[7]令和4年度契約状況調査票!$E:$AW,23,FALSE)="－","－",IF(VLOOKUP(A30,[7]令和4年度契約状況調査票!$E:$AW,7,FALSE)&lt;&gt;"",TEXT(VLOOKUP(A30,[7]令和4年度契約状況調査票!$E:$AW,19,FALSE),"#.0%")&amp;CHAR(10)&amp;"(B/A×100)",VLOOKUP(A30,[7]令和4年度契約状況調査票!$E:$AW,19,FALSE))))))</f>
        <v/>
      </c>
      <c r="K30" s="19" t="str">
        <f>IF(A30="","",IF(VLOOKUP(A30,[7]令和4年度契約状況調査票!$E:$AW,12,FALSE)="①公益社団法人","公社",IF(VLOOKUP(A30,[7]令和4年度契約状況調査票!$E:$AW,12,FALSE)="②公益財団法人","公財","")))</f>
        <v/>
      </c>
      <c r="L30" s="19" t="str">
        <f>IF(A30="","",VLOOKUP(A30,[7]令和4年度契約状況調査票!$E:$AW,13,FALSE))</f>
        <v/>
      </c>
      <c r="M30" s="20" t="str">
        <f>IF(A30="","",IF(VLOOKUP(A30,[7]令和4年度契約状況調査票!$E:$AW,13,FALSE)="国所管",VLOOKUP(A30,[7]令和4年度契約状況調査票!$E:$AW,24,FALSE),""))</f>
        <v/>
      </c>
      <c r="N30" s="21" t="str">
        <f>IF(A30="","",IF(AND(P30="○",O30="分担契約/単価契約"),"単価契約"&amp;CHAR(10)&amp;"予定調達総額 "&amp;TEXT(VLOOKUP(A30,[7]令和4年度契約状況調査票!$E:$AW,16,FALSE),"#,##0円")&amp;"(B)"&amp;CHAR(10)&amp;"分担契約"&amp;CHAR(10)&amp;VLOOKUP(A30,[7]令和4年度契約状況調査票!$E:$AW,32,FALSE),IF(AND(P30="○",O30="分担契約"),"分担契約"&amp;CHAR(10)&amp;"契約総額 "&amp;TEXT(VLOOKUP(A30,[7]令和4年度契約状況調査票!$E:$AW,16,FALSE),"#,##0円")&amp;"(B)"&amp;CHAR(10)&amp;VLOOKUP(A30,[7]令和4年度契約状況調査票!$E:$AW,32,FALSE),(IF(O30="分担契約/単価契約","単価契約"&amp;CHAR(10)&amp;"予定調達総額 "&amp;TEXT(VLOOKUP(A30,[7]令和4年度契約状況調査票!$E:$AW,16,FALSE),"#,##0円")&amp;CHAR(10)&amp;"分担契約"&amp;CHAR(10)&amp;VLOOKUP(A30,[7]令和4年度契約状況調査票!$E:$AW,32,FALSE),IF(O30="分担契約","分担契約"&amp;CHAR(10)&amp;"契約総額 "&amp;TEXT(VLOOKUP(A30,[7]令和4年度契約状況調査票!$E:$AW,16,FALSE),"#,##0円")&amp;CHAR(10)&amp;VLOOKUP(A30,[7]令和4年度契約状況調査票!$E:$AW,32,FALSE),IF(O30="単価契約","単価契約"&amp;CHAR(10)&amp;"予定調達総額 "&amp;TEXT(VLOOKUP(A30,[7]令和4年度契約状況調査票!$E:$AW,16,FALSE),"#,##0円")&amp;CHAR(10)&amp;VLOOKUP(A30,[7]令和4年度契約状況調査票!$E:$AW,32,FALSE),VLOOKUP(A30,[7]令和4年度契約状況調査票!$E:$AW,32,FALSE))))))))</f>
        <v/>
      </c>
    </row>
    <row r="31" spans="1:14" s="10" customFormat="1" ht="60" customHeight="1">
      <c r="A31" s="11" t="str">
        <f>IF(MAX([7]令和4年度契約状況調査票!E30:E1024)&gt;=ROW()-5,ROW()-5,"")</f>
        <v/>
      </c>
      <c r="B31" s="12" t="str">
        <f>IF(A31="","",VLOOKUP(A31,[7]令和4年度契約状況調査票!$E:$AW,5,FALSE))</f>
        <v/>
      </c>
      <c r="C31" s="13" t="str">
        <f>IF(A31="","",VLOOKUP(A31,[7]令和4年度契約状況調査票!$E:$AW,6,FALSE))</f>
        <v/>
      </c>
      <c r="D31" s="14" t="str">
        <f>IF(A31="","",VLOOKUP(A31,[7]令和4年度契約状況調査票!$E:$AW,9,FALSE))</f>
        <v/>
      </c>
      <c r="E31" s="12" t="str">
        <f>IF(A31="","",VLOOKUP(A31,[7]令和4年度契約状況調査票!$E:$AW,10,FALSE))</f>
        <v/>
      </c>
      <c r="F31" s="15" t="str">
        <f>IF(A31="","",VLOOKUP(A31,[7]令和4年度契約状況調査票!$E:$AW,11,FALSE))</f>
        <v/>
      </c>
      <c r="G31" s="16" t="str">
        <f>IF(A31="","",IF(VLOOKUP(A31,[7]令和4年度契約状況調査票!$E:$AW,14,FALSE)="②一般競争入札（総合評価方式）","一般競争入札"&amp;CHAR(10)&amp;"（総合評価方式）","一般競争入札"))</f>
        <v/>
      </c>
      <c r="H31" s="17" t="str">
        <f>IF(A31="","",IF(VLOOKUP(A31,[7]令和4年度契約状況調査票!$E:$AW,16,FALSE)="他官署で調達手続きを実施のため","他官署で調達手続きを実施のため",IF(VLOOKUP(A31,[7]令和4年度契約状況調査票!$E:$AW,23,FALSE)="②同種の他の契約の予定価格を類推されるおそれがあるため公表しない","同種の他の契約の予定価格を類推されるおそれがあるため公表しない",IF(VLOOKUP(A31,[7]令和4年度契約状況調査票!$E:$AW,23,FALSE)="－","－",IF(VLOOKUP(A31,[7]令和4年度契約状況調査票!$E:$AW,7,FALSE)&lt;&gt;"",TEXT(VLOOKUP(A31,[7]令和4年度契約状況調査票!$E:$AW,16,FALSE),"#,##0円")&amp;CHAR(10)&amp;"(A)",VLOOKUP(A31,[7]令和4年度契約状況調査票!$E:$AW,16,FALSE))))))</f>
        <v/>
      </c>
      <c r="I31" s="17" t="str">
        <f>IF(A31="","",VLOOKUP(A31,[7]令和4年度契約状況調査票!$E:$AW,17,FALSE))</f>
        <v/>
      </c>
      <c r="J31" s="18" t="str">
        <f>IF(A31="","",IF(VLOOKUP(A31,[7]令和4年度契約状況調査票!$E:$AW,16,FALSE)="他官署で調達手続きを実施のため","－",IF(VLOOKUP(A31,[7]令和4年度契約状況調査票!$E:$AW,23,FALSE)="②同種の他の契約の予定価格を類推されるおそれがあるため公表しない","－",IF(VLOOKUP(A31,[7]令和4年度契約状況調査票!$E:$AW,23,FALSE)="－","－",IF(VLOOKUP(A31,[7]令和4年度契約状況調査票!$E:$AW,7,FALSE)&lt;&gt;"",TEXT(VLOOKUP(A31,[7]令和4年度契約状況調査票!$E:$AW,19,FALSE),"#.0%")&amp;CHAR(10)&amp;"(B/A×100)",VLOOKUP(A31,[7]令和4年度契約状況調査票!$E:$AW,19,FALSE))))))</f>
        <v/>
      </c>
      <c r="K31" s="19" t="str">
        <f>IF(A31="","",IF(VLOOKUP(A31,[7]令和4年度契約状況調査票!$E:$AW,12,FALSE)="①公益社団法人","公社",IF(VLOOKUP(A31,[7]令和4年度契約状況調査票!$E:$AW,12,FALSE)="②公益財団法人","公財","")))</f>
        <v/>
      </c>
      <c r="L31" s="19" t="str">
        <f>IF(A31="","",VLOOKUP(A31,[7]令和4年度契約状況調査票!$E:$AW,13,FALSE))</f>
        <v/>
      </c>
      <c r="M31" s="20" t="str">
        <f>IF(A31="","",IF(VLOOKUP(A31,[7]令和4年度契約状況調査票!$E:$AW,13,FALSE)="国所管",VLOOKUP(A31,[7]令和4年度契約状況調査票!$E:$AW,24,FALSE),""))</f>
        <v/>
      </c>
      <c r="N31" s="21" t="str">
        <f>IF(A31="","",IF(AND(P31="○",O31="分担契約/単価契約"),"単価契約"&amp;CHAR(10)&amp;"予定調達総額 "&amp;TEXT(VLOOKUP(A31,[7]令和4年度契約状況調査票!$E:$AW,16,FALSE),"#,##0円")&amp;"(B)"&amp;CHAR(10)&amp;"分担契約"&amp;CHAR(10)&amp;VLOOKUP(A31,[7]令和4年度契約状況調査票!$E:$AW,32,FALSE),IF(AND(P31="○",O31="分担契約"),"分担契約"&amp;CHAR(10)&amp;"契約総額 "&amp;TEXT(VLOOKUP(A31,[7]令和4年度契約状況調査票!$E:$AW,16,FALSE),"#,##0円")&amp;"(B)"&amp;CHAR(10)&amp;VLOOKUP(A31,[7]令和4年度契約状況調査票!$E:$AW,32,FALSE),(IF(O31="分担契約/単価契約","単価契約"&amp;CHAR(10)&amp;"予定調達総額 "&amp;TEXT(VLOOKUP(A31,[7]令和4年度契約状況調査票!$E:$AW,16,FALSE),"#,##0円")&amp;CHAR(10)&amp;"分担契約"&amp;CHAR(10)&amp;VLOOKUP(A31,[7]令和4年度契約状況調査票!$E:$AW,32,FALSE),IF(O31="分担契約","分担契約"&amp;CHAR(10)&amp;"契約総額 "&amp;TEXT(VLOOKUP(A31,[7]令和4年度契約状況調査票!$E:$AW,16,FALSE),"#,##0円")&amp;CHAR(10)&amp;VLOOKUP(A31,[7]令和4年度契約状況調査票!$E:$AW,32,FALSE),IF(O31="単価契約","単価契約"&amp;CHAR(10)&amp;"予定調達総額 "&amp;TEXT(VLOOKUP(A31,[7]令和4年度契約状況調査票!$E:$AW,16,FALSE),"#,##0円")&amp;CHAR(10)&amp;VLOOKUP(A31,[7]令和4年度契約状況調査票!$E:$AW,32,FALSE),VLOOKUP(A31,[7]令和4年度契約状況調査票!$E:$AW,32,FALSE))))))))</f>
        <v/>
      </c>
    </row>
    <row r="32" spans="1:14" s="10" customFormat="1" ht="60" customHeight="1">
      <c r="A32" s="11" t="str">
        <f>IF(MAX([7]令和4年度契約状況調査票!E31:E1025)&gt;=ROW()-5,ROW()-5,"")</f>
        <v/>
      </c>
      <c r="B32" s="12" t="str">
        <f>IF(A32="","",VLOOKUP(A32,[7]令和4年度契約状況調査票!$E:$AW,5,FALSE))</f>
        <v/>
      </c>
      <c r="C32" s="13" t="str">
        <f>IF(A32="","",VLOOKUP(A32,[7]令和4年度契約状況調査票!$E:$AW,6,FALSE))</f>
        <v/>
      </c>
      <c r="D32" s="14" t="str">
        <f>IF(A32="","",VLOOKUP(A32,[7]令和4年度契約状況調査票!$E:$AW,9,FALSE))</f>
        <v/>
      </c>
      <c r="E32" s="12" t="str">
        <f>IF(A32="","",VLOOKUP(A32,[7]令和4年度契約状況調査票!$E:$AW,10,FALSE))</f>
        <v/>
      </c>
      <c r="F32" s="15" t="str">
        <f>IF(A32="","",VLOOKUP(A32,[7]令和4年度契約状況調査票!$E:$AW,11,FALSE))</f>
        <v/>
      </c>
      <c r="G32" s="16" t="str">
        <f>IF(A32="","",IF(VLOOKUP(A32,[7]令和4年度契約状況調査票!$E:$AW,14,FALSE)="②一般競争入札（総合評価方式）","一般競争入札"&amp;CHAR(10)&amp;"（総合評価方式）","一般競争入札"))</f>
        <v/>
      </c>
      <c r="H32" s="17" t="str">
        <f>IF(A32="","",IF(VLOOKUP(A32,[7]令和4年度契約状況調査票!$E:$AW,16,FALSE)="他官署で調達手続きを実施のため","他官署で調達手続きを実施のため",IF(VLOOKUP(A32,[7]令和4年度契約状況調査票!$E:$AW,23,FALSE)="②同種の他の契約の予定価格を類推されるおそれがあるため公表しない","同種の他の契約の予定価格を類推されるおそれがあるため公表しない",IF(VLOOKUP(A32,[7]令和4年度契約状況調査票!$E:$AW,23,FALSE)="－","－",IF(VLOOKUP(A32,[7]令和4年度契約状況調査票!$E:$AW,7,FALSE)&lt;&gt;"",TEXT(VLOOKUP(A32,[7]令和4年度契約状況調査票!$E:$AW,16,FALSE),"#,##0円")&amp;CHAR(10)&amp;"(A)",VLOOKUP(A32,[7]令和4年度契約状況調査票!$E:$AW,16,FALSE))))))</f>
        <v/>
      </c>
      <c r="I32" s="17" t="str">
        <f>IF(A32="","",VLOOKUP(A32,[7]令和4年度契約状況調査票!$E:$AW,17,FALSE))</f>
        <v/>
      </c>
      <c r="J32" s="18" t="str">
        <f>IF(A32="","",IF(VLOOKUP(A32,[7]令和4年度契約状況調査票!$E:$AW,16,FALSE)="他官署で調達手続きを実施のため","－",IF(VLOOKUP(A32,[7]令和4年度契約状況調査票!$E:$AW,23,FALSE)="②同種の他の契約の予定価格を類推されるおそれがあるため公表しない","－",IF(VLOOKUP(A32,[7]令和4年度契約状況調査票!$E:$AW,23,FALSE)="－","－",IF(VLOOKUP(A32,[7]令和4年度契約状況調査票!$E:$AW,7,FALSE)&lt;&gt;"",TEXT(VLOOKUP(A32,[7]令和4年度契約状況調査票!$E:$AW,19,FALSE),"#.0%")&amp;CHAR(10)&amp;"(B/A×100)",VLOOKUP(A32,[7]令和4年度契約状況調査票!$E:$AW,19,FALSE))))))</f>
        <v/>
      </c>
      <c r="K32" s="19" t="str">
        <f>IF(A32="","",IF(VLOOKUP(A32,[7]令和4年度契約状況調査票!$E:$AW,12,FALSE)="①公益社団法人","公社",IF(VLOOKUP(A32,[7]令和4年度契約状況調査票!$E:$AW,12,FALSE)="②公益財団法人","公財","")))</f>
        <v/>
      </c>
      <c r="L32" s="19" t="str">
        <f>IF(A32="","",VLOOKUP(A32,[7]令和4年度契約状況調査票!$E:$AW,13,FALSE))</f>
        <v/>
      </c>
      <c r="M32" s="20" t="str">
        <f>IF(A32="","",IF(VLOOKUP(A32,[7]令和4年度契約状況調査票!$E:$AW,13,FALSE)="国所管",VLOOKUP(A32,[7]令和4年度契約状況調査票!$E:$AW,24,FALSE),""))</f>
        <v/>
      </c>
      <c r="N32" s="21" t="str">
        <f>IF(A32="","",IF(AND(P32="○",O32="分担契約/単価契約"),"単価契約"&amp;CHAR(10)&amp;"予定調達総額 "&amp;TEXT(VLOOKUP(A32,[7]令和4年度契約状況調査票!$E:$AW,16,FALSE),"#,##0円")&amp;"(B)"&amp;CHAR(10)&amp;"分担契約"&amp;CHAR(10)&amp;VLOOKUP(A32,[7]令和4年度契約状況調査票!$E:$AW,32,FALSE),IF(AND(P32="○",O32="分担契約"),"分担契約"&amp;CHAR(10)&amp;"契約総額 "&amp;TEXT(VLOOKUP(A32,[7]令和4年度契約状況調査票!$E:$AW,16,FALSE),"#,##0円")&amp;"(B)"&amp;CHAR(10)&amp;VLOOKUP(A32,[7]令和4年度契約状況調査票!$E:$AW,32,FALSE),(IF(O32="分担契約/単価契約","単価契約"&amp;CHAR(10)&amp;"予定調達総額 "&amp;TEXT(VLOOKUP(A32,[7]令和4年度契約状況調査票!$E:$AW,16,FALSE),"#,##0円")&amp;CHAR(10)&amp;"分担契約"&amp;CHAR(10)&amp;VLOOKUP(A32,[7]令和4年度契約状況調査票!$E:$AW,32,FALSE),IF(O32="分担契約","分担契約"&amp;CHAR(10)&amp;"契約総額 "&amp;TEXT(VLOOKUP(A32,[7]令和4年度契約状況調査票!$E:$AW,16,FALSE),"#,##0円")&amp;CHAR(10)&amp;VLOOKUP(A32,[7]令和4年度契約状況調査票!$E:$AW,32,FALSE),IF(O32="単価契約","単価契約"&amp;CHAR(10)&amp;"予定調達総額 "&amp;TEXT(VLOOKUP(A32,[7]令和4年度契約状況調査票!$E:$AW,16,FALSE),"#,##0円")&amp;CHAR(10)&amp;VLOOKUP(A32,[7]令和4年度契約状況調査票!$E:$AW,32,FALSE),VLOOKUP(A32,[7]令和4年度契約状況調査票!$E:$AW,32,FALSE))))))))</f>
        <v/>
      </c>
    </row>
    <row r="33" spans="1:14" s="10" customFormat="1" ht="60" customHeight="1">
      <c r="A33" s="11" t="str">
        <f>IF(MAX([7]令和4年度契約状況調査票!E32:E1026)&gt;=ROW()-5,ROW()-5,"")</f>
        <v/>
      </c>
      <c r="B33" s="12" t="str">
        <f>IF(A33="","",VLOOKUP(A33,[7]令和4年度契約状況調査票!$E:$AW,5,FALSE))</f>
        <v/>
      </c>
      <c r="C33" s="13" t="str">
        <f>IF(A33="","",VLOOKUP(A33,[7]令和4年度契約状況調査票!$E:$AW,6,FALSE))</f>
        <v/>
      </c>
      <c r="D33" s="14" t="str">
        <f>IF(A33="","",VLOOKUP(A33,[7]令和4年度契約状況調査票!$E:$AW,9,FALSE))</f>
        <v/>
      </c>
      <c r="E33" s="12" t="str">
        <f>IF(A33="","",VLOOKUP(A33,[7]令和4年度契約状況調査票!$E:$AW,10,FALSE))</f>
        <v/>
      </c>
      <c r="F33" s="15" t="str">
        <f>IF(A33="","",VLOOKUP(A33,[7]令和4年度契約状況調査票!$E:$AW,11,FALSE))</f>
        <v/>
      </c>
      <c r="G33" s="16" t="str">
        <f>IF(A33="","",IF(VLOOKUP(A33,[7]令和4年度契約状況調査票!$E:$AW,14,FALSE)="②一般競争入札（総合評価方式）","一般競争入札"&amp;CHAR(10)&amp;"（総合評価方式）","一般競争入札"))</f>
        <v/>
      </c>
      <c r="H33" s="17" t="str">
        <f>IF(A33="","",IF(VLOOKUP(A33,[7]令和4年度契約状況調査票!$E:$AW,16,FALSE)="他官署で調達手続きを実施のため","他官署で調達手続きを実施のため",IF(VLOOKUP(A33,[7]令和4年度契約状況調査票!$E:$AW,23,FALSE)="②同種の他の契約の予定価格を類推されるおそれがあるため公表しない","同種の他の契約の予定価格を類推されるおそれがあるため公表しない",IF(VLOOKUP(A33,[7]令和4年度契約状況調査票!$E:$AW,23,FALSE)="－","－",IF(VLOOKUP(A33,[7]令和4年度契約状況調査票!$E:$AW,7,FALSE)&lt;&gt;"",TEXT(VLOOKUP(A33,[7]令和4年度契約状況調査票!$E:$AW,16,FALSE),"#,##0円")&amp;CHAR(10)&amp;"(A)",VLOOKUP(A33,[7]令和4年度契約状況調査票!$E:$AW,16,FALSE))))))</f>
        <v/>
      </c>
      <c r="I33" s="17" t="str">
        <f>IF(A33="","",VLOOKUP(A33,[7]令和4年度契約状況調査票!$E:$AW,17,FALSE))</f>
        <v/>
      </c>
      <c r="J33" s="18" t="str">
        <f>IF(A33="","",IF(VLOOKUP(A33,[7]令和4年度契約状況調査票!$E:$AW,16,FALSE)="他官署で調達手続きを実施のため","－",IF(VLOOKUP(A33,[7]令和4年度契約状況調査票!$E:$AW,23,FALSE)="②同種の他の契約の予定価格を類推されるおそれがあるため公表しない","－",IF(VLOOKUP(A33,[7]令和4年度契約状況調査票!$E:$AW,23,FALSE)="－","－",IF(VLOOKUP(A33,[7]令和4年度契約状況調査票!$E:$AW,7,FALSE)&lt;&gt;"",TEXT(VLOOKUP(A33,[7]令和4年度契約状況調査票!$E:$AW,19,FALSE),"#.0%")&amp;CHAR(10)&amp;"(B/A×100)",VLOOKUP(A33,[7]令和4年度契約状況調査票!$E:$AW,19,FALSE))))))</f>
        <v/>
      </c>
      <c r="K33" s="19" t="str">
        <f>IF(A33="","",IF(VLOOKUP(A33,[7]令和4年度契約状況調査票!$E:$AW,12,FALSE)="①公益社団法人","公社",IF(VLOOKUP(A33,[7]令和4年度契約状況調査票!$E:$AW,12,FALSE)="②公益財団法人","公財","")))</f>
        <v/>
      </c>
      <c r="L33" s="19" t="str">
        <f>IF(A33="","",VLOOKUP(A33,[7]令和4年度契約状況調査票!$E:$AW,13,FALSE))</f>
        <v/>
      </c>
      <c r="M33" s="20" t="str">
        <f>IF(A33="","",IF(VLOOKUP(A33,[7]令和4年度契約状況調査票!$E:$AW,13,FALSE)="国所管",VLOOKUP(A33,[7]令和4年度契約状況調査票!$E:$AW,24,FALSE),""))</f>
        <v/>
      </c>
      <c r="N33" s="21" t="str">
        <f>IF(A33="","",IF(AND(P33="○",O33="分担契約/単価契約"),"単価契約"&amp;CHAR(10)&amp;"予定調達総額 "&amp;TEXT(VLOOKUP(A33,[7]令和4年度契約状況調査票!$E:$AW,16,FALSE),"#,##0円")&amp;"(B)"&amp;CHAR(10)&amp;"分担契約"&amp;CHAR(10)&amp;VLOOKUP(A33,[7]令和4年度契約状況調査票!$E:$AW,32,FALSE),IF(AND(P33="○",O33="分担契約"),"分担契約"&amp;CHAR(10)&amp;"契約総額 "&amp;TEXT(VLOOKUP(A33,[7]令和4年度契約状況調査票!$E:$AW,16,FALSE),"#,##0円")&amp;"(B)"&amp;CHAR(10)&amp;VLOOKUP(A33,[7]令和4年度契約状況調査票!$E:$AW,32,FALSE),(IF(O33="分担契約/単価契約","単価契約"&amp;CHAR(10)&amp;"予定調達総額 "&amp;TEXT(VLOOKUP(A33,[7]令和4年度契約状況調査票!$E:$AW,16,FALSE),"#,##0円")&amp;CHAR(10)&amp;"分担契約"&amp;CHAR(10)&amp;VLOOKUP(A33,[7]令和4年度契約状況調査票!$E:$AW,32,FALSE),IF(O33="分担契約","分担契約"&amp;CHAR(10)&amp;"契約総額 "&amp;TEXT(VLOOKUP(A33,[7]令和4年度契約状況調査票!$E:$AW,16,FALSE),"#,##0円")&amp;CHAR(10)&amp;VLOOKUP(A33,[7]令和4年度契約状況調査票!$E:$AW,32,FALSE),IF(O33="単価契約","単価契約"&amp;CHAR(10)&amp;"予定調達総額 "&amp;TEXT(VLOOKUP(A33,[7]令和4年度契約状況調査票!$E:$AW,16,FALSE),"#,##0円")&amp;CHAR(10)&amp;VLOOKUP(A33,[7]令和4年度契約状況調査票!$E:$AW,32,FALSE),VLOOKUP(A33,[7]令和4年度契約状況調査票!$E:$AW,32,FALSE))))))))</f>
        <v/>
      </c>
    </row>
    <row r="34" spans="1:14" s="10" customFormat="1" ht="60" customHeight="1">
      <c r="A34" s="11" t="str">
        <f>IF(MAX([7]令和4年度契約状況調査票!E33:E1027)&gt;=ROW()-5,ROW()-5,"")</f>
        <v/>
      </c>
      <c r="B34" s="12" t="str">
        <f>IF(A34="","",VLOOKUP(A34,[7]令和4年度契約状況調査票!$E:$AW,5,FALSE))</f>
        <v/>
      </c>
      <c r="C34" s="13" t="str">
        <f>IF(A34="","",VLOOKUP(A34,[7]令和4年度契約状況調査票!$E:$AW,6,FALSE))</f>
        <v/>
      </c>
      <c r="D34" s="14" t="str">
        <f>IF(A34="","",VLOOKUP(A34,[7]令和4年度契約状況調査票!$E:$AW,9,FALSE))</f>
        <v/>
      </c>
      <c r="E34" s="12" t="str">
        <f>IF(A34="","",VLOOKUP(A34,[7]令和4年度契約状況調査票!$E:$AW,10,FALSE))</f>
        <v/>
      </c>
      <c r="F34" s="15" t="str">
        <f>IF(A34="","",VLOOKUP(A34,[7]令和4年度契約状況調査票!$E:$AW,11,FALSE))</f>
        <v/>
      </c>
      <c r="G34" s="16" t="str">
        <f>IF(A34="","",IF(VLOOKUP(A34,[7]令和4年度契約状況調査票!$E:$AW,14,FALSE)="②一般競争入札（総合評価方式）","一般競争入札"&amp;CHAR(10)&amp;"（総合評価方式）","一般競争入札"))</f>
        <v/>
      </c>
      <c r="H34" s="17" t="str">
        <f>IF(A34="","",IF(VLOOKUP(A34,[7]令和4年度契約状況調査票!$E:$AW,16,FALSE)="他官署で調達手続きを実施のため","他官署で調達手続きを実施のため",IF(VLOOKUP(A34,[7]令和4年度契約状況調査票!$E:$AW,23,FALSE)="②同種の他の契約の予定価格を類推されるおそれがあるため公表しない","同種の他の契約の予定価格を類推されるおそれがあるため公表しない",IF(VLOOKUP(A34,[7]令和4年度契約状況調査票!$E:$AW,23,FALSE)="－","－",IF(VLOOKUP(A34,[7]令和4年度契約状況調査票!$E:$AW,7,FALSE)&lt;&gt;"",TEXT(VLOOKUP(A34,[7]令和4年度契約状況調査票!$E:$AW,16,FALSE),"#,##0円")&amp;CHAR(10)&amp;"(A)",VLOOKUP(A34,[7]令和4年度契約状況調査票!$E:$AW,16,FALSE))))))</f>
        <v/>
      </c>
      <c r="I34" s="17" t="str">
        <f>IF(A34="","",VLOOKUP(A34,[7]令和4年度契約状況調査票!$E:$AW,17,FALSE))</f>
        <v/>
      </c>
      <c r="J34" s="18" t="str">
        <f>IF(A34="","",IF(VLOOKUP(A34,[7]令和4年度契約状況調査票!$E:$AW,16,FALSE)="他官署で調達手続きを実施のため","－",IF(VLOOKUP(A34,[7]令和4年度契約状況調査票!$E:$AW,23,FALSE)="②同種の他の契約の予定価格を類推されるおそれがあるため公表しない","－",IF(VLOOKUP(A34,[7]令和4年度契約状況調査票!$E:$AW,23,FALSE)="－","－",IF(VLOOKUP(A34,[7]令和4年度契約状況調査票!$E:$AW,7,FALSE)&lt;&gt;"",TEXT(VLOOKUP(A34,[7]令和4年度契約状況調査票!$E:$AW,19,FALSE),"#.0%")&amp;CHAR(10)&amp;"(B/A×100)",VLOOKUP(A34,[7]令和4年度契約状況調査票!$E:$AW,19,FALSE))))))</f>
        <v/>
      </c>
      <c r="K34" s="19" t="str">
        <f>IF(A34="","",IF(VLOOKUP(A34,[7]令和4年度契約状況調査票!$E:$AW,12,FALSE)="①公益社団法人","公社",IF(VLOOKUP(A34,[7]令和4年度契約状況調査票!$E:$AW,12,FALSE)="②公益財団法人","公財","")))</f>
        <v/>
      </c>
      <c r="L34" s="19" t="str">
        <f>IF(A34="","",VLOOKUP(A34,[7]令和4年度契約状況調査票!$E:$AW,13,FALSE))</f>
        <v/>
      </c>
      <c r="M34" s="20" t="str">
        <f>IF(A34="","",IF(VLOOKUP(A34,[7]令和4年度契約状況調査票!$E:$AW,13,FALSE)="国所管",VLOOKUP(A34,[7]令和4年度契約状況調査票!$E:$AW,24,FALSE),""))</f>
        <v/>
      </c>
      <c r="N34" s="21" t="str">
        <f>IF(A34="","",IF(AND(P34="○",O34="分担契約/単価契約"),"単価契約"&amp;CHAR(10)&amp;"予定調達総額 "&amp;TEXT(VLOOKUP(A34,[7]令和4年度契約状況調査票!$E:$AW,16,FALSE),"#,##0円")&amp;"(B)"&amp;CHAR(10)&amp;"分担契約"&amp;CHAR(10)&amp;VLOOKUP(A34,[7]令和4年度契約状況調査票!$E:$AW,32,FALSE),IF(AND(P34="○",O34="分担契約"),"分担契約"&amp;CHAR(10)&amp;"契約総額 "&amp;TEXT(VLOOKUP(A34,[7]令和4年度契約状況調査票!$E:$AW,16,FALSE),"#,##0円")&amp;"(B)"&amp;CHAR(10)&amp;VLOOKUP(A34,[7]令和4年度契約状況調査票!$E:$AW,32,FALSE),(IF(O34="分担契約/単価契約","単価契約"&amp;CHAR(10)&amp;"予定調達総額 "&amp;TEXT(VLOOKUP(A34,[7]令和4年度契約状況調査票!$E:$AW,16,FALSE),"#,##0円")&amp;CHAR(10)&amp;"分担契約"&amp;CHAR(10)&amp;VLOOKUP(A34,[7]令和4年度契約状況調査票!$E:$AW,32,FALSE),IF(O34="分担契約","分担契約"&amp;CHAR(10)&amp;"契約総額 "&amp;TEXT(VLOOKUP(A34,[7]令和4年度契約状況調査票!$E:$AW,16,FALSE),"#,##0円")&amp;CHAR(10)&amp;VLOOKUP(A34,[7]令和4年度契約状況調査票!$E:$AW,32,FALSE),IF(O34="単価契約","単価契約"&amp;CHAR(10)&amp;"予定調達総額 "&amp;TEXT(VLOOKUP(A34,[7]令和4年度契約状況調査票!$E:$AW,16,FALSE),"#,##0円")&amp;CHAR(10)&amp;VLOOKUP(A34,[7]令和4年度契約状況調査票!$E:$AW,32,FALSE),VLOOKUP(A34,[7]令和4年度契約状況調査票!$E:$AW,32,FALSE))))))))</f>
        <v/>
      </c>
    </row>
    <row r="35" spans="1:14" s="10" customFormat="1" ht="60" customHeight="1">
      <c r="A35" s="11" t="str">
        <f>IF(MAX([7]令和4年度契約状況調査票!E34:E1028)&gt;=ROW()-5,ROW()-5,"")</f>
        <v/>
      </c>
      <c r="B35" s="12" t="str">
        <f>IF(A35="","",VLOOKUP(A35,[7]令和4年度契約状況調査票!$E:$AW,5,FALSE))</f>
        <v/>
      </c>
      <c r="C35" s="13" t="str">
        <f>IF(A35="","",VLOOKUP(A35,[7]令和4年度契約状況調査票!$E:$AW,6,FALSE))</f>
        <v/>
      </c>
      <c r="D35" s="14" t="str">
        <f>IF(A35="","",VLOOKUP(A35,[7]令和4年度契約状況調査票!$E:$AW,9,FALSE))</f>
        <v/>
      </c>
      <c r="E35" s="12" t="str">
        <f>IF(A35="","",VLOOKUP(A35,[7]令和4年度契約状況調査票!$E:$AW,10,FALSE))</f>
        <v/>
      </c>
      <c r="F35" s="15" t="str">
        <f>IF(A35="","",VLOOKUP(A35,[7]令和4年度契約状況調査票!$E:$AW,11,FALSE))</f>
        <v/>
      </c>
      <c r="G35" s="16" t="str">
        <f>IF(A35="","",IF(VLOOKUP(A35,[7]令和4年度契約状況調査票!$E:$AW,14,FALSE)="②一般競争入札（総合評価方式）","一般競争入札"&amp;CHAR(10)&amp;"（総合評価方式）","一般競争入札"))</f>
        <v/>
      </c>
      <c r="H35" s="17" t="str">
        <f>IF(A35="","",IF(VLOOKUP(A35,[7]令和4年度契約状況調査票!$E:$AW,16,FALSE)="他官署で調達手続きを実施のため","他官署で調達手続きを実施のため",IF(VLOOKUP(A35,[7]令和4年度契約状況調査票!$E:$AW,23,FALSE)="②同種の他の契約の予定価格を類推されるおそれがあるため公表しない","同種の他の契約の予定価格を類推されるおそれがあるため公表しない",IF(VLOOKUP(A35,[7]令和4年度契約状況調査票!$E:$AW,23,FALSE)="－","－",IF(VLOOKUP(A35,[7]令和4年度契約状況調査票!$E:$AW,7,FALSE)&lt;&gt;"",TEXT(VLOOKUP(A35,[7]令和4年度契約状況調査票!$E:$AW,16,FALSE),"#,##0円")&amp;CHAR(10)&amp;"(A)",VLOOKUP(A35,[7]令和4年度契約状況調査票!$E:$AW,16,FALSE))))))</f>
        <v/>
      </c>
      <c r="I35" s="17" t="str">
        <f>IF(A35="","",VLOOKUP(A35,[7]令和4年度契約状況調査票!$E:$AW,17,FALSE))</f>
        <v/>
      </c>
      <c r="J35" s="18" t="str">
        <f>IF(A35="","",IF(VLOOKUP(A35,[7]令和4年度契約状況調査票!$E:$AW,16,FALSE)="他官署で調達手続きを実施のため","－",IF(VLOOKUP(A35,[7]令和4年度契約状況調査票!$E:$AW,23,FALSE)="②同種の他の契約の予定価格を類推されるおそれがあるため公表しない","－",IF(VLOOKUP(A35,[7]令和4年度契約状況調査票!$E:$AW,23,FALSE)="－","－",IF(VLOOKUP(A35,[7]令和4年度契約状況調査票!$E:$AW,7,FALSE)&lt;&gt;"",TEXT(VLOOKUP(A35,[7]令和4年度契約状況調査票!$E:$AW,19,FALSE),"#.0%")&amp;CHAR(10)&amp;"(B/A×100)",VLOOKUP(A35,[7]令和4年度契約状況調査票!$E:$AW,19,FALSE))))))</f>
        <v/>
      </c>
      <c r="K35" s="19" t="str">
        <f>IF(A35="","",IF(VLOOKUP(A35,[7]令和4年度契約状況調査票!$E:$AW,12,FALSE)="①公益社団法人","公社",IF(VLOOKUP(A35,[7]令和4年度契約状況調査票!$E:$AW,12,FALSE)="②公益財団法人","公財","")))</f>
        <v/>
      </c>
      <c r="L35" s="19" t="str">
        <f>IF(A35="","",VLOOKUP(A35,[7]令和4年度契約状況調査票!$E:$AW,13,FALSE))</f>
        <v/>
      </c>
      <c r="M35" s="20" t="str">
        <f>IF(A35="","",IF(VLOOKUP(A35,[7]令和4年度契約状況調査票!$E:$AW,13,FALSE)="国所管",VLOOKUP(A35,[7]令和4年度契約状況調査票!$E:$AW,24,FALSE),""))</f>
        <v/>
      </c>
      <c r="N35" s="21" t="str">
        <f>IF(A35="","",IF(AND(P35="○",O35="分担契約/単価契約"),"単価契約"&amp;CHAR(10)&amp;"予定調達総額 "&amp;TEXT(VLOOKUP(A35,[7]令和4年度契約状況調査票!$E:$AW,16,FALSE),"#,##0円")&amp;"(B)"&amp;CHAR(10)&amp;"分担契約"&amp;CHAR(10)&amp;VLOOKUP(A35,[7]令和4年度契約状況調査票!$E:$AW,32,FALSE),IF(AND(P35="○",O35="分担契約"),"分担契約"&amp;CHAR(10)&amp;"契約総額 "&amp;TEXT(VLOOKUP(A35,[7]令和4年度契約状況調査票!$E:$AW,16,FALSE),"#,##0円")&amp;"(B)"&amp;CHAR(10)&amp;VLOOKUP(A35,[7]令和4年度契約状況調査票!$E:$AW,32,FALSE),(IF(O35="分担契約/単価契約","単価契約"&amp;CHAR(10)&amp;"予定調達総額 "&amp;TEXT(VLOOKUP(A35,[7]令和4年度契約状況調査票!$E:$AW,16,FALSE),"#,##0円")&amp;CHAR(10)&amp;"分担契約"&amp;CHAR(10)&amp;VLOOKUP(A35,[7]令和4年度契約状況調査票!$E:$AW,32,FALSE),IF(O35="分担契約","分担契約"&amp;CHAR(10)&amp;"契約総額 "&amp;TEXT(VLOOKUP(A35,[7]令和4年度契約状況調査票!$E:$AW,16,FALSE),"#,##0円")&amp;CHAR(10)&amp;VLOOKUP(A35,[7]令和4年度契約状況調査票!$E:$AW,32,FALSE),IF(O35="単価契約","単価契約"&amp;CHAR(10)&amp;"予定調達総額 "&amp;TEXT(VLOOKUP(A35,[7]令和4年度契約状況調査票!$E:$AW,16,FALSE),"#,##0円")&amp;CHAR(10)&amp;VLOOKUP(A35,[7]令和4年度契約状況調査票!$E:$AW,32,FALSE),VLOOKUP(A35,[7]令和4年度契約状況調査票!$E:$AW,32,FALSE))))))))</f>
        <v/>
      </c>
    </row>
    <row r="36" spans="1:14" s="10" customFormat="1" ht="60" customHeight="1">
      <c r="A36" s="11" t="str">
        <f>IF(MAX([7]令和4年度契約状況調査票!E35:E1029)&gt;=ROW()-5,ROW()-5,"")</f>
        <v/>
      </c>
      <c r="B36" s="12" t="str">
        <f>IF(A36="","",VLOOKUP(A36,[7]令和4年度契約状況調査票!$E:$AW,5,FALSE))</f>
        <v/>
      </c>
      <c r="C36" s="13" t="str">
        <f>IF(A36="","",VLOOKUP(A36,[7]令和4年度契約状況調査票!$E:$AW,6,FALSE))</f>
        <v/>
      </c>
      <c r="D36" s="14" t="str">
        <f>IF(A36="","",VLOOKUP(A36,[7]令和4年度契約状況調査票!$E:$AW,9,FALSE))</f>
        <v/>
      </c>
      <c r="E36" s="12" t="str">
        <f>IF(A36="","",VLOOKUP(A36,[7]令和4年度契約状況調査票!$E:$AW,10,FALSE))</f>
        <v/>
      </c>
      <c r="F36" s="15" t="str">
        <f>IF(A36="","",VLOOKUP(A36,[7]令和4年度契約状況調査票!$E:$AW,11,FALSE))</f>
        <v/>
      </c>
      <c r="G36" s="16" t="str">
        <f>IF(A36="","",IF(VLOOKUP(A36,[7]令和4年度契約状況調査票!$E:$AW,14,FALSE)="②一般競争入札（総合評価方式）","一般競争入札"&amp;CHAR(10)&amp;"（総合評価方式）","一般競争入札"))</f>
        <v/>
      </c>
      <c r="H36" s="17" t="str">
        <f>IF(A36="","",IF(VLOOKUP(A36,[7]令和4年度契約状況調査票!$E:$AW,16,FALSE)="他官署で調達手続きを実施のため","他官署で調達手続きを実施のため",IF(VLOOKUP(A36,[7]令和4年度契約状況調査票!$E:$AW,23,FALSE)="②同種の他の契約の予定価格を類推されるおそれがあるため公表しない","同種の他の契約の予定価格を類推されるおそれがあるため公表しない",IF(VLOOKUP(A36,[7]令和4年度契約状況調査票!$E:$AW,23,FALSE)="－","－",IF(VLOOKUP(A36,[7]令和4年度契約状況調査票!$E:$AW,7,FALSE)&lt;&gt;"",TEXT(VLOOKUP(A36,[7]令和4年度契約状況調査票!$E:$AW,16,FALSE),"#,##0円")&amp;CHAR(10)&amp;"(A)",VLOOKUP(A36,[7]令和4年度契約状況調査票!$E:$AW,16,FALSE))))))</f>
        <v/>
      </c>
      <c r="I36" s="17" t="str">
        <f>IF(A36="","",VLOOKUP(A36,[7]令和4年度契約状況調査票!$E:$AW,17,FALSE))</f>
        <v/>
      </c>
      <c r="J36" s="18" t="str">
        <f>IF(A36="","",IF(VLOOKUP(A36,[7]令和4年度契約状況調査票!$E:$AW,16,FALSE)="他官署で調達手続きを実施のため","－",IF(VLOOKUP(A36,[7]令和4年度契約状況調査票!$E:$AW,23,FALSE)="②同種の他の契約の予定価格を類推されるおそれがあるため公表しない","－",IF(VLOOKUP(A36,[7]令和4年度契約状況調査票!$E:$AW,23,FALSE)="－","－",IF(VLOOKUP(A36,[7]令和4年度契約状況調査票!$E:$AW,7,FALSE)&lt;&gt;"",TEXT(VLOOKUP(A36,[7]令和4年度契約状況調査票!$E:$AW,19,FALSE),"#.0%")&amp;CHAR(10)&amp;"(B/A×100)",VLOOKUP(A36,[7]令和4年度契約状況調査票!$E:$AW,19,FALSE))))))</f>
        <v/>
      </c>
      <c r="K36" s="19" t="str">
        <f>IF(A36="","",IF(VLOOKUP(A36,[7]令和4年度契約状況調査票!$E:$AW,12,FALSE)="①公益社団法人","公社",IF(VLOOKUP(A36,[7]令和4年度契約状況調査票!$E:$AW,12,FALSE)="②公益財団法人","公財","")))</f>
        <v/>
      </c>
      <c r="L36" s="19" t="str">
        <f>IF(A36="","",VLOOKUP(A36,[7]令和4年度契約状況調査票!$E:$AW,13,FALSE))</f>
        <v/>
      </c>
      <c r="M36" s="20" t="str">
        <f>IF(A36="","",IF(VLOOKUP(A36,[7]令和4年度契約状況調査票!$E:$AW,13,FALSE)="国所管",VLOOKUP(A36,[7]令和4年度契約状況調査票!$E:$AW,24,FALSE),""))</f>
        <v/>
      </c>
      <c r="N36" s="21" t="str">
        <f>IF(A36="","",IF(AND(P36="○",O36="分担契約/単価契約"),"単価契約"&amp;CHAR(10)&amp;"予定調達総額 "&amp;TEXT(VLOOKUP(A36,[7]令和4年度契約状況調査票!$E:$AW,16,FALSE),"#,##0円")&amp;"(B)"&amp;CHAR(10)&amp;"分担契約"&amp;CHAR(10)&amp;VLOOKUP(A36,[7]令和4年度契約状況調査票!$E:$AW,32,FALSE),IF(AND(P36="○",O36="分担契約"),"分担契約"&amp;CHAR(10)&amp;"契約総額 "&amp;TEXT(VLOOKUP(A36,[7]令和4年度契約状況調査票!$E:$AW,16,FALSE),"#,##0円")&amp;"(B)"&amp;CHAR(10)&amp;VLOOKUP(A36,[7]令和4年度契約状況調査票!$E:$AW,32,FALSE),(IF(O36="分担契約/単価契約","単価契約"&amp;CHAR(10)&amp;"予定調達総額 "&amp;TEXT(VLOOKUP(A36,[7]令和4年度契約状況調査票!$E:$AW,16,FALSE),"#,##0円")&amp;CHAR(10)&amp;"分担契約"&amp;CHAR(10)&amp;VLOOKUP(A36,[7]令和4年度契約状況調査票!$E:$AW,32,FALSE),IF(O36="分担契約","分担契約"&amp;CHAR(10)&amp;"契約総額 "&amp;TEXT(VLOOKUP(A36,[7]令和4年度契約状況調査票!$E:$AW,16,FALSE),"#,##0円")&amp;CHAR(10)&amp;VLOOKUP(A36,[7]令和4年度契約状況調査票!$E:$AW,32,FALSE),IF(O36="単価契約","単価契約"&amp;CHAR(10)&amp;"予定調達総額 "&amp;TEXT(VLOOKUP(A36,[7]令和4年度契約状況調査票!$E:$AW,16,FALSE),"#,##0円")&amp;CHAR(10)&amp;VLOOKUP(A36,[7]令和4年度契約状況調査票!$E:$AW,32,FALSE),VLOOKUP(A36,[7]令和4年度契約状況調査票!$E:$AW,32,FALSE))))))))</f>
        <v/>
      </c>
    </row>
    <row r="37" spans="1:14" s="10" customFormat="1" ht="60" customHeight="1">
      <c r="A37" s="11" t="str">
        <f>IF(MAX([7]令和4年度契約状況調査票!E36:E1030)&gt;=ROW()-5,ROW()-5,"")</f>
        <v/>
      </c>
      <c r="B37" s="12" t="str">
        <f>IF(A37="","",VLOOKUP(A37,[7]令和4年度契約状況調査票!$E:$AW,5,FALSE))</f>
        <v/>
      </c>
      <c r="C37" s="13" t="str">
        <f>IF(A37="","",VLOOKUP(A37,[7]令和4年度契約状況調査票!$E:$AW,6,FALSE))</f>
        <v/>
      </c>
      <c r="D37" s="14" t="str">
        <f>IF(A37="","",VLOOKUP(A37,[7]令和4年度契約状況調査票!$E:$AW,9,FALSE))</f>
        <v/>
      </c>
      <c r="E37" s="12" t="str">
        <f>IF(A37="","",VLOOKUP(A37,[7]令和4年度契約状況調査票!$E:$AW,10,FALSE))</f>
        <v/>
      </c>
      <c r="F37" s="15" t="str">
        <f>IF(A37="","",VLOOKUP(A37,[7]令和4年度契約状況調査票!$E:$AW,11,FALSE))</f>
        <v/>
      </c>
      <c r="G37" s="16" t="str">
        <f>IF(A37="","",IF(VLOOKUP(A37,[7]令和4年度契約状況調査票!$E:$AW,14,FALSE)="②一般競争入札（総合評価方式）","一般競争入札"&amp;CHAR(10)&amp;"（総合評価方式）","一般競争入札"))</f>
        <v/>
      </c>
      <c r="H37" s="17" t="str">
        <f>IF(A37="","",IF(VLOOKUP(A37,[7]令和4年度契約状況調査票!$E:$AW,16,FALSE)="他官署で調達手続きを実施のため","他官署で調達手続きを実施のため",IF(VLOOKUP(A37,[7]令和4年度契約状況調査票!$E:$AW,23,FALSE)="②同種の他の契約の予定価格を類推されるおそれがあるため公表しない","同種の他の契約の予定価格を類推されるおそれがあるため公表しない",IF(VLOOKUP(A37,[7]令和4年度契約状況調査票!$E:$AW,23,FALSE)="－","－",IF(VLOOKUP(A37,[7]令和4年度契約状況調査票!$E:$AW,7,FALSE)&lt;&gt;"",TEXT(VLOOKUP(A37,[7]令和4年度契約状況調査票!$E:$AW,16,FALSE),"#,##0円")&amp;CHAR(10)&amp;"(A)",VLOOKUP(A37,[7]令和4年度契約状況調査票!$E:$AW,16,FALSE))))))</f>
        <v/>
      </c>
      <c r="I37" s="17" t="str">
        <f>IF(A37="","",VLOOKUP(A37,[7]令和4年度契約状況調査票!$E:$AW,17,FALSE))</f>
        <v/>
      </c>
      <c r="J37" s="18" t="str">
        <f>IF(A37="","",IF(VLOOKUP(A37,[7]令和4年度契約状況調査票!$E:$AW,16,FALSE)="他官署で調達手続きを実施のため","－",IF(VLOOKUP(A37,[7]令和4年度契約状況調査票!$E:$AW,23,FALSE)="②同種の他の契約の予定価格を類推されるおそれがあるため公表しない","－",IF(VLOOKUP(A37,[7]令和4年度契約状況調査票!$E:$AW,23,FALSE)="－","－",IF(VLOOKUP(A37,[7]令和4年度契約状況調査票!$E:$AW,7,FALSE)&lt;&gt;"",TEXT(VLOOKUP(A37,[7]令和4年度契約状況調査票!$E:$AW,19,FALSE),"#.0%")&amp;CHAR(10)&amp;"(B/A×100)",VLOOKUP(A37,[7]令和4年度契約状況調査票!$E:$AW,19,FALSE))))))</f>
        <v/>
      </c>
      <c r="K37" s="19" t="str">
        <f>IF(A37="","",IF(VLOOKUP(A37,[7]令和4年度契約状況調査票!$E:$AW,12,FALSE)="①公益社団法人","公社",IF(VLOOKUP(A37,[7]令和4年度契約状況調査票!$E:$AW,12,FALSE)="②公益財団法人","公財","")))</f>
        <v/>
      </c>
      <c r="L37" s="19" t="str">
        <f>IF(A37="","",VLOOKUP(A37,[7]令和4年度契約状況調査票!$E:$AW,13,FALSE))</f>
        <v/>
      </c>
      <c r="M37" s="20" t="str">
        <f>IF(A37="","",IF(VLOOKUP(A37,[7]令和4年度契約状況調査票!$E:$AW,13,FALSE)="国所管",VLOOKUP(A37,[7]令和4年度契約状況調査票!$E:$AW,24,FALSE),""))</f>
        <v/>
      </c>
      <c r="N37" s="21" t="str">
        <f>IF(A37="","",IF(AND(P37="○",O37="分担契約/単価契約"),"単価契約"&amp;CHAR(10)&amp;"予定調達総額 "&amp;TEXT(VLOOKUP(A37,[7]令和4年度契約状況調査票!$E:$AW,16,FALSE),"#,##0円")&amp;"(B)"&amp;CHAR(10)&amp;"分担契約"&amp;CHAR(10)&amp;VLOOKUP(A37,[7]令和4年度契約状況調査票!$E:$AW,32,FALSE),IF(AND(P37="○",O37="分担契約"),"分担契約"&amp;CHAR(10)&amp;"契約総額 "&amp;TEXT(VLOOKUP(A37,[7]令和4年度契約状況調査票!$E:$AW,16,FALSE),"#,##0円")&amp;"(B)"&amp;CHAR(10)&amp;VLOOKUP(A37,[7]令和4年度契約状況調査票!$E:$AW,32,FALSE),(IF(O37="分担契約/単価契約","単価契約"&amp;CHAR(10)&amp;"予定調達総額 "&amp;TEXT(VLOOKUP(A37,[7]令和4年度契約状況調査票!$E:$AW,16,FALSE),"#,##0円")&amp;CHAR(10)&amp;"分担契約"&amp;CHAR(10)&amp;VLOOKUP(A37,[7]令和4年度契約状況調査票!$E:$AW,32,FALSE),IF(O37="分担契約","分担契約"&amp;CHAR(10)&amp;"契約総額 "&amp;TEXT(VLOOKUP(A37,[7]令和4年度契約状況調査票!$E:$AW,16,FALSE),"#,##0円")&amp;CHAR(10)&amp;VLOOKUP(A37,[7]令和4年度契約状況調査票!$E:$AW,32,FALSE),IF(O37="単価契約","単価契約"&amp;CHAR(10)&amp;"予定調達総額 "&amp;TEXT(VLOOKUP(A37,[7]令和4年度契約状況調査票!$E:$AW,16,FALSE),"#,##0円")&amp;CHAR(10)&amp;VLOOKUP(A37,[7]令和4年度契約状況調査票!$E:$AW,32,FALSE),VLOOKUP(A37,[7]令和4年度契約状況調査票!$E:$AW,32,FALSE))))))))</f>
        <v/>
      </c>
    </row>
    <row r="38" spans="1:14" s="10" customFormat="1" ht="60" customHeight="1">
      <c r="A38" s="11" t="str">
        <f>IF(MAX([7]令和4年度契約状況調査票!E37:E1031)&gt;=ROW()-5,ROW()-5,"")</f>
        <v/>
      </c>
      <c r="B38" s="12" t="str">
        <f>IF(A38="","",VLOOKUP(A38,[7]令和4年度契約状況調査票!$E:$AW,5,FALSE))</f>
        <v/>
      </c>
      <c r="C38" s="13" t="str">
        <f>IF(A38="","",VLOOKUP(A38,[7]令和4年度契約状況調査票!$E:$AW,6,FALSE))</f>
        <v/>
      </c>
      <c r="D38" s="14" t="str">
        <f>IF(A38="","",VLOOKUP(A38,[7]令和4年度契約状況調査票!$E:$AW,9,FALSE))</f>
        <v/>
      </c>
      <c r="E38" s="12" t="str">
        <f>IF(A38="","",VLOOKUP(A38,[7]令和4年度契約状況調査票!$E:$AW,10,FALSE))</f>
        <v/>
      </c>
      <c r="F38" s="15" t="str">
        <f>IF(A38="","",VLOOKUP(A38,[7]令和4年度契約状況調査票!$E:$AW,11,FALSE))</f>
        <v/>
      </c>
      <c r="G38" s="16" t="str">
        <f>IF(A38="","",IF(VLOOKUP(A38,[7]令和4年度契約状況調査票!$E:$AW,14,FALSE)="②一般競争入札（総合評価方式）","一般競争入札"&amp;CHAR(10)&amp;"（総合評価方式）","一般競争入札"))</f>
        <v/>
      </c>
      <c r="H38" s="17" t="str">
        <f>IF(A38="","",IF(VLOOKUP(A38,[7]令和4年度契約状況調査票!$E:$AW,16,FALSE)="他官署で調達手続きを実施のため","他官署で調達手続きを実施のため",IF(VLOOKUP(A38,[7]令和4年度契約状況調査票!$E:$AW,23,FALSE)="②同種の他の契約の予定価格を類推されるおそれがあるため公表しない","同種の他の契約の予定価格を類推されるおそれがあるため公表しない",IF(VLOOKUP(A38,[7]令和4年度契約状況調査票!$E:$AW,23,FALSE)="－","－",IF(VLOOKUP(A38,[7]令和4年度契約状況調査票!$E:$AW,7,FALSE)&lt;&gt;"",TEXT(VLOOKUP(A38,[7]令和4年度契約状況調査票!$E:$AW,16,FALSE),"#,##0円")&amp;CHAR(10)&amp;"(A)",VLOOKUP(A38,[7]令和4年度契約状況調査票!$E:$AW,16,FALSE))))))</f>
        <v/>
      </c>
      <c r="I38" s="17" t="str">
        <f>IF(A38="","",VLOOKUP(A38,[7]令和4年度契約状況調査票!$E:$AW,17,FALSE))</f>
        <v/>
      </c>
      <c r="J38" s="18" t="str">
        <f>IF(A38="","",IF(VLOOKUP(A38,[7]令和4年度契約状況調査票!$E:$AW,16,FALSE)="他官署で調達手続きを実施のため","－",IF(VLOOKUP(A38,[7]令和4年度契約状況調査票!$E:$AW,23,FALSE)="②同種の他の契約の予定価格を類推されるおそれがあるため公表しない","－",IF(VLOOKUP(A38,[7]令和4年度契約状況調査票!$E:$AW,23,FALSE)="－","－",IF(VLOOKUP(A38,[7]令和4年度契約状況調査票!$E:$AW,7,FALSE)&lt;&gt;"",TEXT(VLOOKUP(A38,[7]令和4年度契約状況調査票!$E:$AW,19,FALSE),"#.0%")&amp;CHAR(10)&amp;"(B/A×100)",VLOOKUP(A38,[7]令和4年度契約状況調査票!$E:$AW,19,FALSE))))))</f>
        <v/>
      </c>
      <c r="K38" s="19" t="str">
        <f>IF(A38="","",IF(VLOOKUP(A38,[7]令和4年度契約状況調査票!$E:$AW,12,FALSE)="①公益社団法人","公社",IF(VLOOKUP(A38,[7]令和4年度契約状況調査票!$E:$AW,12,FALSE)="②公益財団法人","公財","")))</f>
        <v/>
      </c>
      <c r="L38" s="19" t="str">
        <f>IF(A38="","",VLOOKUP(A38,[7]令和4年度契約状況調査票!$E:$AW,13,FALSE))</f>
        <v/>
      </c>
      <c r="M38" s="20" t="str">
        <f>IF(A38="","",IF(VLOOKUP(A38,[7]令和4年度契約状況調査票!$E:$AW,13,FALSE)="国所管",VLOOKUP(A38,[7]令和4年度契約状況調査票!$E:$AW,24,FALSE),""))</f>
        <v/>
      </c>
      <c r="N38" s="21" t="str">
        <f>IF(A38="","",IF(AND(P38="○",O38="分担契約/単価契約"),"単価契約"&amp;CHAR(10)&amp;"予定調達総額 "&amp;TEXT(VLOOKUP(A38,[7]令和4年度契約状況調査票!$E:$AW,16,FALSE),"#,##0円")&amp;"(B)"&amp;CHAR(10)&amp;"分担契約"&amp;CHAR(10)&amp;VLOOKUP(A38,[7]令和4年度契約状況調査票!$E:$AW,32,FALSE),IF(AND(P38="○",O38="分担契約"),"分担契約"&amp;CHAR(10)&amp;"契約総額 "&amp;TEXT(VLOOKUP(A38,[7]令和4年度契約状況調査票!$E:$AW,16,FALSE),"#,##0円")&amp;"(B)"&amp;CHAR(10)&amp;VLOOKUP(A38,[7]令和4年度契約状況調査票!$E:$AW,32,FALSE),(IF(O38="分担契約/単価契約","単価契約"&amp;CHAR(10)&amp;"予定調達総額 "&amp;TEXT(VLOOKUP(A38,[7]令和4年度契約状況調査票!$E:$AW,16,FALSE),"#,##0円")&amp;CHAR(10)&amp;"分担契約"&amp;CHAR(10)&amp;VLOOKUP(A38,[7]令和4年度契約状況調査票!$E:$AW,32,FALSE),IF(O38="分担契約","分担契約"&amp;CHAR(10)&amp;"契約総額 "&amp;TEXT(VLOOKUP(A38,[7]令和4年度契約状況調査票!$E:$AW,16,FALSE),"#,##0円")&amp;CHAR(10)&amp;VLOOKUP(A38,[7]令和4年度契約状況調査票!$E:$AW,32,FALSE),IF(O38="単価契約","単価契約"&amp;CHAR(10)&amp;"予定調達総額 "&amp;TEXT(VLOOKUP(A38,[7]令和4年度契約状況調査票!$E:$AW,16,FALSE),"#,##0円")&amp;CHAR(10)&amp;VLOOKUP(A38,[7]令和4年度契約状況調査票!$E:$AW,32,FALSE),VLOOKUP(A38,[7]令和4年度契約状況調査票!$E:$AW,32,FALSE))))))))</f>
        <v/>
      </c>
    </row>
    <row r="39" spans="1:14" s="10" customFormat="1" ht="60" customHeight="1">
      <c r="A39" s="11" t="str">
        <f>IF(MAX([7]令和4年度契約状況調査票!E38:E1032)&gt;=ROW()-5,ROW()-5,"")</f>
        <v/>
      </c>
      <c r="B39" s="12" t="str">
        <f>IF(A39="","",VLOOKUP(A39,[7]令和4年度契約状況調査票!$E:$AW,5,FALSE))</f>
        <v/>
      </c>
      <c r="C39" s="13" t="str">
        <f>IF(A39="","",VLOOKUP(A39,[7]令和4年度契約状況調査票!$E:$AW,6,FALSE))</f>
        <v/>
      </c>
      <c r="D39" s="14" t="str">
        <f>IF(A39="","",VLOOKUP(A39,[7]令和4年度契約状況調査票!$E:$AW,9,FALSE))</f>
        <v/>
      </c>
      <c r="E39" s="12" t="str">
        <f>IF(A39="","",VLOOKUP(A39,[7]令和4年度契約状況調査票!$E:$AW,10,FALSE))</f>
        <v/>
      </c>
      <c r="F39" s="15" t="str">
        <f>IF(A39="","",VLOOKUP(A39,[7]令和4年度契約状況調査票!$E:$AW,11,FALSE))</f>
        <v/>
      </c>
      <c r="G39" s="16" t="str">
        <f>IF(A39="","",IF(VLOOKUP(A39,[7]令和4年度契約状況調査票!$E:$AW,14,FALSE)="②一般競争入札（総合評価方式）","一般競争入札"&amp;CHAR(10)&amp;"（総合評価方式）","一般競争入札"))</f>
        <v/>
      </c>
      <c r="H39" s="17" t="str">
        <f>IF(A39="","",IF(VLOOKUP(A39,[7]令和4年度契約状況調査票!$E:$AW,16,FALSE)="他官署で調達手続きを実施のため","他官署で調達手続きを実施のため",IF(VLOOKUP(A39,[7]令和4年度契約状況調査票!$E:$AW,23,FALSE)="②同種の他の契約の予定価格を類推されるおそれがあるため公表しない","同種の他の契約の予定価格を類推されるおそれがあるため公表しない",IF(VLOOKUP(A39,[7]令和4年度契約状況調査票!$E:$AW,23,FALSE)="－","－",IF(VLOOKUP(A39,[7]令和4年度契約状況調査票!$E:$AW,7,FALSE)&lt;&gt;"",TEXT(VLOOKUP(A39,[7]令和4年度契約状況調査票!$E:$AW,16,FALSE),"#,##0円")&amp;CHAR(10)&amp;"(A)",VLOOKUP(A39,[7]令和4年度契約状況調査票!$E:$AW,16,FALSE))))))</f>
        <v/>
      </c>
      <c r="I39" s="17" t="str">
        <f>IF(A39="","",VLOOKUP(A39,[7]令和4年度契約状況調査票!$E:$AW,17,FALSE))</f>
        <v/>
      </c>
      <c r="J39" s="18" t="str">
        <f>IF(A39="","",IF(VLOOKUP(A39,[7]令和4年度契約状況調査票!$E:$AW,16,FALSE)="他官署で調達手続きを実施のため","－",IF(VLOOKUP(A39,[7]令和4年度契約状況調査票!$E:$AW,23,FALSE)="②同種の他の契約の予定価格を類推されるおそれがあるため公表しない","－",IF(VLOOKUP(A39,[7]令和4年度契約状況調査票!$E:$AW,23,FALSE)="－","－",IF(VLOOKUP(A39,[7]令和4年度契約状況調査票!$E:$AW,7,FALSE)&lt;&gt;"",TEXT(VLOOKUP(A39,[7]令和4年度契約状況調査票!$E:$AW,19,FALSE),"#.0%")&amp;CHAR(10)&amp;"(B/A×100)",VLOOKUP(A39,[7]令和4年度契約状況調査票!$E:$AW,19,FALSE))))))</f>
        <v/>
      </c>
      <c r="K39" s="19" t="str">
        <f>IF(A39="","",IF(VLOOKUP(A39,[7]令和4年度契約状況調査票!$E:$AW,12,FALSE)="①公益社団法人","公社",IF(VLOOKUP(A39,[7]令和4年度契約状況調査票!$E:$AW,12,FALSE)="②公益財団法人","公財","")))</f>
        <v/>
      </c>
      <c r="L39" s="19" t="str">
        <f>IF(A39="","",VLOOKUP(A39,[7]令和4年度契約状況調査票!$E:$AW,13,FALSE))</f>
        <v/>
      </c>
      <c r="M39" s="20" t="str">
        <f>IF(A39="","",IF(VLOOKUP(A39,[7]令和4年度契約状況調査票!$E:$AW,13,FALSE)="国所管",VLOOKUP(A39,[7]令和4年度契約状況調査票!$E:$AW,24,FALSE),""))</f>
        <v/>
      </c>
      <c r="N39" s="21" t="str">
        <f>IF(A39="","",IF(AND(P39="○",O39="分担契約/単価契約"),"単価契約"&amp;CHAR(10)&amp;"予定調達総額 "&amp;TEXT(VLOOKUP(A39,[7]令和4年度契約状況調査票!$E:$AW,16,FALSE),"#,##0円")&amp;"(B)"&amp;CHAR(10)&amp;"分担契約"&amp;CHAR(10)&amp;VLOOKUP(A39,[7]令和4年度契約状況調査票!$E:$AW,32,FALSE),IF(AND(P39="○",O39="分担契約"),"分担契約"&amp;CHAR(10)&amp;"契約総額 "&amp;TEXT(VLOOKUP(A39,[7]令和4年度契約状況調査票!$E:$AW,16,FALSE),"#,##0円")&amp;"(B)"&amp;CHAR(10)&amp;VLOOKUP(A39,[7]令和4年度契約状況調査票!$E:$AW,32,FALSE),(IF(O39="分担契約/単価契約","単価契約"&amp;CHAR(10)&amp;"予定調達総額 "&amp;TEXT(VLOOKUP(A39,[7]令和4年度契約状況調査票!$E:$AW,16,FALSE),"#,##0円")&amp;CHAR(10)&amp;"分担契約"&amp;CHAR(10)&amp;VLOOKUP(A39,[7]令和4年度契約状況調査票!$E:$AW,32,FALSE),IF(O39="分担契約","分担契約"&amp;CHAR(10)&amp;"契約総額 "&amp;TEXT(VLOOKUP(A39,[7]令和4年度契約状況調査票!$E:$AW,16,FALSE),"#,##0円")&amp;CHAR(10)&amp;VLOOKUP(A39,[7]令和4年度契約状況調査票!$E:$AW,32,FALSE),IF(O39="単価契約","単価契約"&amp;CHAR(10)&amp;"予定調達総額 "&amp;TEXT(VLOOKUP(A39,[7]令和4年度契約状況調査票!$E:$AW,16,FALSE),"#,##0円")&amp;CHAR(10)&amp;VLOOKUP(A39,[7]令和4年度契約状況調査票!$E:$AW,32,FALSE),VLOOKUP(A39,[7]令和4年度契約状況調査票!$E:$AW,32,FALSE))))))))</f>
        <v/>
      </c>
    </row>
    <row r="40" spans="1:14" s="10" customFormat="1" ht="60" customHeight="1">
      <c r="A40" s="11" t="str">
        <f>IF(MAX([7]令和4年度契約状況調査票!E39:E1033)&gt;=ROW()-5,ROW()-5,"")</f>
        <v/>
      </c>
      <c r="B40" s="12" t="str">
        <f>IF(A40="","",VLOOKUP(A40,[7]令和4年度契約状況調査票!$E:$AW,5,FALSE))</f>
        <v/>
      </c>
      <c r="C40" s="13" t="str">
        <f>IF(A40="","",VLOOKUP(A40,[7]令和4年度契約状況調査票!$E:$AW,6,FALSE))</f>
        <v/>
      </c>
      <c r="D40" s="14" t="str">
        <f>IF(A40="","",VLOOKUP(A40,[7]令和4年度契約状況調査票!$E:$AW,9,FALSE))</f>
        <v/>
      </c>
      <c r="E40" s="12" t="str">
        <f>IF(A40="","",VLOOKUP(A40,[7]令和4年度契約状況調査票!$E:$AW,10,FALSE))</f>
        <v/>
      </c>
      <c r="F40" s="15" t="str">
        <f>IF(A40="","",VLOOKUP(A40,[7]令和4年度契約状況調査票!$E:$AW,11,FALSE))</f>
        <v/>
      </c>
      <c r="G40" s="16" t="str">
        <f>IF(A40="","",IF(VLOOKUP(A40,[7]令和4年度契約状況調査票!$E:$AW,14,FALSE)="②一般競争入札（総合評価方式）","一般競争入札"&amp;CHAR(10)&amp;"（総合評価方式）","一般競争入札"))</f>
        <v/>
      </c>
      <c r="H40" s="17" t="str">
        <f>IF(A40="","",IF(VLOOKUP(A40,[7]令和4年度契約状況調査票!$E:$AW,16,FALSE)="他官署で調達手続きを実施のため","他官署で調達手続きを実施のため",IF(VLOOKUP(A40,[7]令和4年度契約状況調査票!$E:$AW,23,FALSE)="②同種の他の契約の予定価格を類推されるおそれがあるため公表しない","同種の他の契約の予定価格を類推されるおそれがあるため公表しない",IF(VLOOKUP(A40,[7]令和4年度契約状況調査票!$E:$AW,23,FALSE)="－","－",IF(VLOOKUP(A40,[7]令和4年度契約状況調査票!$E:$AW,7,FALSE)&lt;&gt;"",TEXT(VLOOKUP(A40,[7]令和4年度契約状況調査票!$E:$AW,16,FALSE),"#,##0円")&amp;CHAR(10)&amp;"(A)",VLOOKUP(A40,[7]令和4年度契約状況調査票!$E:$AW,16,FALSE))))))</f>
        <v/>
      </c>
      <c r="I40" s="17" t="str">
        <f>IF(A40="","",VLOOKUP(A40,[7]令和4年度契約状況調査票!$E:$AW,17,FALSE))</f>
        <v/>
      </c>
      <c r="J40" s="18" t="str">
        <f>IF(A40="","",IF(VLOOKUP(A40,[7]令和4年度契約状況調査票!$E:$AW,16,FALSE)="他官署で調達手続きを実施のため","－",IF(VLOOKUP(A40,[7]令和4年度契約状況調査票!$E:$AW,23,FALSE)="②同種の他の契約の予定価格を類推されるおそれがあるため公表しない","－",IF(VLOOKUP(A40,[7]令和4年度契約状況調査票!$E:$AW,23,FALSE)="－","－",IF(VLOOKUP(A40,[7]令和4年度契約状況調査票!$E:$AW,7,FALSE)&lt;&gt;"",TEXT(VLOOKUP(A40,[7]令和4年度契約状況調査票!$E:$AW,19,FALSE),"#.0%")&amp;CHAR(10)&amp;"(B/A×100)",VLOOKUP(A40,[7]令和4年度契約状況調査票!$E:$AW,19,FALSE))))))</f>
        <v/>
      </c>
      <c r="K40" s="19" t="str">
        <f>IF(A40="","",IF(VLOOKUP(A40,[7]令和4年度契約状況調査票!$E:$AW,12,FALSE)="①公益社団法人","公社",IF(VLOOKUP(A40,[7]令和4年度契約状況調査票!$E:$AW,12,FALSE)="②公益財団法人","公財","")))</f>
        <v/>
      </c>
      <c r="L40" s="19" t="str">
        <f>IF(A40="","",VLOOKUP(A40,[7]令和4年度契約状況調査票!$E:$AW,13,FALSE))</f>
        <v/>
      </c>
      <c r="M40" s="20" t="str">
        <f>IF(A40="","",IF(VLOOKUP(A40,[7]令和4年度契約状況調査票!$E:$AW,13,FALSE)="国所管",VLOOKUP(A40,[7]令和4年度契約状況調査票!$E:$AW,24,FALSE),""))</f>
        <v/>
      </c>
      <c r="N40" s="21" t="str">
        <f>IF(A40="","",IF(AND(P40="○",O40="分担契約/単価契約"),"単価契約"&amp;CHAR(10)&amp;"予定調達総額 "&amp;TEXT(VLOOKUP(A40,[7]令和4年度契約状況調査票!$E:$AW,16,FALSE),"#,##0円")&amp;"(B)"&amp;CHAR(10)&amp;"分担契約"&amp;CHAR(10)&amp;VLOOKUP(A40,[7]令和4年度契約状況調査票!$E:$AW,32,FALSE),IF(AND(P40="○",O40="分担契約"),"分担契約"&amp;CHAR(10)&amp;"契約総額 "&amp;TEXT(VLOOKUP(A40,[7]令和4年度契約状況調査票!$E:$AW,16,FALSE),"#,##0円")&amp;"(B)"&amp;CHAR(10)&amp;VLOOKUP(A40,[7]令和4年度契約状況調査票!$E:$AW,32,FALSE),(IF(O40="分担契約/単価契約","単価契約"&amp;CHAR(10)&amp;"予定調達総額 "&amp;TEXT(VLOOKUP(A40,[7]令和4年度契約状況調査票!$E:$AW,16,FALSE),"#,##0円")&amp;CHAR(10)&amp;"分担契約"&amp;CHAR(10)&amp;VLOOKUP(A40,[7]令和4年度契約状況調査票!$E:$AW,32,FALSE),IF(O40="分担契約","分担契約"&amp;CHAR(10)&amp;"契約総額 "&amp;TEXT(VLOOKUP(A40,[7]令和4年度契約状況調査票!$E:$AW,16,FALSE),"#,##0円")&amp;CHAR(10)&amp;VLOOKUP(A40,[7]令和4年度契約状況調査票!$E:$AW,32,FALSE),IF(O40="単価契約","単価契約"&amp;CHAR(10)&amp;"予定調達総額 "&amp;TEXT(VLOOKUP(A40,[7]令和4年度契約状況調査票!$E:$AW,16,FALSE),"#,##0円")&amp;CHAR(10)&amp;VLOOKUP(A40,[7]令和4年度契約状況調査票!$E:$AW,32,FALSE),VLOOKUP(A40,[7]令和4年度契約状況調査票!$E:$AW,32,FALSE))))))))</f>
        <v/>
      </c>
    </row>
    <row r="41" spans="1:14" s="10" customFormat="1" ht="60" customHeight="1">
      <c r="A41" s="11" t="str">
        <f>IF(MAX([7]令和4年度契約状況調査票!E40:E1034)&gt;=ROW()-5,ROW()-5,"")</f>
        <v/>
      </c>
      <c r="B41" s="12" t="str">
        <f>IF(A41="","",VLOOKUP(A41,[7]令和4年度契約状況調査票!$E:$AW,5,FALSE))</f>
        <v/>
      </c>
      <c r="C41" s="13" t="str">
        <f>IF(A41="","",VLOOKUP(A41,[7]令和4年度契約状況調査票!$E:$AW,6,FALSE))</f>
        <v/>
      </c>
      <c r="D41" s="14" t="str">
        <f>IF(A41="","",VLOOKUP(A41,[7]令和4年度契約状況調査票!$E:$AW,9,FALSE))</f>
        <v/>
      </c>
      <c r="E41" s="12" t="str">
        <f>IF(A41="","",VLOOKUP(A41,[7]令和4年度契約状況調査票!$E:$AW,10,FALSE))</f>
        <v/>
      </c>
      <c r="F41" s="15" t="str">
        <f>IF(A41="","",VLOOKUP(A41,[7]令和4年度契約状況調査票!$E:$AW,11,FALSE))</f>
        <v/>
      </c>
      <c r="G41" s="16" t="str">
        <f>IF(A41="","",IF(VLOOKUP(A41,[7]令和4年度契約状況調査票!$E:$AW,14,FALSE)="②一般競争入札（総合評価方式）","一般競争入札"&amp;CHAR(10)&amp;"（総合評価方式）","一般競争入札"))</f>
        <v/>
      </c>
      <c r="H41" s="17" t="str">
        <f>IF(A41="","",IF(VLOOKUP(A41,[7]令和4年度契約状況調査票!$E:$AW,16,FALSE)="他官署で調達手続きを実施のため","他官署で調達手続きを実施のため",IF(VLOOKUP(A41,[7]令和4年度契約状況調査票!$E:$AW,23,FALSE)="②同種の他の契約の予定価格を類推されるおそれがあるため公表しない","同種の他の契約の予定価格を類推されるおそれがあるため公表しない",IF(VLOOKUP(A41,[7]令和4年度契約状況調査票!$E:$AW,23,FALSE)="－","－",IF(VLOOKUP(A41,[7]令和4年度契約状況調査票!$E:$AW,7,FALSE)&lt;&gt;"",TEXT(VLOOKUP(A41,[7]令和4年度契約状況調査票!$E:$AW,16,FALSE),"#,##0円")&amp;CHAR(10)&amp;"(A)",VLOOKUP(A41,[7]令和4年度契約状況調査票!$E:$AW,16,FALSE))))))</f>
        <v/>
      </c>
      <c r="I41" s="17" t="str">
        <f>IF(A41="","",VLOOKUP(A41,[7]令和4年度契約状況調査票!$E:$AW,17,FALSE))</f>
        <v/>
      </c>
      <c r="J41" s="18" t="str">
        <f>IF(A41="","",IF(VLOOKUP(A41,[7]令和4年度契約状況調査票!$E:$AW,16,FALSE)="他官署で調達手続きを実施のため","－",IF(VLOOKUP(A41,[7]令和4年度契約状況調査票!$E:$AW,23,FALSE)="②同種の他の契約の予定価格を類推されるおそれがあるため公表しない","－",IF(VLOOKUP(A41,[7]令和4年度契約状況調査票!$E:$AW,23,FALSE)="－","－",IF(VLOOKUP(A41,[7]令和4年度契約状況調査票!$E:$AW,7,FALSE)&lt;&gt;"",TEXT(VLOOKUP(A41,[7]令和4年度契約状況調査票!$E:$AW,19,FALSE),"#.0%")&amp;CHAR(10)&amp;"(B/A×100)",VLOOKUP(A41,[7]令和4年度契約状況調査票!$E:$AW,19,FALSE))))))</f>
        <v/>
      </c>
      <c r="K41" s="19" t="str">
        <f>IF(A41="","",IF(VLOOKUP(A41,[7]令和4年度契約状況調査票!$E:$AW,12,FALSE)="①公益社団法人","公社",IF(VLOOKUP(A41,[7]令和4年度契約状況調査票!$E:$AW,12,FALSE)="②公益財団法人","公財","")))</f>
        <v/>
      </c>
      <c r="L41" s="19" t="str">
        <f>IF(A41="","",VLOOKUP(A41,[7]令和4年度契約状況調査票!$E:$AW,13,FALSE))</f>
        <v/>
      </c>
      <c r="M41" s="20" t="str">
        <f>IF(A41="","",IF(VLOOKUP(A41,[7]令和4年度契約状況調査票!$E:$AW,13,FALSE)="国所管",VLOOKUP(A41,[7]令和4年度契約状況調査票!$E:$AW,24,FALSE),""))</f>
        <v/>
      </c>
      <c r="N41" s="21" t="str">
        <f>IF(A41="","",IF(AND(P41="○",O41="分担契約/単価契約"),"単価契約"&amp;CHAR(10)&amp;"予定調達総額 "&amp;TEXT(VLOOKUP(A41,[7]令和4年度契約状況調査票!$E:$AW,16,FALSE),"#,##0円")&amp;"(B)"&amp;CHAR(10)&amp;"分担契約"&amp;CHAR(10)&amp;VLOOKUP(A41,[7]令和4年度契約状況調査票!$E:$AW,32,FALSE),IF(AND(P41="○",O41="分担契約"),"分担契約"&amp;CHAR(10)&amp;"契約総額 "&amp;TEXT(VLOOKUP(A41,[7]令和4年度契約状況調査票!$E:$AW,16,FALSE),"#,##0円")&amp;"(B)"&amp;CHAR(10)&amp;VLOOKUP(A41,[7]令和4年度契約状況調査票!$E:$AW,32,FALSE),(IF(O41="分担契約/単価契約","単価契約"&amp;CHAR(10)&amp;"予定調達総額 "&amp;TEXT(VLOOKUP(A41,[7]令和4年度契約状況調査票!$E:$AW,16,FALSE),"#,##0円")&amp;CHAR(10)&amp;"分担契約"&amp;CHAR(10)&amp;VLOOKUP(A41,[7]令和4年度契約状況調査票!$E:$AW,32,FALSE),IF(O41="分担契約","分担契約"&amp;CHAR(10)&amp;"契約総額 "&amp;TEXT(VLOOKUP(A41,[7]令和4年度契約状況調査票!$E:$AW,16,FALSE),"#,##0円")&amp;CHAR(10)&amp;VLOOKUP(A41,[7]令和4年度契約状況調査票!$E:$AW,32,FALSE),IF(O41="単価契約","単価契約"&amp;CHAR(10)&amp;"予定調達総額 "&amp;TEXT(VLOOKUP(A41,[7]令和4年度契約状況調査票!$E:$AW,16,FALSE),"#,##0円")&amp;CHAR(10)&amp;VLOOKUP(A41,[7]令和4年度契約状況調査票!$E:$AW,32,FALSE),VLOOKUP(A41,[7]令和4年度契約状況調査票!$E:$AW,32,FALSE))))))))</f>
        <v/>
      </c>
    </row>
    <row r="42" spans="1:14" s="10" customFormat="1" ht="60" customHeight="1">
      <c r="A42" s="11" t="str">
        <f>IF(MAX([7]令和4年度契約状況調査票!E41:E1035)&gt;=ROW()-5,ROW()-5,"")</f>
        <v/>
      </c>
      <c r="B42" s="12" t="str">
        <f>IF(A42="","",VLOOKUP(A42,[7]令和4年度契約状況調査票!$E:$AW,5,FALSE))</f>
        <v/>
      </c>
      <c r="C42" s="13" t="str">
        <f>IF(A42="","",VLOOKUP(A42,[7]令和4年度契約状況調査票!$E:$AW,6,FALSE))</f>
        <v/>
      </c>
      <c r="D42" s="14" t="str">
        <f>IF(A42="","",VLOOKUP(A42,[7]令和4年度契約状況調査票!$E:$AW,9,FALSE))</f>
        <v/>
      </c>
      <c r="E42" s="12" t="str">
        <f>IF(A42="","",VLOOKUP(A42,[7]令和4年度契約状況調査票!$E:$AW,10,FALSE))</f>
        <v/>
      </c>
      <c r="F42" s="15" t="str">
        <f>IF(A42="","",VLOOKUP(A42,[7]令和4年度契約状況調査票!$E:$AW,11,FALSE))</f>
        <v/>
      </c>
      <c r="G42" s="16" t="str">
        <f>IF(A42="","",IF(VLOOKUP(A42,[7]令和4年度契約状況調査票!$E:$AW,14,FALSE)="②一般競争入札（総合評価方式）","一般競争入札"&amp;CHAR(10)&amp;"（総合評価方式）","一般競争入札"))</f>
        <v/>
      </c>
      <c r="H42" s="17" t="str">
        <f>IF(A42="","",IF(VLOOKUP(A42,[7]令和4年度契約状況調査票!$E:$AW,16,FALSE)="他官署で調達手続きを実施のため","他官署で調達手続きを実施のため",IF(VLOOKUP(A42,[7]令和4年度契約状況調査票!$E:$AW,23,FALSE)="②同種の他の契約の予定価格を類推されるおそれがあるため公表しない","同種の他の契約の予定価格を類推されるおそれがあるため公表しない",IF(VLOOKUP(A42,[7]令和4年度契約状況調査票!$E:$AW,23,FALSE)="－","－",IF(VLOOKUP(A42,[7]令和4年度契約状況調査票!$E:$AW,7,FALSE)&lt;&gt;"",TEXT(VLOOKUP(A42,[7]令和4年度契約状況調査票!$E:$AW,16,FALSE),"#,##0円")&amp;CHAR(10)&amp;"(A)",VLOOKUP(A42,[7]令和4年度契約状況調査票!$E:$AW,16,FALSE))))))</f>
        <v/>
      </c>
      <c r="I42" s="17" t="str">
        <f>IF(A42="","",VLOOKUP(A42,[7]令和4年度契約状況調査票!$E:$AW,17,FALSE))</f>
        <v/>
      </c>
      <c r="J42" s="18" t="str">
        <f>IF(A42="","",IF(VLOOKUP(A42,[7]令和4年度契約状況調査票!$E:$AW,16,FALSE)="他官署で調達手続きを実施のため","－",IF(VLOOKUP(A42,[7]令和4年度契約状況調査票!$E:$AW,23,FALSE)="②同種の他の契約の予定価格を類推されるおそれがあるため公表しない","－",IF(VLOOKUP(A42,[7]令和4年度契約状況調査票!$E:$AW,23,FALSE)="－","－",IF(VLOOKUP(A42,[7]令和4年度契約状況調査票!$E:$AW,7,FALSE)&lt;&gt;"",TEXT(VLOOKUP(A42,[7]令和4年度契約状況調査票!$E:$AW,19,FALSE),"#.0%")&amp;CHAR(10)&amp;"(B/A×100)",VLOOKUP(A42,[7]令和4年度契約状況調査票!$E:$AW,19,FALSE))))))</f>
        <v/>
      </c>
      <c r="K42" s="19" t="str">
        <f>IF(A42="","",IF(VLOOKUP(A42,[7]令和4年度契約状況調査票!$E:$AW,12,FALSE)="①公益社団法人","公社",IF(VLOOKUP(A42,[7]令和4年度契約状況調査票!$E:$AW,12,FALSE)="②公益財団法人","公財","")))</f>
        <v/>
      </c>
      <c r="L42" s="19" t="str">
        <f>IF(A42="","",VLOOKUP(A42,[7]令和4年度契約状況調査票!$E:$AW,13,FALSE))</f>
        <v/>
      </c>
      <c r="M42" s="20" t="str">
        <f>IF(A42="","",IF(VLOOKUP(A42,[7]令和4年度契約状況調査票!$E:$AW,13,FALSE)="国所管",VLOOKUP(A42,[7]令和4年度契約状況調査票!$E:$AW,24,FALSE),""))</f>
        <v/>
      </c>
      <c r="N42" s="21" t="str">
        <f>IF(A42="","",IF(AND(P42="○",O42="分担契約/単価契約"),"単価契約"&amp;CHAR(10)&amp;"予定調達総額 "&amp;TEXT(VLOOKUP(A42,[7]令和4年度契約状況調査票!$E:$AW,16,FALSE),"#,##0円")&amp;"(B)"&amp;CHAR(10)&amp;"分担契約"&amp;CHAR(10)&amp;VLOOKUP(A42,[7]令和4年度契約状況調査票!$E:$AW,32,FALSE),IF(AND(P42="○",O42="分担契約"),"分担契約"&amp;CHAR(10)&amp;"契約総額 "&amp;TEXT(VLOOKUP(A42,[7]令和4年度契約状況調査票!$E:$AW,16,FALSE),"#,##0円")&amp;"(B)"&amp;CHAR(10)&amp;VLOOKUP(A42,[7]令和4年度契約状況調査票!$E:$AW,32,FALSE),(IF(O42="分担契約/単価契約","単価契約"&amp;CHAR(10)&amp;"予定調達総額 "&amp;TEXT(VLOOKUP(A42,[7]令和4年度契約状況調査票!$E:$AW,16,FALSE),"#,##0円")&amp;CHAR(10)&amp;"分担契約"&amp;CHAR(10)&amp;VLOOKUP(A42,[7]令和4年度契約状況調査票!$E:$AW,32,FALSE),IF(O42="分担契約","分担契約"&amp;CHAR(10)&amp;"契約総額 "&amp;TEXT(VLOOKUP(A42,[7]令和4年度契約状況調査票!$E:$AW,16,FALSE),"#,##0円")&amp;CHAR(10)&amp;VLOOKUP(A42,[7]令和4年度契約状況調査票!$E:$AW,32,FALSE),IF(O42="単価契約","単価契約"&amp;CHAR(10)&amp;"予定調達総額 "&amp;TEXT(VLOOKUP(A42,[7]令和4年度契約状況調査票!$E:$AW,16,FALSE),"#,##0円")&amp;CHAR(10)&amp;VLOOKUP(A42,[7]令和4年度契約状況調査票!$E:$AW,32,FALSE),VLOOKUP(A42,[7]令和4年度契約状況調査票!$E:$AW,32,FALSE))))))))</f>
        <v/>
      </c>
    </row>
    <row r="43" spans="1:14" s="10" customFormat="1" ht="60" customHeight="1">
      <c r="A43" s="11" t="str">
        <f>IF(MAX([7]令和4年度契約状況調査票!E42:E1036)&gt;=ROW()-5,ROW()-5,"")</f>
        <v/>
      </c>
      <c r="B43" s="12" t="str">
        <f>IF(A43="","",VLOOKUP(A43,[7]令和4年度契約状況調査票!$E:$AW,5,FALSE))</f>
        <v/>
      </c>
      <c r="C43" s="13" t="str">
        <f>IF(A43="","",VLOOKUP(A43,[7]令和4年度契約状況調査票!$E:$AW,6,FALSE))</f>
        <v/>
      </c>
      <c r="D43" s="14" t="str">
        <f>IF(A43="","",VLOOKUP(A43,[7]令和4年度契約状況調査票!$E:$AW,9,FALSE))</f>
        <v/>
      </c>
      <c r="E43" s="12" t="str">
        <f>IF(A43="","",VLOOKUP(A43,[7]令和4年度契約状況調査票!$E:$AW,10,FALSE))</f>
        <v/>
      </c>
      <c r="F43" s="15" t="str">
        <f>IF(A43="","",VLOOKUP(A43,[7]令和4年度契約状況調査票!$E:$AW,11,FALSE))</f>
        <v/>
      </c>
      <c r="G43" s="16" t="str">
        <f>IF(A43="","",IF(VLOOKUP(A43,[7]令和4年度契約状況調査票!$E:$AW,14,FALSE)="②一般競争入札（総合評価方式）","一般競争入札"&amp;CHAR(10)&amp;"（総合評価方式）","一般競争入札"))</f>
        <v/>
      </c>
      <c r="H43" s="17" t="str">
        <f>IF(A43="","",IF(VLOOKUP(A43,[7]令和4年度契約状況調査票!$E:$AW,16,FALSE)="他官署で調達手続きを実施のため","他官署で調達手続きを実施のため",IF(VLOOKUP(A43,[7]令和4年度契約状況調査票!$E:$AW,23,FALSE)="②同種の他の契約の予定価格を類推されるおそれがあるため公表しない","同種の他の契約の予定価格を類推されるおそれがあるため公表しない",IF(VLOOKUP(A43,[7]令和4年度契約状況調査票!$E:$AW,23,FALSE)="－","－",IF(VLOOKUP(A43,[7]令和4年度契約状況調査票!$E:$AW,7,FALSE)&lt;&gt;"",TEXT(VLOOKUP(A43,[7]令和4年度契約状況調査票!$E:$AW,16,FALSE),"#,##0円")&amp;CHAR(10)&amp;"(A)",VLOOKUP(A43,[7]令和4年度契約状況調査票!$E:$AW,16,FALSE))))))</f>
        <v/>
      </c>
      <c r="I43" s="17" t="str">
        <f>IF(A43="","",VLOOKUP(A43,[7]令和4年度契約状況調査票!$E:$AW,17,FALSE))</f>
        <v/>
      </c>
      <c r="J43" s="18" t="str">
        <f>IF(A43="","",IF(VLOOKUP(A43,[7]令和4年度契約状況調査票!$E:$AW,16,FALSE)="他官署で調達手続きを実施のため","－",IF(VLOOKUP(A43,[7]令和4年度契約状況調査票!$E:$AW,23,FALSE)="②同種の他の契約の予定価格を類推されるおそれがあるため公表しない","－",IF(VLOOKUP(A43,[7]令和4年度契約状況調査票!$E:$AW,23,FALSE)="－","－",IF(VLOOKUP(A43,[7]令和4年度契約状況調査票!$E:$AW,7,FALSE)&lt;&gt;"",TEXT(VLOOKUP(A43,[7]令和4年度契約状況調査票!$E:$AW,19,FALSE),"#.0%")&amp;CHAR(10)&amp;"(B/A×100)",VLOOKUP(A43,[7]令和4年度契約状況調査票!$E:$AW,19,FALSE))))))</f>
        <v/>
      </c>
      <c r="K43" s="19" t="str">
        <f>IF(A43="","",IF(VLOOKUP(A43,[7]令和4年度契約状況調査票!$E:$AW,12,FALSE)="①公益社団法人","公社",IF(VLOOKUP(A43,[7]令和4年度契約状況調査票!$E:$AW,12,FALSE)="②公益財団法人","公財","")))</f>
        <v/>
      </c>
      <c r="L43" s="19" t="str">
        <f>IF(A43="","",VLOOKUP(A43,[7]令和4年度契約状況調査票!$E:$AW,13,FALSE))</f>
        <v/>
      </c>
      <c r="M43" s="20" t="str">
        <f>IF(A43="","",IF(VLOOKUP(A43,[7]令和4年度契約状況調査票!$E:$AW,13,FALSE)="国所管",VLOOKUP(A43,[7]令和4年度契約状況調査票!$E:$AW,24,FALSE),""))</f>
        <v/>
      </c>
      <c r="N43" s="21" t="str">
        <f>IF(A43="","",IF(AND(P43="○",O43="分担契約/単価契約"),"単価契約"&amp;CHAR(10)&amp;"予定調達総額 "&amp;TEXT(VLOOKUP(A43,[7]令和4年度契約状況調査票!$E:$AW,16,FALSE),"#,##0円")&amp;"(B)"&amp;CHAR(10)&amp;"分担契約"&amp;CHAR(10)&amp;VLOOKUP(A43,[7]令和4年度契約状況調査票!$E:$AW,32,FALSE),IF(AND(P43="○",O43="分担契約"),"分担契約"&amp;CHAR(10)&amp;"契約総額 "&amp;TEXT(VLOOKUP(A43,[7]令和4年度契約状況調査票!$E:$AW,16,FALSE),"#,##0円")&amp;"(B)"&amp;CHAR(10)&amp;VLOOKUP(A43,[7]令和4年度契約状況調査票!$E:$AW,32,FALSE),(IF(O43="分担契約/単価契約","単価契約"&amp;CHAR(10)&amp;"予定調達総額 "&amp;TEXT(VLOOKUP(A43,[7]令和4年度契約状況調査票!$E:$AW,16,FALSE),"#,##0円")&amp;CHAR(10)&amp;"分担契約"&amp;CHAR(10)&amp;VLOOKUP(A43,[7]令和4年度契約状況調査票!$E:$AW,32,FALSE),IF(O43="分担契約","分担契約"&amp;CHAR(10)&amp;"契約総額 "&amp;TEXT(VLOOKUP(A43,[7]令和4年度契約状況調査票!$E:$AW,16,FALSE),"#,##0円")&amp;CHAR(10)&amp;VLOOKUP(A43,[7]令和4年度契約状況調査票!$E:$AW,32,FALSE),IF(O43="単価契約","単価契約"&amp;CHAR(10)&amp;"予定調達総額 "&amp;TEXT(VLOOKUP(A43,[7]令和4年度契約状況調査票!$E:$AW,16,FALSE),"#,##0円")&amp;CHAR(10)&amp;VLOOKUP(A43,[7]令和4年度契約状況調査票!$E:$AW,32,FALSE),VLOOKUP(A43,[7]令和4年度契約状況調査票!$E:$AW,32,FALSE))))))))</f>
        <v/>
      </c>
    </row>
    <row r="44" spans="1:14" s="10" customFormat="1" ht="60" customHeight="1">
      <c r="A44" s="11" t="str">
        <f>IF(MAX([7]令和4年度契約状況調査票!E43:E1037)&gt;=ROW()-5,ROW()-5,"")</f>
        <v/>
      </c>
      <c r="B44" s="12" t="str">
        <f>IF(A44="","",VLOOKUP(A44,[7]令和4年度契約状況調査票!$E:$AW,5,FALSE))</f>
        <v/>
      </c>
      <c r="C44" s="13" t="str">
        <f>IF(A44="","",VLOOKUP(A44,[7]令和4年度契約状況調査票!$E:$AW,6,FALSE))</f>
        <v/>
      </c>
      <c r="D44" s="14" t="str">
        <f>IF(A44="","",VLOOKUP(A44,[7]令和4年度契約状況調査票!$E:$AW,9,FALSE))</f>
        <v/>
      </c>
      <c r="E44" s="12" t="str">
        <f>IF(A44="","",VLOOKUP(A44,[7]令和4年度契約状況調査票!$E:$AW,10,FALSE))</f>
        <v/>
      </c>
      <c r="F44" s="15" t="str">
        <f>IF(A44="","",VLOOKUP(A44,[7]令和4年度契約状況調査票!$E:$AW,11,FALSE))</f>
        <v/>
      </c>
      <c r="G44" s="16" t="str">
        <f>IF(A44="","",IF(VLOOKUP(A44,[7]令和4年度契約状況調査票!$E:$AW,14,FALSE)="②一般競争入札（総合評価方式）","一般競争入札"&amp;CHAR(10)&amp;"（総合評価方式）","一般競争入札"))</f>
        <v/>
      </c>
      <c r="H44" s="17" t="str">
        <f>IF(A44="","",IF(VLOOKUP(A44,[7]令和4年度契約状況調査票!$E:$AW,16,FALSE)="他官署で調達手続きを実施のため","他官署で調達手続きを実施のため",IF(VLOOKUP(A44,[7]令和4年度契約状況調査票!$E:$AW,23,FALSE)="②同種の他の契約の予定価格を類推されるおそれがあるため公表しない","同種の他の契約の予定価格を類推されるおそれがあるため公表しない",IF(VLOOKUP(A44,[7]令和4年度契約状況調査票!$E:$AW,23,FALSE)="－","－",IF(VLOOKUP(A44,[7]令和4年度契約状況調査票!$E:$AW,7,FALSE)&lt;&gt;"",TEXT(VLOOKUP(A44,[7]令和4年度契約状況調査票!$E:$AW,16,FALSE),"#,##0円")&amp;CHAR(10)&amp;"(A)",VLOOKUP(A44,[7]令和4年度契約状況調査票!$E:$AW,16,FALSE))))))</f>
        <v/>
      </c>
      <c r="I44" s="17" t="str">
        <f>IF(A44="","",VLOOKUP(A44,[7]令和4年度契約状況調査票!$E:$AW,17,FALSE))</f>
        <v/>
      </c>
      <c r="J44" s="18" t="str">
        <f>IF(A44="","",IF(VLOOKUP(A44,[7]令和4年度契約状況調査票!$E:$AW,16,FALSE)="他官署で調達手続きを実施のため","－",IF(VLOOKUP(A44,[7]令和4年度契約状況調査票!$E:$AW,23,FALSE)="②同種の他の契約の予定価格を類推されるおそれがあるため公表しない","－",IF(VLOOKUP(A44,[7]令和4年度契約状況調査票!$E:$AW,23,FALSE)="－","－",IF(VLOOKUP(A44,[7]令和4年度契約状況調査票!$E:$AW,7,FALSE)&lt;&gt;"",TEXT(VLOOKUP(A44,[7]令和4年度契約状況調査票!$E:$AW,19,FALSE),"#.0%")&amp;CHAR(10)&amp;"(B/A×100)",VLOOKUP(A44,[7]令和4年度契約状況調査票!$E:$AW,19,FALSE))))))</f>
        <v/>
      </c>
      <c r="K44" s="19" t="str">
        <f>IF(A44="","",IF(VLOOKUP(A44,[7]令和4年度契約状況調査票!$E:$AW,12,FALSE)="①公益社団法人","公社",IF(VLOOKUP(A44,[7]令和4年度契約状況調査票!$E:$AW,12,FALSE)="②公益財団法人","公財","")))</f>
        <v/>
      </c>
      <c r="L44" s="19" t="str">
        <f>IF(A44="","",VLOOKUP(A44,[7]令和4年度契約状況調査票!$E:$AW,13,FALSE))</f>
        <v/>
      </c>
      <c r="M44" s="20" t="str">
        <f>IF(A44="","",IF(VLOOKUP(A44,[7]令和4年度契約状況調査票!$E:$AW,13,FALSE)="国所管",VLOOKUP(A44,[7]令和4年度契約状況調査票!$E:$AW,24,FALSE),""))</f>
        <v/>
      </c>
      <c r="N44" s="21" t="str">
        <f>IF(A44="","",IF(AND(P44="○",O44="分担契約/単価契約"),"単価契約"&amp;CHAR(10)&amp;"予定調達総額 "&amp;TEXT(VLOOKUP(A44,[7]令和4年度契約状況調査票!$E:$AW,16,FALSE),"#,##0円")&amp;"(B)"&amp;CHAR(10)&amp;"分担契約"&amp;CHAR(10)&amp;VLOOKUP(A44,[7]令和4年度契約状況調査票!$E:$AW,32,FALSE),IF(AND(P44="○",O44="分担契約"),"分担契約"&amp;CHAR(10)&amp;"契約総額 "&amp;TEXT(VLOOKUP(A44,[7]令和4年度契約状況調査票!$E:$AW,16,FALSE),"#,##0円")&amp;"(B)"&amp;CHAR(10)&amp;VLOOKUP(A44,[7]令和4年度契約状況調査票!$E:$AW,32,FALSE),(IF(O44="分担契約/単価契約","単価契約"&amp;CHAR(10)&amp;"予定調達総額 "&amp;TEXT(VLOOKUP(A44,[7]令和4年度契約状況調査票!$E:$AW,16,FALSE),"#,##0円")&amp;CHAR(10)&amp;"分担契約"&amp;CHAR(10)&amp;VLOOKUP(A44,[7]令和4年度契約状況調査票!$E:$AW,32,FALSE),IF(O44="分担契約","分担契約"&amp;CHAR(10)&amp;"契約総額 "&amp;TEXT(VLOOKUP(A44,[7]令和4年度契約状況調査票!$E:$AW,16,FALSE),"#,##0円")&amp;CHAR(10)&amp;VLOOKUP(A44,[7]令和4年度契約状況調査票!$E:$AW,32,FALSE),IF(O44="単価契約","単価契約"&amp;CHAR(10)&amp;"予定調達総額 "&amp;TEXT(VLOOKUP(A44,[7]令和4年度契約状況調査票!$E:$AW,16,FALSE),"#,##0円")&amp;CHAR(10)&amp;VLOOKUP(A44,[7]令和4年度契約状況調査票!$E:$AW,32,FALSE),VLOOKUP(A44,[7]令和4年度契約状況調査票!$E:$AW,32,FALSE))))))))</f>
        <v/>
      </c>
    </row>
    <row r="45" spans="1:14" s="10" customFormat="1" ht="60" customHeight="1">
      <c r="A45" s="11" t="str">
        <f>IF(MAX([7]令和4年度契約状況調査票!E44:E1038)&gt;=ROW()-5,ROW()-5,"")</f>
        <v/>
      </c>
      <c r="B45" s="12" t="str">
        <f>IF(A45="","",VLOOKUP(A45,[7]令和4年度契約状況調査票!$E:$AW,5,FALSE))</f>
        <v/>
      </c>
      <c r="C45" s="13" t="str">
        <f>IF(A45="","",VLOOKUP(A45,[7]令和4年度契約状況調査票!$E:$AW,6,FALSE))</f>
        <v/>
      </c>
      <c r="D45" s="14" t="str">
        <f>IF(A45="","",VLOOKUP(A45,[7]令和4年度契約状況調査票!$E:$AW,9,FALSE))</f>
        <v/>
      </c>
      <c r="E45" s="12" t="str">
        <f>IF(A45="","",VLOOKUP(A45,[7]令和4年度契約状況調査票!$E:$AW,10,FALSE))</f>
        <v/>
      </c>
      <c r="F45" s="15" t="str">
        <f>IF(A45="","",VLOOKUP(A45,[7]令和4年度契約状況調査票!$E:$AW,11,FALSE))</f>
        <v/>
      </c>
      <c r="G45" s="16" t="str">
        <f>IF(A45="","",IF(VLOOKUP(A45,[7]令和4年度契約状況調査票!$E:$AW,14,FALSE)="②一般競争入札（総合評価方式）","一般競争入札"&amp;CHAR(10)&amp;"（総合評価方式）","一般競争入札"))</f>
        <v/>
      </c>
      <c r="H45" s="17" t="str">
        <f>IF(A45="","",IF(VLOOKUP(A45,[7]令和4年度契約状況調査票!$E:$AW,16,FALSE)="他官署で調達手続きを実施のため","他官署で調達手続きを実施のため",IF(VLOOKUP(A45,[7]令和4年度契約状況調査票!$E:$AW,23,FALSE)="②同種の他の契約の予定価格を類推されるおそれがあるため公表しない","同種の他の契約の予定価格を類推されるおそれがあるため公表しない",IF(VLOOKUP(A45,[7]令和4年度契約状況調査票!$E:$AW,23,FALSE)="－","－",IF(VLOOKUP(A45,[7]令和4年度契約状況調査票!$E:$AW,7,FALSE)&lt;&gt;"",TEXT(VLOOKUP(A45,[7]令和4年度契約状況調査票!$E:$AW,16,FALSE),"#,##0円")&amp;CHAR(10)&amp;"(A)",VLOOKUP(A45,[7]令和4年度契約状況調査票!$E:$AW,16,FALSE))))))</f>
        <v/>
      </c>
      <c r="I45" s="17" t="str">
        <f>IF(A45="","",VLOOKUP(A45,[7]令和4年度契約状況調査票!$E:$AW,17,FALSE))</f>
        <v/>
      </c>
      <c r="J45" s="18" t="str">
        <f>IF(A45="","",IF(VLOOKUP(A45,[7]令和4年度契約状況調査票!$E:$AW,16,FALSE)="他官署で調達手続きを実施のため","－",IF(VLOOKUP(A45,[7]令和4年度契約状況調査票!$E:$AW,23,FALSE)="②同種の他の契約の予定価格を類推されるおそれがあるため公表しない","－",IF(VLOOKUP(A45,[7]令和4年度契約状況調査票!$E:$AW,23,FALSE)="－","－",IF(VLOOKUP(A45,[7]令和4年度契約状況調査票!$E:$AW,7,FALSE)&lt;&gt;"",TEXT(VLOOKUP(A45,[7]令和4年度契約状況調査票!$E:$AW,19,FALSE),"#.0%")&amp;CHAR(10)&amp;"(B/A×100)",VLOOKUP(A45,[7]令和4年度契約状況調査票!$E:$AW,19,FALSE))))))</f>
        <v/>
      </c>
      <c r="K45" s="19" t="str">
        <f>IF(A45="","",IF(VLOOKUP(A45,[7]令和4年度契約状況調査票!$E:$AW,12,FALSE)="①公益社団法人","公社",IF(VLOOKUP(A45,[7]令和4年度契約状況調査票!$E:$AW,12,FALSE)="②公益財団法人","公財","")))</f>
        <v/>
      </c>
      <c r="L45" s="19" t="str">
        <f>IF(A45="","",VLOOKUP(A45,[7]令和4年度契約状況調査票!$E:$AW,13,FALSE))</f>
        <v/>
      </c>
      <c r="M45" s="20" t="str">
        <f>IF(A45="","",IF(VLOOKUP(A45,[7]令和4年度契約状況調査票!$E:$AW,13,FALSE)="国所管",VLOOKUP(A45,[7]令和4年度契約状況調査票!$E:$AW,24,FALSE),""))</f>
        <v/>
      </c>
      <c r="N45" s="21" t="str">
        <f>IF(A45="","",IF(AND(P45="○",O45="分担契約/単価契約"),"単価契約"&amp;CHAR(10)&amp;"予定調達総額 "&amp;TEXT(VLOOKUP(A45,[7]令和4年度契約状況調査票!$E:$AW,16,FALSE),"#,##0円")&amp;"(B)"&amp;CHAR(10)&amp;"分担契約"&amp;CHAR(10)&amp;VLOOKUP(A45,[7]令和4年度契約状況調査票!$E:$AW,32,FALSE),IF(AND(P45="○",O45="分担契約"),"分担契約"&amp;CHAR(10)&amp;"契約総額 "&amp;TEXT(VLOOKUP(A45,[7]令和4年度契約状況調査票!$E:$AW,16,FALSE),"#,##0円")&amp;"(B)"&amp;CHAR(10)&amp;VLOOKUP(A45,[7]令和4年度契約状況調査票!$E:$AW,32,FALSE),(IF(O45="分担契約/単価契約","単価契約"&amp;CHAR(10)&amp;"予定調達総額 "&amp;TEXT(VLOOKUP(A45,[7]令和4年度契約状況調査票!$E:$AW,16,FALSE),"#,##0円")&amp;CHAR(10)&amp;"分担契約"&amp;CHAR(10)&amp;VLOOKUP(A45,[7]令和4年度契約状況調査票!$E:$AW,32,FALSE),IF(O45="分担契約","分担契約"&amp;CHAR(10)&amp;"契約総額 "&amp;TEXT(VLOOKUP(A45,[7]令和4年度契約状況調査票!$E:$AW,16,FALSE),"#,##0円")&amp;CHAR(10)&amp;VLOOKUP(A45,[7]令和4年度契約状況調査票!$E:$AW,32,FALSE),IF(O45="単価契約","単価契約"&amp;CHAR(10)&amp;"予定調達総額 "&amp;TEXT(VLOOKUP(A45,[7]令和4年度契約状況調査票!$E:$AW,16,FALSE),"#,##0円")&amp;CHAR(10)&amp;VLOOKUP(A45,[7]令和4年度契約状況調査票!$E:$AW,32,FALSE),VLOOKUP(A45,[7]令和4年度契約状況調査票!$E:$AW,32,FALSE))))))))</f>
        <v/>
      </c>
    </row>
    <row r="46" spans="1:14" s="10" customFormat="1" ht="60" customHeight="1">
      <c r="A46" s="11" t="str">
        <f>IF(MAX([7]令和4年度契約状況調査票!E45:E1039)&gt;=ROW()-5,ROW()-5,"")</f>
        <v/>
      </c>
      <c r="B46" s="12" t="str">
        <f>IF(A46="","",VLOOKUP(A46,[7]令和4年度契約状況調査票!$E:$AW,5,FALSE))</f>
        <v/>
      </c>
      <c r="C46" s="13" t="str">
        <f>IF(A46="","",VLOOKUP(A46,[7]令和4年度契約状況調査票!$E:$AW,6,FALSE))</f>
        <v/>
      </c>
      <c r="D46" s="14" t="str">
        <f>IF(A46="","",VLOOKUP(A46,[7]令和4年度契約状況調査票!$E:$AW,9,FALSE))</f>
        <v/>
      </c>
      <c r="E46" s="12" t="str">
        <f>IF(A46="","",VLOOKUP(A46,[7]令和4年度契約状況調査票!$E:$AW,10,FALSE))</f>
        <v/>
      </c>
      <c r="F46" s="15" t="str">
        <f>IF(A46="","",VLOOKUP(A46,[7]令和4年度契約状況調査票!$E:$AW,11,FALSE))</f>
        <v/>
      </c>
      <c r="G46" s="16" t="str">
        <f>IF(A46="","",IF(VLOOKUP(A46,[7]令和4年度契約状況調査票!$E:$AW,14,FALSE)="②一般競争入札（総合評価方式）","一般競争入札"&amp;CHAR(10)&amp;"（総合評価方式）","一般競争入札"))</f>
        <v/>
      </c>
      <c r="H46" s="17" t="str">
        <f>IF(A46="","",IF(VLOOKUP(A46,[7]令和4年度契約状況調査票!$E:$AW,16,FALSE)="他官署で調達手続きを実施のため","他官署で調達手続きを実施のため",IF(VLOOKUP(A46,[7]令和4年度契約状況調査票!$E:$AW,23,FALSE)="②同種の他の契約の予定価格を類推されるおそれがあるため公表しない","同種の他の契約の予定価格を類推されるおそれがあるため公表しない",IF(VLOOKUP(A46,[7]令和4年度契約状況調査票!$E:$AW,23,FALSE)="－","－",IF(VLOOKUP(A46,[7]令和4年度契約状況調査票!$E:$AW,7,FALSE)&lt;&gt;"",TEXT(VLOOKUP(A46,[7]令和4年度契約状況調査票!$E:$AW,16,FALSE),"#,##0円")&amp;CHAR(10)&amp;"(A)",VLOOKUP(A46,[7]令和4年度契約状況調査票!$E:$AW,16,FALSE))))))</f>
        <v/>
      </c>
      <c r="I46" s="17" t="str">
        <f>IF(A46="","",VLOOKUP(A46,[7]令和4年度契約状況調査票!$E:$AW,17,FALSE))</f>
        <v/>
      </c>
      <c r="J46" s="18" t="str">
        <f>IF(A46="","",IF(VLOOKUP(A46,[7]令和4年度契約状況調査票!$E:$AW,16,FALSE)="他官署で調達手続きを実施のため","－",IF(VLOOKUP(A46,[7]令和4年度契約状況調査票!$E:$AW,23,FALSE)="②同種の他の契約の予定価格を類推されるおそれがあるため公表しない","－",IF(VLOOKUP(A46,[7]令和4年度契約状況調査票!$E:$AW,23,FALSE)="－","－",IF(VLOOKUP(A46,[7]令和4年度契約状況調査票!$E:$AW,7,FALSE)&lt;&gt;"",TEXT(VLOOKUP(A46,[7]令和4年度契約状況調査票!$E:$AW,19,FALSE),"#.0%")&amp;CHAR(10)&amp;"(B/A×100)",VLOOKUP(A46,[7]令和4年度契約状況調査票!$E:$AW,19,FALSE))))))</f>
        <v/>
      </c>
      <c r="K46" s="19" t="str">
        <f>IF(A46="","",IF(VLOOKUP(A46,[7]令和4年度契約状況調査票!$E:$AW,12,FALSE)="①公益社団法人","公社",IF(VLOOKUP(A46,[7]令和4年度契約状況調査票!$E:$AW,12,FALSE)="②公益財団法人","公財","")))</f>
        <v/>
      </c>
      <c r="L46" s="19" t="str">
        <f>IF(A46="","",VLOOKUP(A46,[7]令和4年度契約状況調査票!$E:$AW,13,FALSE))</f>
        <v/>
      </c>
      <c r="M46" s="20" t="str">
        <f>IF(A46="","",IF(VLOOKUP(A46,[7]令和4年度契約状況調査票!$E:$AW,13,FALSE)="国所管",VLOOKUP(A46,[7]令和4年度契約状況調査票!$E:$AW,24,FALSE),""))</f>
        <v/>
      </c>
      <c r="N46" s="21" t="str">
        <f>IF(A46="","",IF(AND(P46="○",O46="分担契約/単価契約"),"単価契約"&amp;CHAR(10)&amp;"予定調達総額 "&amp;TEXT(VLOOKUP(A46,[7]令和4年度契約状況調査票!$E:$AW,16,FALSE),"#,##0円")&amp;"(B)"&amp;CHAR(10)&amp;"分担契約"&amp;CHAR(10)&amp;VLOOKUP(A46,[7]令和4年度契約状況調査票!$E:$AW,32,FALSE),IF(AND(P46="○",O46="分担契約"),"分担契約"&amp;CHAR(10)&amp;"契約総額 "&amp;TEXT(VLOOKUP(A46,[7]令和4年度契約状況調査票!$E:$AW,16,FALSE),"#,##0円")&amp;"(B)"&amp;CHAR(10)&amp;VLOOKUP(A46,[7]令和4年度契約状況調査票!$E:$AW,32,FALSE),(IF(O46="分担契約/単価契約","単価契約"&amp;CHAR(10)&amp;"予定調達総額 "&amp;TEXT(VLOOKUP(A46,[7]令和4年度契約状況調査票!$E:$AW,16,FALSE),"#,##0円")&amp;CHAR(10)&amp;"分担契約"&amp;CHAR(10)&amp;VLOOKUP(A46,[7]令和4年度契約状況調査票!$E:$AW,32,FALSE),IF(O46="分担契約","分担契約"&amp;CHAR(10)&amp;"契約総額 "&amp;TEXT(VLOOKUP(A46,[7]令和4年度契約状況調査票!$E:$AW,16,FALSE),"#,##0円")&amp;CHAR(10)&amp;VLOOKUP(A46,[7]令和4年度契約状況調査票!$E:$AW,32,FALSE),IF(O46="単価契約","単価契約"&amp;CHAR(10)&amp;"予定調達総額 "&amp;TEXT(VLOOKUP(A46,[7]令和4年度契約状況調査票!$E:$AW,16,FALSE),"#,##0円")&amp;CHAR(10)&amp;VLOOKUP(A46,[7]令和4年度契約状況調査票!$E:$AW,32,FALSE),VLOOKUP(A46,[7]令和4年度契約状況調査票!$E:$AW,32,FALSE))))))))</f>
        <v/>
      </c>
    </row>
    <row r="47" spans="1:14" s="10" customFormat="1" ht="60" customHeight="1">
      <c r="A47" s="11" t="str">
        <f>IF(MAX([7]令和4年度契約状況調査票!E46:E1040)&gt;=ROW()-5,ROW()-5,"")</f>
        <v/>
      </c>
      <c r="B47" s="12" t="str">
        <f>IF(A47="","",VLOOKUP(A47,[7]令和4年度契約状況調査票!$E:$AW,5,FALSE))</f>
        <v/>
      </c>
      <c r="C47" s="13" t="str">
        <f>IF(A47="","",VLOOKUP(A47,[7]令和4年度契約状況調査票!$E:$AW,6,FALSE))</f>
        <v/>
      </c>
      <c r="D47" s="14" t="str">
        <f>IF(A47="","",VLOOKUP(A47,[7]令和4年度契約状況調査票!$E:$AW,9,FALSE))</f>
        <v/>
      </c>
      <c r="E47" s="12" t="str">
        <f>IF(A47="","",VLOOKUP(A47,[7]令和4年度契約状況調査票!$E:$AW,10,FALSE))</f>
        <v/>
      </c>
      <c r="F47" s="15" t="str">
        <f>IF(A47="","",VLOOKUP(A47,[7]令和4年度契約状況調査票!$E:$AW,11,FALSE))</f>
        <v/>
      </c>
      <c r="G47" s="16" t="str">
        <f>IF(A47="","",IF(VLOOKUP(A47,[7]令和4年度契約状況調査票!$E:$AW,14,FALSE)="②一般競争入札（総合評価方式）","一般競争入札"&amp;CHAR(10)&amp;"（総合評価方式）","一般競争入札"))</f>
        <v/>
      </c>
      <c r="H47" s="17" t="str">
        <f>IF(A47="","",IF(VLOOKUP(A47,[7]令和4年度契約状況調査票!$E:$AW,16,FALSE)="他官署で調達手続きを実施のため","他官署で調達手続きを実施のため",IF(VLOOKUP(A47,[7]令和4年度契約状況調査票!$E:$AW,23,FALSE)="②同種の他の契約の予定価格を類推されるおそれがあるため公表しない","同種の他の契約の予定価格を類推されるおそれがあるため公表しない",IF(VLOOKUP(A47,[7]令和4年度契約状況調査票!$E:$AW,23,FALSE)="－","－",IF(VLOOKUP(A47,[7]令和4年度契約状況調査票!$E:$AW,7,FALSE)&lt;&gt;"",TEXT(VLOOKUP(A47,[7]令和4年度契約状況調査票!$E:$AW,16,FALSE),"#,##0円")&amp;CHAR(10)&amp;"(A)",VLOOKUP(A47,[7]令和4年度契約状況調査票!$E:$AW,16,FALSE))))))</f>
        <v/>
      </c>
      <c r="I47" s="17" t="str">
        <f>IF(A47="","",VLOOKUP(A47,[7]令和4年度契約状況調査票!$E:$AW,17,FALSE))</f>
        <v/>
      </c>
      <c r="J47" s="18" t="str">
        <f>IF(A47="","",IF(VLOOKUP(A47,[7]令和4年度契約状況調査票!$E:$AW,16,FALSE)="他官署で調達手続きを実施のため","－",IF(VLOOKUP(A47,[7]令和4年度契約状況調査票!$E:$AW,23,FALSE)="②同種の他の契約の予定価格を類推されるおそれがあるため公表しない","－",IF(VLOOKUP(A47,[7]令和4年度契約状況調査票!$E:$AW,23,FALSE)="－","－",IF(VLOOKUP(A47,[7]令和4年度契約状況調査票!$E:$AW,7,FALSE)&lt;&gt;"",TEXT(VLOOKUP(A47,[7]令和4年度契約状況調査票!$E:$AW,19,FALSE),"#.0%")&amp;CHAR(10)&amp;"(B/A×100)",VLOOKUP(A47,[7]令和4年度契約状況調査票!$E:$AW,19,FALSE))))))</f>
        <v/>
      </c>
      <c r="K47" s="19" t="str">
        <f>IF(A47="","",IF(VLOOKUP(A47,[7]令和4年度契約状況調査票!$E:$AW,12,FALSE)="①公益社団法人","公社",IF(VLOOKUP(A47,[7]令和4年度契約状況調査票!$E:$AW,12,FALSE)="②公益財団法人","公財","")))</f>
        <v/>
      </c>
      <c r="L47" s="19" t="str">
        <f>IF(A47="","",VLOOKUP(A47,[7]令和4年度契約状況調査票!$E:$AW,13,FALSE))</f>
        <v/>
      </c>
      <c r="M47" s="20" t="str">
        <f>IF(A47="","",IF(VLOOKUP(A47,[7]令和4年度契約状況調査票!$E:$AW,13,FALSE)="国所管",VLOOKUP(A47,[7]令和4年度契約状況調査票!$E:$AW,24,FALSE),""))</f>
        <v/>
      </c>
      <c r="N47" s="21" t="str">
        <f>IF(A47="","",IF(AND(P47="○",O47="分担契約/単価契約"),"単価契約"&amp;CHAR(10)&amp;"予定調達総額 "&amp;TEXT(VLOOKUP(A47,[7]令和4年度契約状況調査票!$E:$AW,16,FALSE),"#,##0円")&amp;"(B)"&amp;CHAR(10)&amp;"分担契約"&amp;CHAR(10)&amp;VLOOKUP(A47,[7]令和4年度契約状況調査票!$E:$AW,32,FALSE),IF(AND(P47="○",O47="分担契約"),"分担契約"&amp;CHAR(10)&amp;"契約総額 "&amp;TEXT(VLOOKUP(A47,[7]令和4年度契約状況調査票!$E:$AW,16,FALSE),"#,##0円")&amp;"(B)"&amp;CHAR(10)&amp;VLOOKUP(A47,[7]令和4年度契約状況調査票!$E:$AW,32,FALSE),(IF(O47="分担契約/単価契約","単価契約"&amp;CHAR(10)&amp;"予定調達総額 "&amp;TEXT(VLOOKUP(A47,[7]令和4年度契約状況調査票!$E:$AW,16,FALSE),"#,##0円")&amp;CHAR(10)&amp;"分担契約"&amp;CHAR(10)&amp;VLOOKUP(A47,[7]令和4年度契約状況調査票!$E:$AW,32,FALSE),IF(O47="分担契約","分担契約"&amp;CHAR(10)&amp;"契約総額 "&amp;TEXT(VLOOKUP(A47,[7]令和4年度契約状況調査票!$E:$AW,16,FALSE),"#,##0円")&amp;CHAR(10)&amp;VLOOKUP(A47,[7]令和4年度契約状況調査票!$E:$AW,32,FALSE),IF(O47="単価契約","単価契約"&amp;CHAR(10)&amp;"予定調達総額 "&amp;TEXT(VLOOKUP(A47,[7]令和4年度契約状況調査票!$E:$AW,16,FALSE),"#,##0円")&amp;CHAR(10)&amp;VLOOKUP(A47,[7]令和4年度契約状況調査票!$E:$AW,32,FALSE),VLOOKUP(A47,[7]令和4年度契約状況調査票!$E:$AW,32,FALSE))))))))</f>
        <v/>
      </c>
    </row>
    <row r="48" spans="1:14" s="10" customFormat="1" ht="60" customHeight="1">
      <c r="A48" s="11" t="str">
        <f>IF(MAX([7]令和4年度契約状況調査票!E47:E1041)&gt;=ROW()-5,ROW()-5,"")</f>
        <v/>
      </c>
      <c r="B48" s="12" t="str">
        <f>IF(A48="","",VLOOKUP(A48,[7]令和4年度契約状況調査票!$E:$AW,5,FALSE))</f>
        <v/>
      </c>
      <c r="C48" s="13" t="str">
        <f>IF(A48="","",VLOOKUP(A48,[7]令和4年度契約状況調査票!$E:$AW,6,FALSE))</f>
        <v/>
      </c>
      <c r="D48" s="14" t="str">
        <f>IF(A48="","",VLOOKUP(A48,[7]令和4年度契約状況調査票!$E:$AW,9,FALSE))</f>
        <v/>
      </c>
      <c r="E48" s="12" t="str">
        <f>IF(A48="","",VLOOKUP(A48,[7]令和4年度契約状況調査票!$E:$AW,10,FALSE))</f>
        <v/>
      </c>
      <c r="F48" s="15" t="str">
        <f>IF(A48="","",VLOOKUP(A48,[7]令和4年度契約状況調査票!$E:$AW,11,FALSE))</f>
        <v/>
      </c>
      <c r="G48" s="16" t="str">
        <f>IF(A48="","",IF(VLOOKUP(A48,[7]令和4年度契約状況調査票!$E:$AW,14,FALSE)="②一般競争入札（総合評価方式）","一般競争入札"&amp;CHAR(10)&amp;"（総合評価方式）","一般競争入札"))</f>
        <v/>
      </c>
      <c r="H48" s="17" t="str">
        <f>IF(A48="","",IF(VLOOKUP(A48,[7]令和4年度契約状況調査票!$E:$AW,16,FALSE)="他官署で調達手続きを実施のため","他官署で調達手続きを実施のため",IF(VLOOKUP(A48,[7]令和4年度契約状況調査票!$E:$AW,23,FALSE)="②同種の他の契約の予定価格を類推されるおそれがあるため公表しない","同種の他の契約の予定価格を類推されるおそれがあるため公表しない",IF(VLOOKUP(A48,[7]令和4年度契約状況調査票!$E:$AW,23,FALSE)="－","－",IF(VLOOKUP(A48,[7]令和4年度契約状況調査票!$E:$AW,7,FALSE)&lt;&gt;"",TEXT(VLOOKUP(A48,[7]令和4年度契約状況調査票!$E:$AW,16,FALSE),"#,##0円")&amp;CHAR(10)&amp;"(A)",VLOOKUP(A48,[7]令和4年度契約状況調査票!$E:$AW,16,FALSE))))))</f>
        <v/>
      </c>
      <c r="I48" s="17" t="str">
        <f>IF(A48="","",VLOOKUP(A48,[7]令和4年度契約状況調査票!$E:$AW,17,FALSE))</f>
        <v/>
      </c>
      <c r="J48" s="18" t="str">
        <f>IF(A48="","",IF(VLOOKUP(A48,[7]令和4年度契約状況調査票!$E:$AW,16,FALSE)="他官署で調達手続きを実施のため","－",IF(VLOOKUP(A48,[7]令和4年度契約状況調査票!$E:$AW,23,FALSE)="②同種の他の契約の予定価格を類推されるおそれがあるため公表しない","－",IF(VLOOKUP(A48,[7]令和4年度契約状況調査票!$E:$AW,23,FALSE)="－","－",IF(VLOOKUP(A48,[7]令和4年度契約状況調査票!$E:$AW,7,FALSE)&lt;&gt;"",TEXT(VLOOKUP(A48,[7]令和4年度契約状況調査票!$E:$AW,19,FALSE),"#.0%")&amp;CHAR(10)&amp;"(B/A×100)",VLOOKUP(A48,[7]令和4年度契約状況調査票!$E:$AW,19,FALSE))))))</f>
        <v/>
      </c>
      <c r="K48" s="19" t="str">
        <f>IF(A48="","",IF(VLOOKUP(A48,[7]令和4年度契約状況調査票!$E:$AW,12,FALSE)="①公益社団法人","公社",IF(VLOOKUP(A48,[7]令和4年度契約状況調査票!$E:$AW,12,FALSE)="②公益財団法人","公財","")))</f>
        <v/>
      </c>
      <c r="L48" s="19" t="str">
        <f>IF(A48="","",VLOOKUP(A48,[7]令和4年度契約状況調査票!$E:$AW,13,FALSE))</f>
        <v/>
      </c>
      <c r="M48" s="20" t="str">
        <f>IF(A48="","",IF(VLOOKUP(A48,[7]令和4年度契約状況調査票!$E:$AW,13,FALSE)="国所管",VLOOKUP(A48,[7]令和4年度契約状況調査票!$E:$AW,24,FALSE),""))</f>
        <v/>
      </c>
      <c r="N48" s="21" t="str">
        <f>IF(A48="","",IF(AND(P48="○",O48="分担契約/単価契約"),"単価契約"&amp;CHAR(10)&amp;"予定調達総額 "&amp;TEXT(VLOOKUP(A48,[7]令和4年度契約状況調査票!$E:$AW,16,FALSE),"#,##0円")&amp;"(B)"&amp;CHAR(10)&amp;"分担契約"&amp;CHAR(10)&amp;VLOOKUP(A48,[7]令和4年度契約状況調査票!$E:$AW,32,FALSE),IF(AND(P48="○",O48="分担契約"),"分担契約"&amp;CHAR(10)&amp;"契約総額 "&amp;TEXT(VLOOKUP(A48,[7]令和4年度契約状況調査票!$E:$AW,16,FALSE),"#,##0円")&amp;"(B)"&amp;CHAR(10)&amp;VLOOKUP(A48,[7]令和4年度契約状況調査票!$E:$AW,32,FALSE),(IF(O48="分担契約/単価契約","単価契約"&amp;CHAR(10)&amp;"予定調達総額 "&amp;TEXT(VLOOKUP(A48,[7]令和4年度契約状況調査票!$E:$AW,16,FALSE),"#,##0円")&amp;CHAR(10)&amp;"分担契約"&amp;CHAR(10)&amp;VLOOKUP(A48,[7]令和4年度契約状況調査票!$E:$AW,32,FALSE),IF(O48="分担契約","分担契約"&amp;CHAR(10)&amp;"契約総額 "&amp;TEXT(VLOOKUP(A48,[7]令和4年度契約状況調査票!$E:$AW,16,FALSE),"#,##0円")&amp;CHAR(10)&amp;VLOOKUP(A48,[7]令和4年度契約状況調査票!$E:$AW,32,FALSE),IF(O48="単価契約","単価契約"&amp;CHAR(10)&amp;"予定調達総額 "&amp;TEXT(VLOOKUP(A48,[7]令和4年度契約状況調査票!$E:$AW,16,FALSE),"#,##0円")&amp;CHAR(10)&amp;VLOOKUP(A48,[7]令和4年度契約状況調査票!$E:$AW,32,FALSE),VLOOKUP(A48,[7]令和4年度契約状況調査票!$E:$AW,32,FALSE))))))))</f>
        <v/>
      </c>
    </row>
    <row r="49" spans="1:14" s="10" customFormat="1" ht="60" customHeight="1">
      <c r="A49" s="11" t="str">
        <f>IF(MAX([7]令和4年度契約状況調査票!E48:E1042)&gt;=ROW()-5,ROW()-5,"")</f>
        <v/>
      </c>
      <c r="B49" s="12" t="str">
        <f>IF(A49="","",VLOOKUP(A49,[7]令和4年度契約状況調査票!$E:$AW,5,FALSE))</f>
        <v/>
      </c>
      <c r="C49" s="13" t="str">
        <f>IF(A49="","",VLOOKUP(A49,[7]令和4年度契約状況調査票!$E:$AW,6,FALSE))</f>
        <v/>
      </c>
      <c r="D49" s="14" t="str">
        <f>IF(A49="","",VLOOKUP(A49,[7]令和4年度契約状況調査票!$E:$AW,9,FALSE))</f>
        <v/>
      </c>
      <c r="E49" s="12" t="str">
        <f>IF(A49="","",VLOOKUP(A49,[7]令和4年度契約状況調査票!$E:$AW,10,FALSE))</f>
        <v/>
      </c>
      <c r="F49" s="15" t="str">
        <f>IF(A49="","",VLOOKUP(A49,[7]令和4年度契約状況調査票!$E:$AW,11,FALSE))</f>
        <v/>
      </c>
      <c r="G49" s="16" t="str">
        <f>IF(A49="","",IF(VLOOKUP(A49,[7]令和4年度契約状況調査票!$E:$AW,14,FALSE)="②一般競争入札（総合評価方式）","一般競争入札"&amp;CHAR(10)&amp;"（総合評価方式）","一般競争入札"))</f>
        <v/>
      </c>
      <c r="H49" s="17" t="str">
        <f>IF(A49="","",IF(VLOOKUP(A49,[7]令和4年度契約状況調査票!$E:$AW,16,FALSE)="他官署で調達手続きを実施のため","他官署で調達手続きを実施のため",IF(VLOOKUP(A49,[7]令和4年度契約状況調査票!$E:$AW,23,FALSE)="②同種の他の契約の予定価格を類推されるおそれがあるため公表しない","同種の他の契約の予定価格を類推されるおそれがあるため公表しない",IF(VLOOKUP(A49,[7]令和4年度契約状況調査票!$E:$AW,23,FALSE)="－","－",IF(VLOOKUP(A49,[7]令和4年度契約状況調査票!$E:$AW,7,FALSE)&lt;&gt;"",TEXT(VLOOKUP(A49,[7]令和4年度契約状況調査票!$E:$AW,16,FALSE),"#,##0円")&amp;CHAR(10)&amp;"(A)",VLOOKUP(A49,[7]令和4年度契約状況調査票!$E:$AW,16,FALSE))))))</f>
        <v/>
      </c>
      <c r="I49" s="17" t="str">
        <f>IF(A49="","",VLOOKUP(A49,[7]令和4年度契約状況調査票!$E:$AW,17,FALSE))</f>
        <v/>
      </c>
      <c r="J49" s="18" t="str">
        <f>IF(A49="","",IF(VLOOKUP(A49,[7]令和4年度契約状況調査票!$E:$AW,16,FALSE)="他官署で調達手続きを実施のため","－",IF(VLOOKUP(A49,[7]令和4年度契約状況調査票!$E:$AW,23,FALSE)="②同種の他の契約の予定価格を類推されるおそれがあるため公表しない","－",IF(VLOOKUP(A49,[7]令和4年度契約状況調査票!$E:$AW,23,FALSE)="－","－",IF(VLOOKUP(A49,[7]令和4年度契約状況調査票!$E:$AW,7,FALSE)&lt;&gt;"",TEXT(VLOOKUP(A49,[7]令和4年度契約状況調査票!$E:$AW,19,FALSE),"#.0%")&amp;CHAR(10)&amp;"(B/A×100)",VLOOKUP(A49,[7]令和4年度契約状況調査票!$E:$AW,19,FALSE))))))</f>
        <v/>
      </c>
      <c r="K49" s="19" t="str">
        <f>IF(A49="","",IF(VLOOKUP(A49,[7]令和4年度契約状況調査票!$E:$AW,12,FALSE)="①公益社団法人","公社",IF(VLOOKUP(A49,[7]令和4年度契約状況調査票!$E:$AW,12,FALSE)="②公益財団法人","公財","")))</f>
        <v/>
      </c>
      <c r="L49" s="19" t="str">
        <f>IF(A49="","",VLOOKUP(A49,[7]令和4年度契約状況調査票!$E:$AW,13,FALSE))</f>
        <v/>
      </c>
      <c r="M49" s="20" t="str">
        <f>IF(A49="","",IF(VLOOKUP(A49,[7]令和4年度契約状況調査票!$E:$AW,13,FALSE)="国所管",VLOOKUP(A49,[7]令和4年度契約状況調査票!$E:$AW,24,FALSE),""))</f>
        <v/>
      </c>
      <c r="N49" s="21" t="str">
        <f>IF(A49="","",IF(AND(P49="○",O49="分担契約/単価契約"),"単価契約"&amp;CHAR(10)&amp;"予定調達総額 "&amp;TEXT(VLOOKUP(A49,[7]令和4年度契約状況調査票!$E:$AW,16,FALSE),"#,##0円")&amp;"(B)"&amp;CHAR(10)&amp;"分担契約"&amp;CHAR(10)&amp;VLOOKUP(A49,[7]令和4年度契約状況調査票!$E:$AW,32,FALSE),IF(AND(P49="○",O49="分担契約"),"分担契約"&amp;CHAR(10)&amp;"契約総額 "&amp;TEXT(VLOOKUP(A49,[7]令和4年度契約状況調査票!$E:$AW,16,FALSE),"#,##0円")&amp;"(B)"&amp;CHAR(10)&amp;VLOOKUP(A49,[7]令和4年度契約状況調査票!$E:$AW,32,FALSE),(IF(O49="分担契約/単価契約","単価契約"&amp;CHAR(10)&amp;"予定調達総額 "&amp;TEXT(VLOOKUP(A49,[7]令和4年度契約状況調査票!$E:$AW,16,FALSE),"#,##0円")&amp;CHAR(10)&amp;"分担契約"&amp;CHAR(10)&amp;VLOOKUP(A49,[7]令和4年度契約状況調査票!$E:$AW,32,FALSE),IF(O49="分担契約","分担契約"&amp;CHAR(10)&amp;"契約総額 "&amp;TEXT(VLOOKUP(A49,[7]令和4年度契約状況調査票!$E:$AW,16,FALSE),"#,##0円")&amp;CHAR(10)&amp;VLOOKUP(A49,[7]令和4年度契約状況調査票!$E:$AW,32,FALSE),IF(O49="単価契約","単価契約"&amp;CHAR(10)&amp;"予定調達総額 "&amp;TEXT(VLOOKUP(A49,[7]令和4年度契約状況調査票!$E:$AW,16,FALSE),"#,##0円")&amp;CHAR(10)&amp;VLOOKUP(A49,[7]令和4年度契約状況調査票!$E:$AW,32,FALSE),VLOOKUP(A49,[7]令和4年度契約状況調査票!$E:$AW,32,FALSE))))))))</f>
        <v/>
      </c>
    </row>
    <row r="50" spans="1:14" s="10" customFormat="1" ht="60" customHeight="1">
      <c r="A50" s="11" t="str">
        <f>IF(MAX([7]令和4年度契約状況調査票!E49:E1043)&gt;=ROW()-5,ROW()-5,"")</f>
        <v/>
      </c>
      <c r="B50" s="12" t="str">
        <f>IF(A50="","",VLOOKUP(A50,[7]令和4年度契約状況調査票!$E:$AW,5,FALSE))</f>
        <v/>
      </c>
      <c r="C50" s="13" t="str">
        <f>IF(A50="","",VLOOKUP(A50,[7]令和4年度契約状況調査票!$E:$AW,6,FALSE))</f>
        <v/>
      </c>
      <c r="D50" s="14" t="str">
        <f>IF(A50="","",VLOOKUP(A50,[7]令和4年度契約状況調査票!$E:$AW,9,FALSE))</f>
        <v/>
      </c>
      <c r="E50" s="12" t="str">
        <f>IF(A50="","",VLOOKUP(A50,[7]令和4年度契約状況調査票!$E:$AW,10,FALSE))</f>
        <v/>
      </c>
      <c r="F50" s="15" t="str">
        <f>IF(A50="","",VLOOKUP(A50,[7]令和4年度契約状況調査票!$E:$AW,11,FALSE))</f>
        <v/>
      </c>
      <c r="G50" s="16" t="str">
        <f>IF(A50="","",IF(VLOOKUP(A50,[7]令和4年度契約状況調査票!$E:$AW,14,FALSE)="②一般競争入札（総合評価方式）","一般競争入札"&amp;CHAR(10)&amp;"（総合評価方式）","一般競争入札"))</f>
        <v/>
      </c>
      <c r="H50" s="17" t="str">
        <f>IF(A50="","",IF(VLOOKUP(A50,[7]令和4年度契約状況調査票!$E:$AW,16,FALSE)="他官署で調達手続きを実施のため","他官署で調達手続きを実施のため",IF(VLOOKUP(A50,[7]令和4年度契約状況調査票!$E:$AW,23,FALSE)="②同種の他の契約の予定価格を類推されるおそれがあるため公表しない","同種の他の契約の予定価格を類推されるおそれがあるため公表しない",IF(VLOOKUP(A50,[7]令和4年度契約状況調査票!$E:$AW,23,FALSE)="－","－",IF(VLOOKUP(A50,[7]令和4年度契約状況調査票!$E:$AW,7,FALSE)&lt;&gt;"",TEXT(VLOOKUP(A50,[7]令和4年度契約状況調査票!$E:$AW,16,FALSE),"#,##0円")&amp;CHAR(10)&amp;"(A)",VLOOKUP(A50,[7]令和4年度契約状況調査票!$E:$AW,16,FALSE))))))</f>
        <v/>
      </c>
      <c r="I50" s="17" t="str">
        <f>IF(A50="","",VLOOKUP(A50,[7]令和4年度契約状況調査票!$E:$AW,17,FALSE))</f>
        <v/>
      </c>
      <c r="J50" s="18" t="str">
        <f>IF(A50="","",IF(VLOOKUP(A50,[7]令和4年度契約状況調査票!$E:$AW,16,FALSE)="他官署で調達手続きを実施のため","－",IF(VLOOKUP(A50,[7]令和4年度契約状況調査票!$E:$AW,23,FALSE)="②同種の他の契約の予定価格を類推されるおそれがあるため公表しない","－",IF(VLOOKUP(A50,[7]令和4年度契約状況調査票!$E:$AW,23,FALSE)="－","－",IF(VLOOKUP(A50,[7]令和4年度契約状況調査票!$E:$AW,7,FALSE)&lt;&gt;"",TEXT(VLOOKUP(A50,[7]令和4年度契約状況調査票!$E:$AW,19,FALSE),"#.0%")&amp;CHAR(10)&amp;"(B/A×100)",VLOOKUP(A50,[7]令和4年度契約状況調査票!$E:$AW,19,FALSE))))))</f>
        <v/>
      </c>
      <c r="K50" s="19" t="str">
        <f>IF(A50="","",IF(VLOOKUP(A50,[7]令和4年度契約状況調査票!$E:$AW,12,FALSE)="①公益社団法人","公社",IF(VLOOKUP(A50,[7]令和4年度契約状況調査票!$E:$AW,12,FALSE)="②公益財団法人","公財","")))</f>
        <v/>
      </c>
      <c r="L50" s="19" t="str">
        <f>IF(A50="","",VLOOKUP(A50,[7]令和4年度契約状況調査票!$E:$AW,13,FALSE))</f>
        <v/>
      </c>
      <c r="M50" s="20" t="str">
        <f>IF(A50="","",IF(VLOOKUP(A50,[7]令和4年度契約状況調査票!$E:$AW,13,FALSE)="国所管",VLOOKUP(A50,[7]令和4年度契約状況調査票!$E:$AW,24,FALSE),""))</f>
        <v/>
      </c>
      <c r="N50" s="21" t="str">
        <f>IF(A50="","",IF(AND(P50="○",O50="分担契約/単価契約"),"単価契約"&amp;CHAR(10)&amp;"予定調達総額 "&amp;TEXT(VLOOKUP(A50,[7]令和4年度契約状況調査票!$E:$AW,16,FALSE),"#,##0円")&amp;"(B)"&amp;CHAR(10)&amp;"分担契約"&amp;CHAR(10)&amp;VLOOKUP(A50,[7]令和4年度契約状況調査票!$E:$AW,32,FALSE),IF(AND(P50="○",O50="分担契約"),"分担契約"&amp;CHAR(10)&amp;"契約総額 "&amp;TEXT(VLOOKUP(A50,[7]令和4年度契約状況調査票!$E:$AW,16,FALSE),"#,##0円")&amp;"(B)"&amp;CHAR(10)&amp;VLOOKUP(A50,[7]令和4年度契約状況調査票!$E:$AW,32,FALSE),(IF(O50="分担契約/単価契約","単価契約"&amp;CHAR(10)&amp;"予定調達総額 "&amp;TEXT(VLOOKUP(A50,[7]令和4年度契約状況調査票!$E:$AW,16,FALSE),"#,##0円")&amp;CHAR(10)&amp;"分担契約"&amp;CHAR(10)&amp;VLOOKUP(A50,[7]令和4年度契約状況調査票!$E:$AW,32,FALSE),IF(O50="分担契約","分担契約"&amp;CHAR(10)&amp;"契約総額 "&amp;TEXT(VLOOKUP(A50,[7]令和4年度契約状況調査票!$E:$AW,16,FALSE),"#,##0円")&amp;CHAR(10)&amp;VLOOKUP(A50,[7]令和4年度契約状況調査票!$E:$AW,32,FALSE),IF(O50="単価契約","単価契約"&amp;CHAR(10)&amp;"予定調達総額 "&amp;TEXT(VLOOKUP(A50,[7]令和4年度契約状況調査票!$E:$AW,16,FALSE),"#,##0円")&amp;CHAR(10)&amp;VLOOKUP(A50,[7]令和4年度契約状況調査票!$E:$AW,32,FALSE),VLOOKUP(A50,[7]令和4年度契約状況調査票!$E:$AW,32,FALSE))))))))</f>
        <v/>
      </c>
    </row>
    <row r="51" spans="1:14" s="10" customFormat="1" ht="60" customHeight="1">
      <c r="A51" s="11" t="str">
        <f>IF(MAX([7]令和4年度契約状況調査票!E50:E1044)&gt;=ROW()-5,ROW()-5,"")</f>
        <v/>
      </c>
      <c r="B51" s="12" t="str">
        <f>IF(A51="","",VLOOKUP(A51,[7]令和4年度契約状況調査票!$E:$AW,5,FALSE))</f>
        <v/>
      </c>
      <c r="C51" s="13" t="str">
        <f>IF(A51="","",VLOOKUP(A51,[7]令和4年度契約状況調査票!$E:$AW,6,FALSE))</f>
        <v/>
      </c>
      <c r="D51" s="14" t="str">
        <f>IF(A51="","",VLOOKUP(A51,[7]令和4年度契約状況調査票!$E:$AW,9,FALSE))</f>
        <v/>
      </c>
      <c r="E51" s="12" t="str">
        <f>IF(A51="","",VLOOKUP(A51,[7]令和4年度契約状況調査票!$E:$AW,10,FALSE))</f>
        <v/>
      </c>
      <c r="F51" s="15" t="str">
        <f>IF(A51="","",VLOOKUP(A51,[7]令和4年度契約状況調査票!$E:$AW,11,FALSE))</f>
        <v/>
      </c>
      <c r="G51" s="16" t="str">
        <f>IF(A51="","",IF(VLOOKUP(A51,[7]令和4年度契約状況調査票!$E:$AW,14,FALSE)="②一般競争入札（総合評価方式）","一般競争入札"&amp;CHAR(10)&amp;"（総合評価方式）","一般競争入札"))</f>
        <v/>
      </c>
      <c r="H51" s="17" t="str">
        <f>IF(A51="","",IF(VLOOKUP(A51,[7]令和4年度契約状況調査票!$E:$AW,16,FALSE)="他官署で調達手続きを実施のため","他官署で調達手続きを実施のため",IF(VLOOKUP(A51,[7]令和4年度契約状況調査票!$E:$AW,23,FALSE)="②同種の他の契約の予定価格を類推されるおそれがあるため公表しない","同種の他の契約の予定価格を類推されるおそれがあるため公表しない",IF(VLOOKUP(A51,[7]令和4年度契約状況調査票!$E:$AW,23,FALSE)="－","－",IF(VLOOKUP(A51,[7]令和4年度契約状況調査票!$E:$AW,7,FALSE)&lt;&gt;"",TEXT(VLOOKUP(A51,[7]令和4年度契約状況調査票!$E:$AW,16,FALSE),"#,##0円")&amp;CHAR(10)&amp;"(A)",VLOOKUP(A51,[7]令和4年度契約状況調査票!$E:$AW,16,FALSE))))))</f>
        <v/>
      </c>
      <c r="I51" s="17" t="str">
        <f>IF(A51="","",VLOOKUP(A51,[7]令和4年度契約状況調査票!$E:$AW,17,FALSE))</f>
        <v/>
      </c>
      <c r="J51" s="18" t="str">
        <f>IF(A51="","",IF(VLOOKUP(A51,[7]令和4年度契約状況調査票!$E:$AW,16,FALSE)="他官署で調達手続きを実施のため","－",IF(VLOOKUP(A51,[7]令和4年度契約状況調査票!$E:$AW,23,FALSE)="②同種の他の契約の予定価格を類推されるおそれがあるため公表しない","－",IF(VLOOKUP(A51,[7]令和4年度契約状況調査票!$E:$AW,23,FALSE)="－","－",IF(VLOOKUP(A51,[7]令和4年度契約状況調査票!$E:$AW,7,FALSE)&lt;&gt;"",TEXT(VLOOKUP(A51,[7]令和4年度契約状況調査票!$E:$AW,19,FALSE),"#.0%")&amp;CHAR(10)&amp;"(B/A×100)",VLOOKUP(A51,[7]令和4年度契約状況調査票!$E:$AW,19,FALSE))))))</f>
        <v/>
      </c>
      <c r="K51" s="19" t="str">
        <f>IF(A51="","",IF(VLOOKUP(A51,[7]令和4年度契約状況調査票!$E:$AW,12,FALSE)="①公益社団法人","公社",IF(VLOOKUP(A51,[7]令和4年度契約状況調査票!$E:$AW,12,FALSE)="②公益財団法人","公財","")))</f>
        <v/>
      </c>
      <c r="L51" s="19" t="str">
        <f>IF(A51="","",VLOOKUP(A51,[7]令和4年度契約状況調査票!$E:$AW,13,FALSE))</f>
        <v/>
      </c>
      <c r="M51" s="20" t="str">
        <f>IF(A51="","",IF(VLOOKUP(A51,[7]令和4年度契約状況調査票!$E:$AW,13,FALSE)="国所管",VLOOKUP(A51,[7]令和4年度契約状況調査票!$E:$AW,24,FALSE),""))</f>
        <v/>
      </c>
      <c r="N51" s="21" t="str">
        <f>IF(A51="","",IF(AND(P51="○",O51="分担契約/単価契約"),"単価契約"&amp;CHAR(10)&amp;"予定調達総額 "&amp;TEXT(VLOOKUP(A51,[7]令和4年度契約状況調査票!$E:$AW,16,FALSE),"#,##0円")&amp;"(B)"&amp;CHAR(10)&amp;"分担契約"&amp;CHAR(10)&amp;VLOOKUP(A51,[7]令和4年度契約状況調査票!$E:$AW,32,FALSE),IF(AND(P51="○",O51="分担契約"),"分担契約"&amp;CHAR(10)&amp;"契約総額 "&amp;TEXT(VLOOKUP(A51,[7]令和4年度契約状況調査票!$E:$AW,16,FALSE),"#,##0円")&amp;"(B)"&amp;CHAR(10)&amp;VLOOKUP(A51,[7]令和4年度契約状況調査票!$E:$AW,32,FALSE),(IF(O51="分担契約/単価契約","単価契約"&amp;CHAR(10)&amp;"予定調達総額 "&amp;TEXT(VLOOKUP(A51,[7]令和4年度契約状況調査票!$E:$AW,16,FALSE),"#,##0円")&amp;CHAR(10)&amp;"分担契約"&amp;CHAR(10)&amp;VLOOKUP(A51,[7]令和4年度契約状況調査票!$E:$AW,32,FALSE),IF(O51="分担契約","分担契約"&amp;CHAR(10)&amp;"契約総額 "&amp;TEXT(VLOOKUP(A51,[7]令和4年度契約状況調査票!$E:$AW,16,FALSE),"#,##0円")&amp;CHAR(10)&amp;VLOOKUP(A51,[7]令和4年度契約状況調査票!$E:$AW,32,FALSE),IF(O51="単価契約","単価契約"&amp;CHAR(10)&amp;"予定調達総額 "&amp;TEXT(VLOOKUP(A51,[7]令和4年度契約状況調査票!$E:$AW,16,FALSE),"#,##0円")&amp;CHAR(10)&amp;VLOOKUP(A51,[7]令和4年度契約状況調査票!$E:$AW,32,FALSE),VLOOKUP(A51,[7]令和4年度契約状況調査票!$E:$AW,32,FALSE))))))))</f>
        <v/>
      </c>
    </row>
    <row r="52" spans="1:14" s="10" customFormat="1" ht="60" customHeight="1">
      <c r="A52" s="11" t="str">
        <f>IF(MAX([7]令和4年度契約状況調査票!E51:E1045)&gt;=ROW()-5,ROW()-5,"")</f>
        <v/>
      </c>
      <c r="B52" s="12" t="str">
        <f>IF(A52="","",VLOOKUP(A52,[7]令和4年度契約状況調査票!$E:$AW,5,FALSE))</f>
        <v/>
      </c>
      <c r="C52" s="13" t="str">
        <f>IF(A52="","",VLOOKUP(A52,[7]令和4年度契約状況調査票!$E:$AW,6,FALSE))</f>
        <v/>
      </c>
      <c r="D52" s="14" t="str">
        <f>IF(A52="","",VLOOKUP(A52,[7]令和4年度契約状況調査票!$E:$AW,9,FALSE))</f>
        <v/>
      </c>
      <c r="E52" s="12" t="str">
        <f>IF(A52="","",VLOOKUP(A52,[7]令和4年度契約状況調査票!$E:$AW,10,FALSE))</f>
        <v/>
      </c>
      <c r="F52" s="15" t="str">
        <f>IF(A52="","",VLOOKUP(A52,[7]令和4年度契約状況調査票!$E:$AW,11,FALSE))</f>
        <v/>
      </c>
      <c r="G52" s="16" t="str">
        <f>IF(A52="","",IF(VLOOKUP(A52,[7]令和4年度契約状況調査票!$E:$AW,14,FALSE)="②一般競争入札（総合評価方式）","一般競争入札"&amp;CHAR(10)&amp;"（総合評価方式）","一般競争入札"))</f>
        <v/>
      </c>
      <c r="H52" s="17" t="str">
        <f>IF(A52="","",IF(VLOOKUP(A52,[7]令和4年度契約状況調査票!$E:$AW,16,FALSE)="他官署で調達手続きを実施のため","他官署で調達手続きを実施のため",IF(VLOOKUP(A52,[7]令和4年度契約状況調査票!$E:$AW,23,FALSE)="②同種の他の契約の予定価格を類推されるおそれがあるため公表しない","同種の他の契約の予定価格を類推されるおそれがあるため公表しない",IF(VLOOKUP(A52,[7]令和4年度契約状況調査票!$E:$AW,23,FALSE)="－","－",IF(VLOOKUP(A52,[7]令和4年度契約状況調査票!$E:$AW,7,FALSE)&lt;&gt;"",TEXT(VLOOKUP(A52,[7]令和4年度契約状況調査票!$E:$AW,16,FALSE),"#,##0円")&amp;CHAR(10)&amp;"(A)",VLOOKUP(A52,[7]令和4年度契約状況調査票!$E:$AW,16,FALSE))))))</f>
        <v/>
      </c>
      <c r="I52" s="17" t="str">
        <f>IF(A52="","",VLOOKUP(A52,[7]令和4年度契約状況調査票!$E:$AW,17,FALSE))</f>
        <v/>
      </c>
      <c r="J52" s="18" t="str">
        <f>IF(A52="","",IF(VLOOKUP(A52,[7]令和4年度契約状況調査票!$E:$AW,16,FALSE)="他官署で調達手続きを実施のため","－",IF(VLOOKUP(A52,[7]令和4年度契約状況調査票!$E:$AW,23,FALSE)="②同種の他の契約の予定価格を類推されるおそれがあるため公表しない","－",IF(VLOOKUP(A52,[7]令和4年度契約状況調査票!$E:$AW,23,FALSE)="－","－",IF(VLOOKUP(A52,[7]令和4年度契約状況調査票!$E:$AW,7,FALSE)&lt;&gt;"",TEXT(VLOOKUP(A52,[7]令和4年度契約状況調査票!$E:$AW,19,FALSE),"#.0%")&amp;CHAR(10)&amp;"(B/A×100)",VLOOKUP(A52,[7]令和4年度契約状況調査票!$E:$AW,19,FALSE))))))</f>
        <v/>
      </c>
      <c r="K52" s="19" t="str">
        <f>IF(A52="","",IF(VLOOKUP(A52,[7]令和4年度契約状況調査票!$E:$AW,12,FALSE)="①公益社団法人","公社",IF(VLOOKUP(A52,[7]令和4年度契約状況調査票!$E:$AW,12,FALSE)="②公益財団法人","公財","")))</f>
        <v/>
      </c>
      <c r="L52" s="19" t="str">
        <f>IF(A52="","",VLOOKUP(A52,[7]令和4年度契約状況調査票!$E:$AW,13,FALSE))</f>
        <v/>
      </c>
      <c r="M52" s="20" t="str">
        <f>IF(A52="","",IF(VLOOKUP(A52,[7]令和4年度契約状況調査票!$E:$AW,13,FALSE)="国所管",VLOOKUP(A52,[7]令和4年度契約状況調査票!$E:$AW,24,FALSE),""))</f>
        <v/>
      </c>
      <c r="N52" s="21" t="str">
        <f>IF(A52="","",IF(AND(P52="○",O52="分担契約/単価契約"),"単価契約"&amp;CHAR(10)&amp;"予定調達総額 "&amp;TEXT(VLOOKUP(A52,[7]令和4年度契約状況調査票!$E:$AW,16,FALSE),"#,##0円")&amp;"(B)"&amp;CHAR(10)&amp;"分担契約"&amp;CHAR(10)&amp;VLOOKUP(A52,[7]令和4年度契約状況調査票!$E:$AW,32,FALSE),IF(AND(P52="○",O52="分担契約"),"分担契約"&amp;CHAR(10)&amp;"契約総額 "&amp;TEXT(VLOOKUP(A52,[7]令和4年度契約状況調査票!$E:$AW,16,FALSE),"#,##0円")&amp;"(B)"&amp;CHAR(10)&amp;VLOOKUP(A52,[7]令和4年度契約状況調査票!$E:$AW,32,FALSE),(IF(O52="分担契約/単価契約","単価契約"&amp;CHAR(10)&amp;"予定調達総額 "&amp;TEXT(VLOOKUP(A52,[7]令和4年度契約状況調査票!$E:$AW,16,FALSE),"#,##0円")&amp;CHAR(10)&amp;"分担契約"&amp;CHAR(10)&amp;VLOOKUP(A52,[7]令和4年度契約状況調査票!$E:$AW,32,FALSE),IF(O52="分担契約","分担契約"&amp;CHAR(10)&amp;"契約総額 "&amp;TEXT(VLOOKUP(A52,[7]令和4年度契約状況調査票!$E:$AW,16,FALSE),"#,##0円")&amp;CHAR(10)&amp;VLOOKUP(A52,[7]令和4年度契約状況調査票!$E:$AW,32,FALSE),IF(O52="単価契約","単価契約"&amp;CHAR(10)&amp;"予定調達総額 "&amp;TEXT(VLOOKUP(A52,[7]令和4年度契約状況調査票!$E:$AW,16,FALSE),"#,##0円")&amp;CHAR(10)&amp;VLOOKUP(A52,[7]令和4年度契約状況調査票!$E:$AW,32,FALSE),VLOOKUP(A52,[7]令和4年度契約状況調査票!$E:$AW,32,FALSE))))))))</f>
        <v/>
      </c>
    </row>
    <row r="53" spans="1:14" s="10" customFormat="1" ht="60" customHeight="1">
      <c r="A53" s="11" t="str">
        <f>IF(MAX([7]令和4年度契約状況調査票!E52:E1046)&gt;=ROW()-5,ROW()-5,"")</f>
        <v/>
      </c>
      <c r="B53" s="12" t="str">
        <f>IF(A53="","",VLOOKUP(A53,[7]令和4年度契約状況調査票!$E:$AW,5,FALSE))</f>
        <v/>
      </c>
      <c r="C53" s="13" t="str">
        <f>IF(A53="","",VLOOKUP(A53,[7]令和4年度契約状況調査票!$E:$AW,6,FALSE))</f>
        <v/>
      </c>
      <c r="D53" s="14" t="str">
        <f>IF(A53="","",VLOOKUP(A53,[7]令和4年度契約状況調査票!$E:$AW,9,FALSE))</f>
        <v/>
      </c>
      <c r="E53" s="12" t="str">
        <f>IF(A53="","",VLOOKUP(A53,[7]令和4年度契約状況調査票!$E:$AW,10,FALSE))</f>
        <v/>
      </c>
      <c r="F53" s="15" t="str">
        <f>IF(A53="","",VLOOKUP(A53,[7]令和4年度契約状況調査票!$E:$AW,11,FALSE))</f>
        <v/>
      </c>
      <c r="G53" s="16" t="str">
        <f>IF(A53="","",IF(VLOOKUP(A53,[7]令和4年度契約状況調査票!$E:$AW,14,FALSE)="②一般競争入札（総合評価方式）","一般競争入札"&amp;CHAR(10)&amp;"（総合評価方式）","一般競争入札"))</f>
        <v/>
      </c>
      <c r="H53" s="17" t="str">
        <f>IF(A53="","",IF(VLOOKUP(A53,[7]令和4年度契約状況調査票!$E:$AW,16,FALSE)="他官署で調達手続きを実施のため","他官署で調達手続きを実施のため",IF(VLOOKUP(A53,[7]令和4年度契約状況調査票!$E:$AW,23,FALSE)="②同種の他の契約の予定価格を類推されるおそれがあるため公表しない","同種の他の契約の予定価格を類推されるおそれがあるため公表しない",IF(VLOOKUP(A53,[7]令和4年度契約状況調査票!$E:$AW,23,FALSE)="－","－",IF(VLOOKUP(A53,[7]令和4年度契約状況調査票!$E:$AW,7,FALSE)&lt;&gt;"",TEXT(VLOOKUP(A53,[7]令和4年度契約状況調査票!$E:$AW,16,FALSE),"#,##0円")&amp;CHAR(10)&amp;"(A)",VLOOKUP(A53,[7]令和4年度契約状況調査票!$E:$AW,16,FALSE))))))</f>
        <v/>
      </c>
      <c r="I53" s="17" t="str">
        <f>IF(A53="","",VLOOKUP(A53,[7]令和4年度契約状況調査票!$E:$AW,17,FALSE))</f>
        <v/>
      </c>
      <c r="J53" s="18" t="str">
        <f>IF(A53="","",IF(VLOOKUP(A53,[7]令和4年度契約状況調査票!$E:$AW,16,FALSE)="他官署で調達手続きを実施のため","－",IF(VLOOKUP(A53,[7]令和4年度契約状況調査票!$E:$AW,23,FALSE)="②同種の他の契約の予定価格を類推されるおそれがあるため公表しない","－",IF(VLOOKUP(A53,[7]令和4年度契約状況調査票!$E:$AW,23,FALSE)="－","－",IF(VLOOKUP(A53,[7]令和4年度契約状況調査票!$E:$AW,7,FALSE)&lt;&gt;"",TEXT(VLOOKUP(A53,[7]令和4年度契約状況調査票!$E:$AW,19,FALSE),"#.0%")&amp;CHAR(10)&amp;"(B/A×100)",VLOOKUP(A53,[7]令和4年度契約状況調査票!$E:$AW,19,FALSE))))))</f>
        <v/>
      </c>
      <c r="K53" s="19" t="str">
        <f>IF(A53="","",IF(VLOOKUP(A53,[7]令和4年度契約状況調査票!$E:$AW,12,FALSE)="①公益社団法人","公社",IF(VLOOKUP(A53,[7]令和4年度契約状況調査票!$E:$AW,12,FALSE)="②公益財団法人","公財","")))</f>
        <v/>
      </c>
      <c r="L53" s="19" t="str">
        <f>IF(A53="","",VLOOKUP(A53,[7]令和4年度契約状況調査票!$E:$AW,13,FALSE))</f>
        <v/>
      </c>
      <c r="M53" s="20" t="str">
        <f>IF(A53="","",IF(VLOOKUP(A53,[7]令和4年度契約状況調査票!$E:$AW,13,FALSE)="国所管",VLOOKUP(A53,[7]令和4年度契約状況調査票!$E:$AW,24,FALSE),""))</f>
        <v/>
      </c>
      <c r="N53" s="21" t="str">
        <f>IF(A53="","",IF(AND(P53="○",O53="分担契約/単価契約"),"単価契約"&amp;CHAR(10)&amp;"予定調達総額 "&amp;TEXT(VLOOKUP(A53,[7]令和4年度契約状況調査票!$E:$AW,16,FALSE),"#,##0円")&amp;"(B)"&amp;CHAR(10)&amp;"分担契約"&amp;CHAR(10)&amp;VLOOKUP(A53,[7]令和4年度契約状況調査票!$E:$AW,32,FALSE),IF(AND(P53="○",O53="分担契約"),"分担契約"&amp;CHAR(10)&amp;"契約総額 "&amp;TEXT(VLOOKUP(A53,[7]令和4年度契約状況調査票!$E:$AW,16,FALSE),"#,##0円")&amp;"(B)"&amp;CHAR(10)&amp;VLOOKUP(A53,[7]令和4年度契約状況調査票!$E:$AW,32,FALSE),(IF(O53="分担契約/単価契約","単価契約"&amp;CHAR(10)&amp;"予定調達総額 "&amp;TEXT(VLOOKUP(A53,[7]令和4年度契約状況調査票!$E:$AW,16,FALSE),"#,##0円")&amp;CHAR(10)&amp;"分担契約"&amp;CHAR(10)&amp;VLOOKUP(A53,[7]令和4年度契約状況調査票!$E:$AW,32,FALSE),IF(O53="分担契約","分担契約"&amp;CHAR(10)&amp;"契約総額 "&amp;TEXT(VLOOKUP(A53,[7]令和4年度契約状況調査票!$E:$AW,16,FALSE),"#,##0円")&amp;CHAR(10)&amp;VLOOKUP(A53,[7]令和4年度契約状況調査票!$E:$AW,32,FALSE),IF(O53="単価契約","単価契約"&amp;CHAR(10)&amp;"予定調達総額 "&amp;TEXT(VLOOKUP(A53,[7]令和4年度契約状況調査票!$E:$AW,16,FALSE),"#,##0円")&amp;CHAR(10)&amp;VLOOKUP(A53,[7]令和4年度契約状況調査票!$E:$AW,32,FALSE),VLOOKUP(A53,[7]令和4年度契約状況調査票!$E:$AW,32,FALSE))))))))</f>
        <v/>
      </c>
    </row>
    <row r="54" spans="1:14" s="10" customFormat="1" ht="60" customHeight="1">
      <c r="A54" s="11" t="str">
        <f>IF(MAX([7]令和4年度契約状況調査票!E53:E1047)&gt;=ROW()-5,ROW()-5,"")</f>
        <v/>
      </c>
      <c r="B54" s="12" t="str">
        <f>IF(A54="","",VLOOKUP(A54,[7]令和4年度契約状況調査票!$E:$AW,5,FALSE))</f>
        <v/>
      </c>
      <c r="C54" s="13" t="str">
        <f>IF(A54="","",VLOOKUP(A54,[7]令和4年度契約状況調査票!$E:$AW,6,FALSE))</f>
        <v/>
      </c>
      <c r="D54" s="14" t="str">
        <f>IF(A54="","",VLOOKUP(A54,[7]令和4年度契約状況調査票!$E:$AW,9,FALSE))</f>
        <v/>
      </c>
      <c r="E54" s="12" t="str">
        <f>IF(A54="","",VLOOKUP(A54,[7]令和4年度契約状況調査票!$E:$AW,10,FALSE))</f>
        <v/>
      </c>
      <c r="F54" s="15" t="str">
        <f>IF(A54="","",VLOOKUP(A54,[7]令和4年度契約状況調査票!$E:$AW,11,FALSE))</f>
        <v/>
      </c>
      <c r="G54" s="16" t="str">
        <f>IF(A54="","",IF(VLOOKUP(A54,[7]令和4年度契約状況調査票!$E:$AW,14,FALSE)="②一般競争入札（総合評価方式）","一般競争入札"&amp;CHAR(10)&amp;"（総合評価方式）","一般競争入札"))</f>
        <v/>
      </c>
      <c r="H54" s="17" t="str">
        <f>IF(A54="","",IF(VLOOKUP(A54,[7]令和4年度契約状況調査票!$E:$AW,16,FALSE)="他官署で調達手続きを実施のため","他官署で調達手続きを実施のため",IF(VLOOKUP(A54,[7]令和4年度契約状況調査票!$E:$AW,23,FALSE)="②同種の他の契約の予定価格を類推されるおそれがあるため公表しない","同種の他の契約の予定価格を類推されるおそれがあるため公表しない",IF(VLOOKUP(A54,[7]令和4年度契約状況調査票!$E:$AW,23,FALSE)="－","－",IF(VLOOKUP(A54,[7]令和4年度契約状況調査票!$E:$AW,7,FALSE)&lt;&gt;"",TEXT(VLOOKUP(A54,[7]令和4年度契約状況調査票!$E:$AW,16,FALSE),"#,##0円")&amp;CHAR(10)&amp;"(A)",VLOOKUP(A54,[7]令和4年度契約状況調査票!$E:$AW,16,FALSE))))))</f>
        <v/>
      </c>
      <c r="I54" s="17" t="str">
        <f>IF(A54="","",VLOOKUP(A54,[7]令和4年度契約状況調査票!$E:$AW,17,FALSE))</f>
        <v/>
      </c>
      <c r="J54" s="18" t="str">
        <f>IF(A54="","",IF(VLOOKUP(A54,[7]令和4年度契約状況調査票!$E:$AW,16,FALSE)="他官署で調達手続きを実施のため","－",IF(VLOOKUP(A54,[7]令和4年度契約状況調査票!$E:$AW,23,FALSE)="②同種の他の契約の予定価格を類推されるおそれがあるため公表しない","－",IF(VLOOKUP(A54,[7]令和4年度契約状況調査票!$E:$AW,23,FALSE)="－","－",IF(VLOOKUP(A54,[7]令和4年度契約状況調査票!$E:$AW,7,FALSE)&lt;&gt;"",TEXT(VLOOKUP(A54,[7]令和4年度契約状況調査票!$E:$AW,19,FALSE),"#.0%")&amp;CHAR(10)&amp;"(B/A×100)",VLOOKUP(A54,[7]令和4年度契約状況調査票!$E:$AW,19,FALSE))))))</f>
        <v/>
      </c>
      <c r="K54" s="19" t="str">
        <f>IF(A54="","",IF(VLOOKUP(A54,[7]令和4年度契約状況調査票!$E:$AW,12,FALSE)="①公益社団法人","公社",IF(VLOOKUP(A54,[7]令和4年度契約状況調査票!$E:$AW,12,FALSE)="②公益財団法人","公財","")))</f>
        <v/>
      </c>
      <c r="L54" s="19" t="str">
        <f>IF(A54="","",VLOOKUP(A54,[7]令和4年度契約状況調査票!$E:$AW,13,FALSE))</f>
        <v/>
      </c>
      <c r="M54" s="20" t="str">
        <f>IF(A54="","",IF(VLOOKUP(A54,[7]令和4年度契約状況調査票!$E:$AW,13,FALSE)="国所管",VLOOKUP(A54,[7]令和4年度契約状況調査票!$E:$AW,24,FALSE),""))</f>
        <v/>
      </c>
      <c r="N54" s="21" t="str">
        <f>IF(A54="","",IF(AND(P54="○",O54="分担契約/単価契約"),"単価契約"&amp;CHAR(10)&amp;"予定調達総額 "&amp;TEXT(VLOOKUP(A54,[7]令和4年度契約状況調査票!$E:$AW,16,FALSE),"#,##0円")&amp;"(B)"&amp;CHAR(10)&amp;"分担契約"&amp;CHAR(10)&amp;VLOOKUP(A54,[7]令和4年度契約状況調査票!$E:$AW,32,FALSE),IF(AND(P54="○",O54="分担契約"),"分担契約"&amp;CHAR(10)&amp;"契約総額 "&amp;TEXT(VLOOKUP(A54,[7]令和4年度契約状況調査票!$E:$AW,16,FALSE),"#,##0円")&amp;"(B)"&amp;CHAR(10)&amp;VLOOKUP(A54,[7]令和4年度契約状況調査票!$E:$AW,32,FALSE),(IF(O54="分担契約/単価契約","単価契約"&amp;CHAR(10)&amp;"予定調達総額 "&amp;TEXT(VLOOKUP(A54,[7]令和4年度契約状況調査票!$E:$AW,16,FALSE),"#,##0円")&amp;CHAR(10)&amp;"分担契約"&amp;CHAR(10)&amp;VLOOKUP(A54,[7]令和4年度契約状況調査票!$E:$AW,32,FALSE),IF(O54="分担契約","分担契約"&amp;CHAR(10)&amp;"契約総額 "&amp;TEXT(VLOOKUP(A54,[7]令和4年度契約状況調査票!$E:$AW,16,FALSE),"#,##0円")&amp;CHAR(10)&amp;VLOOKUP(A54,[7]令和4年度契約状況調査票!$E:$AW,32,FALSE),IF(O54="単価契約","単価契約"&amp;CHAR(10)&amp;"予定調達総額 "&amp;TEXT(VLOOKUP(A54,[7]令和4年度契約状況調査票!$E:$AW,16,FALSE),"#,##0円")&amp;CHAR(10)&amp;VLOOKUP(A54,[7]令和4年度契約状況調査票!$E:$AW,32,FALSE),VLOOKUP(A54,[7]令和4年度契約状況調査票!$E:$AW,32,FALSE))))))))</f>
        <v/>
      </c>
    </row>
    <row r="55" spans="1:14" s="10" customFormat="1" ht="60" customHeight="1">
      <c r="A55" s="11" t="str">
        <f>IF(MAX([7]令和4年度契約状況調査票!E54:E1048)&gt;=ROW()-5,ROW()-5,"")</f>
        <v/>
      </c>
      <c r="B55" s="12" t="str">
        <f>IF(A55="","",VLOOKUP(A55,[7]令和4年度契約状況調査票!$E:$AW,5,FALSE))</f>
        <v/>
      </c>
      <c r="C55" s="13" t="str">
        <f>IF(A55="","",VLOOKUP(A55,[7]令和4年度契約状況調査票!$E:$AW,6,FALSE))</f>
        <v/>
      </c>
      <c r="D55" s="14" t="str">
        <f>IF(A55="","",VLOOKUP(A55,[7]令和4年度契約状況調査票!$E:$AW,9,FALSE))</f>
        <v/>
      </c>
      <c r="E55" s="12" t="str">
        <f>IF(A55="","",VLOOKUP(A55,[7]令和4年度契約状況調査票!$E:$AW,10,FALSE))</f>
        <v/>
      </c>
      <c r="F55" s="15" t="str">
        <f>IF(A55="","",VLOOKUP(A55,[7]令和4年度契約状況調査票!$E:$AW,11,FALSE))</f>
        <v/>
      </c>
      <c r="G55" s="16" t="str">
        <f>IF(A55="","",IF(VLOOKUP(A55,[7]令和4年度契約状況調査票!$E:$AW,14,FALSE)="②一般競争入札（総合評価方式）","一般競争入札"&amp;CHAR(10)&amp;"（総合評価方式）","一般競争入札"))</f>
        <v/>
      </c>
      <c r="H55" s="17" t="str">
        <f>IF(A55="","",IF(VLOOKUP(A55,[7]令和4年度契約状況調査票!$E:$AW,16,FALSE)="他官署で調達手続きを実施のため","他官署で調達手続きを実施のため",IF(VLOOKUP(A55,[7]令和4年度契約状況調査票!$E:$AW,23,FALSE)="②同種の他の契約の予定価格を類推されるおそれがあるため公表しない","同種の他の契約の予定価格を類推されるおそれがあるため公表しない",IF(VLOOKUP(A55,[7]令和4年度契約状況調査票!$E:$AW,23,FALSE)="－","－",IF(VLOOKUP(A55,[7]令和4年度契約状況調査票!$E:$AW,7,FALSE)&lt;&gt;"",TEXT(VLOOKUP(A55,[7]令和4年度契約状況調査票!$E:$AW,16,FALSE),"#,##0円")&amp;CHAR(10)&amp;"(A)",VLOOKUP(A55,[7]令和4年度契約状況調査票!$E:$AW,16,FALSE))))))</f>
        <v/>
      </c>
      <c r="I55" s="17" t="str">
        <f>IF(A55="","",VLOOKUP(A55,[7]令和4年度契約状況調査票!$E:$AW,17,FALSE))</f>
        <v/>
      </c>
      <c r="J55" s="18" t="str">
        <f>IF(A55="","",IF(VLOOKUP(A55,[7]令和4年度契約状況調査票!$E:$AW,16,FALSE)="他官署で調達手続きを実施のため","－",IF(VLOOKUP(A55,[7]令和4年度契約状況調査票!$E:$AW,23,FALSE)="②同種の他の契約の予定価格を類推されるおそれがあるため公表しない","－",IF(VLOOKUP(A55,[7]令和4年度契約状況調査票!$E:$AW,23,FALSE)="－","－",IF(VLOOKUP(A55,[7]令和4年度契約状況調査票!$E:$AW,7,FALSE)&lt;&gt;"",TEXT(VLOOKUP(A55,[7]令和4年度契約状況調査票!$E:$AW,19,FALSE),"#.0%")&amp;CHAR(10)&amp;"(B/A×100)",VLOOKUP(A55,[7]令和4年度契約状況調査票!$E:$AW,19,FALSE))))))</f>
        <v/>
      </c>
      <c r="K55" s="19" t="str">
        <f>IF(A55="","",IF(VLOOKUP(A55,[7]令和4年度契約状況調査票!$E:$AW,12,FALSE)="①公益社団法人","公社",IF(VLOOKUP(A55,[7]令和4年度契約状況調査票!$E:$AW,12,FALSE)="②公益財団法人","公財","")))</f>
        <v/>
      </c>
      <c r="L55" s="19" t="str">
        <f>IF(A55="","",VLOOKUP(A55,[7]令和4年度契約状況調査票!$E:$AW,13,FALSE))</f>
        <v/>
      </c>
      <c r="M55" s="20" t="str">
        <f>IF(A55="","",IF(VLOOKUP(A55,[7]令和4年度契約状況調査票!$E:$AW,13,FALSE)="国所管",VLOOKUP(A55,[7]令和4年度契約状況調査票!$E:$AW,24,FALSE),""))</f>
        <v/>
      </c>
      <c r="N55" s="21" t="str">
        <f>IF(A55="","",IF(AND(P55="○",O55="分担契約/単価契約"),"単価契約"&amp;CHAR(10)&amp;"予定調達総額 "&amp;TEXT(VLOOKUP(A55,[7]令和4年度契約状況調査票!$E:$AW,16,FALSE),"#,##0円")&amp;"(B)"&amp;CHAR(10)&amp;"分担契約"&amp;CHAR(10)&amp;VLOOKUP(A55,[7]令和4年度契約状況調査票!$E:$AW,32,FALSE),IF(AND(P55="○",O55="分担契約"),"分担契約"&amp;CHAR(10)&amp;"契約総額 "&amp;TEXT(VLOOKUP(A55,[7]令和4年度契約状況調査票!$E:$AW,16,FALSE),"#,##0円")&amp;"(B)"&amp;CHAR(10)&amp;VLOOKUP(A55,[7]令和4年度契約状況調査票!$E:$AW,32,FALSE),(IF(O55="分担契約/単価契約","単価契約"&amp;CHAR(10)&amp;"予定調達総額 "&amp;TEXT(VLOOKUP(A55,[7]令和4年度契約状況調査票!$E:$AW,16,FALSE),"#,##0円")&amp;CHAR(10)&amp;"分担契約"&amp;CHAR(10)&amp;VLOOKUP(A55,[7]令和4年度契約状況調査票!$E:$AW,32,FALSE),IF(O55="分担契約","分担契約"&amp;CHAR(10)&amp;"契約総額 "&amp;TEXT(VLOOKUP(A55,[7]令和4年度契約状況調査票!$E:$AW,16,FALSE),"#,##0円")&amp;CHAR(10)&amp;VLOOKUP(A55,[7]令和4年度契約状況調査票!$E:$AW,32,FALSE),IF(O55="単価契約","単価契約"&amp;CHAR(10)&amp;"予定調達総額 "&amp;TEXT(VLOOKUP(A55,[7]令和4年度契約状況調査票!$E:$AW,16,FALSE),"#,##0円")&amp;CHAR(10)&amp;VLOOKUP(A55,[7]令和4年度契約状況調査票!$E:$AW,32,FALSE),VLOOKUP(A55,[7]令和4年度契約状況調査票!$E:$AW,32,FALSE))))))))</f>
        <v/>
      </c>
    </row>
    <row r="56" spans="1:14" s="10" customFormat="1" ht="60" customHeight="1">
      <c r="A56" s="11" t="str">
        <f>IF(MAX([7]令和4年度契約状況調査票!E55:E1049)&gt;=ROW()-5,ROW()-5,"")</f>
        <v/>
      </c>
      <c r="B56" s="12" t="str">
        <f>IF(A56="","",VLOOKUP(A56,[7]令和4年度契約状況調査票!$E:$AW,5,FALSE))</f>
        <v/>
      </c>
      <c r="C56" s="13" t="str">
        <f>IF(A56="","",VLOOKUP(A56,[7]令和4年度契約状況調査票!$E:$AW,6,FALSE))</f>
        <v/>
      </c>
      <c r="D56" s="14" t="str">
        <f>IF(A56="","",VLOOKUP(A56,[7]令和4年度契約状況調査票!$E:$AW,9,FALSE))</f>
        <v/>
      </c>
      <c r="E56" s="12" t="str">
        <f>IF(A56="","",VLOOKUP(A56,[7]令和4年度契約状況調査票!$E:$AW,10,FALSE))</f>
        <v/>
      </c>
      <c r="F56" s="15" t="str">
        <f>IF(A56="","",VLOOKUP(A56,[7]令和4年度契約状況調査票!$E:$AW,11,FALSE))</f>
        <v/>
      </c>
      <c r="G56" s="16" t="str">
        <f>IF(A56="","",IF(VLOOKUP(A56,[7]令和4年度契約状況調査票!$E:$AW,14,FALSE)="②一般競争入札（総合評価方式）","一般競争入札"&amp;CHAR(10)&amp;"（総合評価方式）","一般競争入札"))</f>
        <v/>
      </c>
      <c r="H56" s="17" t="str">
        <f>IF(A56="","",IF(VLOOKUP(A56,[7]令和4年度契約状況調査票!$E:$AW,16,FALSE)="他官署で調達手続きを実施のため","他官署で調達手続きを実施のため",IF(VLOOKUP(A56,[7]令和4年度契約状況調査票!$E:$AW,23,FALSE)="②同種の他の契約の予定価格を類推されるおそれがあるため公表しない","同種の他の契約の予定価格を類推されるおそれがあるため公表しない",IF(VLOOKUP(A56,[7]令和4年度契約状況調査票!$E:$AW,23,FALSE)="－","－",IF(VLOOKUP(A56,[7]令和4年度契約状況調査票!$E:$AW,7,FALSE)&lt;&gt;"",TEXT(VLOOKUP(A56,[7]令和4年度契約状況調査票!$E:$AW,16,FALSE),"#,##0円")&amp;CHAR(10)&amp;"(A)",VLOOKUP(A56,[7]令和4年度契約状況調査票!$E:$AW,16,FALSE))))))</f>
        <v/>
      </c>
      <c r="I56" s="17" t="str">
        <f>IF(A56="","",VLOOKUP(A56,[7]令和4年度契約状況調査票!$E:$AW,17,FALSE))</f>
        <v/>
      </c>
      <c r="J56" s="18" t="str">
        <f>IF(A56="","",IF(VLOOKUP(A56,[7]令和4年度契約状況調査票!$E:$AW,16,FALSE)="他官署で調達手続きを実施のため","－",IF(VLOOKUP(A56,[7]令和4年度契約状況調査票!$E:$AW,23,FALSE)="②同種の他の契約の予定価格を類推されるおそれがあるため公表しない","－",IF(VLOOKUP(A56,[7]令和4年度契約状況調査票!$E:$AW,23,FALSE)="－","－",IF(VLOOKUP(A56,[7]令和4年度契約状況調査票!$E:$AW,7,FALSE)&lt;&gt;"",TEXT(VLOOKUP(A56,[7]令和4年度契約状況調査票!$E:$AW,19,FALSE),"#.0%")&amp;CHAR(10)&amp;"(B/A×100)",VLOOKUP(A56,[7]令和4年度契約状況調査票!$E:$AW,19,FALSE))))))</f>
        <v/>
      </c>
      <c r="K56" s="19" t="str">
        <f>IF(A56="","",IF(VLOOKUP(A56,[7]令和4年度契約状況調査票!$E:$AW,12,FALSE)="①公益社団法人","公社",IF(VLOOKUP(A56,[7]令和4年度契約状況調査票!$E:$AW,12,FALSE)="②公益財団法人","公財","")))</f>
        <v/>
      </c>
      <c r="L56" s="19" t="str">
        <f>IF(A56="","",VLOOKUP(A56,[7]令和4年度契約状況調査票!$E:$AW,13,FALSE))</f>
        <v/>
      </c>
      <c r="M56" s="20" t="str">
        <f>IF(A56="","",IF(VLOOKUP(A56,[7]令和4年度契約状況調査票!$E:$AW,13,FALSE)="国所管",VLOOKUP(A56,[7]令和4年度契約状況調査票!$E:$AW,24,FALSE),""))</f>
        <v/>
      </c>
      <c r="N56" s="21" t="str">
        <f>IF(A56="","",IF(AND(P56="○",O56="分担契約/単価契約"),"単価契約"&amp;CHAR(10)&amp;"予定調達総額 "&amp;TEXT(VLOOKUP(A56,[7]令和4年度契約状況調査票!$E:$AW,16,FALSE),"#,##0円")&amp;"(B)"&amp;CHAR(10)&amp;"分担契約"&amp;CHAR(10)&amp;VLOOKUP(A56,[7]令和4年度契約状況調査票!$E:$AW,32,FALSE),IF(AND(P56="○",O56="分担契約"),"分担契約"&amp;CHAR(10)&amp;"契約総額 "&amp;TEXT(VLOOKUP(A56,[7]令和4年度契約状況調査票!$E:$AW,16,FALSE),"#,##0円")&amp;"(B)"&amp;CHAR(10)&amp;VLOOKUP(A56,[7]令和4年度契約状況調査票!$E:$AW,32,FALSE),(IF(O56="分担契約/単価契約","単価契約"&amp;CHAR(10)&amp;"予定調達総額 "&amp;TEXT(VLOOKUP(A56,[7]令和4年度契約状況調査票!$E:$AW,16,FALSE),"#,##0円")&amp;CHAR(10)&amp;"分担契約"&amp;CHAR(10)&amp;VLOOKUP(A56,[7]令和4年度契約状況調査票!$E:$AW,32,FALSE),IF(O56="分担契約","分担契約"&amp;CHAR(10)&amp;"契約総額 "&amp;TEXT(VLOOKUP(A56,[7]令和4年度契約状況調査票!$E:$AW,16,FALSE),"#,##0円")&amp;CHAR(10)&amp;VLOOKUP(A56,[7]令和4年度契約状況調査票!$E:$AW,32,FALSE),IF(O56="単価契約","単価契約"&amp;CHAR(10)&amp;"予定調達総額 "&amp;TEXT(VLOOKUP(A56,[7]令和4年度契約状況調査票!$E:$AW,16,FALSE),"#,##0円")&amp;CHAR(10)&amp;VLOOKUP(A56,[7]令和4年度契約状況調査票!$E:$AW,32,FALSE),VLOOKUP(A56,[7]令和4年度契約状況調査票!$E:$AW,32,FALSE))))))))</f>
        <v/>
      </c>
    </row>
    <row r="57" spans="1:14" s="10" customFormat="1" ht="60" customHeight="1">
      <c r="A57" s="11" t="str">
        <f>IF(MAX([7]令和4年度契約状況調査票!E56:E1050)&gt;=ROW()-5,ROW()-5,"")</f>
        <v/>
      </c>
      <c r="B57" s="12" t="str">
        <f>IF(A57="","",VLOOKUP(A57,[7]令和4年度契約状況調査票!$E:$AW,5,FALSE))</f>
        <v/>
      </c>
      <c r="C57" s="13" t="str">
        <f>IF(A57="","",VLOOKUP(A57,[7]令和4年度契約状況調査票!$E:$AW,6,FALSE))</f>
        <v/>
      </c>
      <c r="D57" s="14" t="str">
        <f>IF(A57="","",VLOOKUP(A57,[7]令和4年度契約状況調査票!$E:$AW,9,FALSE))</f>
        <v/>
      </c>
      <c r="E57" s="12" t="str">
        <f>IF(A57="","",VLOOKUP(A57,[7]令和4年度契約状況調査票!$E:$AW,10,FALSE))</f>
        <v/>
      </c>
      <c r="F57" s="15" t="str">
        <f>IF(A57="","",VLOOKUP(A57,[7]令和4年度契約状況調査票!$E:$AW,11,FALSE))</f>
        <v/>
      </c>
      <c r="G57" s="16" t="str">
        <f>IF(A57="","",IF(VLOOKUP(A57,[7]令和4年度契約状況調査票!$E:$AW,14,FALSE)="②一般競争入札（総合評価方式）","一般競争入札"&amp;CHAR(10)&amp;"（総合評価方式）","一般競争入札"))</f>
        <v/>
      </c>
      <c r="H57" s="17" t="str">
        <f>IF(A57="","",IF(VLOOKUP(A57,[7]令和4年度契約状況調査票!$E:$AW,16,FALSE)="他官署で調達手続きを実施のため","他官署で調達手続きを実施のため",IF(VLOOKUP(A57,[7]令和4年度契約状況調査票!$E:$AW,23,FALSE)="②同種の他の契約の予定価格を類推されるおそれがあるため公表しない","同種の他の契約の予定価格を類推されるおそれがあるため公表しない",IF(VLOOKUP(A57,[7]令和4年度契約状況調査票!$E:$AW,23,FALSE)="－","－",IF(VLOOKUP(A57,[7]令和4年度契約状況調査票!$E:$AW,7,FALSE)&lt;&gt;"",TEXT(VLOOKUP(A57,[7]令和4年度契約状況調査票!$E:$AW,16,FALSE),"#,##0円")&amp;CHAR(10)&amp;"(A)",VLOOKUP(A57,[7]令和4年度契約状況調査票!$E:$AW,16,FALSE))))))</f>
        <v/>
      </c>
      <c r="I57" s="17" t="str">
        <f>IF(A57="","",VLOOKUP(A57,[7]令和4年度契約状況調査票!$E:$AW,17,FALSE))</f>
        <v/>
      </c>
      <c r="J57" s="18" t="str">
        <f>IF(A57="","",IF(VLOOKUP(A57,[7]令和4年度契約状況調査票!$E:$AW,16,FALSE)="他官署で調達手続きを実施のため","－",IF(VLOOKUP(A57,[7]令和4年度契約状況調査票!$E:$AW,23,FALSE)="②同種の他の契約の予定価格を類推されるおそれがあるため公表しない","－",IF(VLOOKUP(A57,[7]令和4年度契約状況調査票!$E:$AW,23,FALSE)="－","－",IF(VLOOKUP(A57,[7]令和4年度契約状況調査票!$E:$AW,7,FALSE)&lt;&gt;"",TEXT(VLOOKUP(A57,[7]令和4年度契約状況調査票!$E:$AW,19,FALSE),"#.0%")&amp;CHAR(10)&amp;"(B/A×100)",VLOOKUP(A57,[7]令和4年度契約状況調査票!$E:$AW,19,FALSE))))))</f>
        <v/>
      </c>
      <c r="K57" s="19" t="str">
        <f>IF(A57="","",IF(VLOOKUP(A57,[7]令和4年度契約状況調査票!$E:$AW,12,FALSE)="①公益社団法人","公社",IF(VLOOKUP(A57,[7]令和4年度契約状況調査票!$E:$AW,12,FALSE)="②公益財団法人","公財","")))</f>
        <v/>
      </c>
      <c r="L57" s="19" t="str">
        <f>IF(A57="","",VLOOKUP(A57,[7]令和4年度契約状況調査票!$E:$AW,13,FALSE))</f>
        <v/>
      </c>
      <c r="M57" s="20" t="str">
        <f>IF(A57="","",IF(VLOOKUP(A57,[7]令和4年度契約状況調査票!$E:$AW,13,FALSE)="国所管",VLOOKUP(A57,[7]令和4年度契約状況調査票!$E:$AW,24,FALSE),""))</f>
        <v/>
      </c>
      <c r="N57" s="21" t="str">
        <f>IF(A57="","",IF(AND(P57="○",O57="分担契約/単価契約"),"単価契約"&amp;CHAR(10)&amp;"予定調達総額 "&amp;TEXT(VLOOKUP(A57,[7]令和4年度契約状況調査票!$E:$AW,16,FALSE),"#,##0円")&amp;"(B)"&amp;CHAR(10)&amp;"分担契約"&amp;CHAR(10)&amp;VLOOKUP(A57,[7]令和4年度契約状況調査票!$E:$AW,32,FALSE),IF(AND(P57="○",O57="分担契約"),"分担契約"&amp;CHAR(10)&amp;"契約総額 "&amp;TEXT(VLOOKUP(A57,[7]令和4年度契約状況調査票!$E:$AW,16,FALSE),"#,##0円")&amp;"(B)"&amp;CHAR(10)&amp;VLOOKUP(A57,[7]令和4年度契約状況調査票!$E:$AW,32,FALSE),(IF(O57="分担契約/単価契約","単価契約"&amp;CHAR(10)&amp;"予定調達総額 "&amp;TEXT(VLOOKUP(A57,[7]令和4年度契約状況調査票!$E:$AW,16,FALSE),"#,##0円")&amp;CHAR(10)&amp;"分担契約"&amp;CHAR(10)&amp;VLOOKUP(A57,[7]令和4年度契約状況調査票!$E:$AW,32,FALSE),IF(O57="分担契約","分担契約"&amp;CHAR(10)&amp;"契約総額 "&amp;TEXT(VLOOKUP(A57,[7]令和4年度契約状況調査票!$E:$AW,16,FALSE),"#,##0円")&amp;CHAR(10)&amp;VLOOKUP(A57,[7]令和4年度契約状況調査票!$E:$AW,32,FALSE),IF(O57="単価契約","単価契約"&amp;CHAR(10)&amp;"予定調達総額 "&amp;TEXT(VLOOKUP(A57,[7]令和4年度契約状況調査票!$E:$AW,16,FALSE),"#,##0円")&amp;CHAR(10)&amp;VLOOKUP(A57,[7]令和4年度契約状況調査票!$E:$AW,32,FALSE),VLOOKUP(A57,[7]令和4年度契約状況調査票!$E:$AW,32,FALSE))))))))</f>
        <v/>
      </c>
    </row>
    <row r="58" spans="1:14" s="10" customFormat="1" ht="60" customHeight="1">
      <c r="A58" s="11" t="str">
        <f>IF(MAX([7]令和4年度契約状況調査票!E57:E1051)&gt;=ROW()-5,ROW()-5,"")</f>
        <v/>
      </c>
      <c r="B58" s="12" t="str">
        <f>IF(A58="","",VLOOKUP(A58,[7]令和4年度契約状況調査票!$E:$AW,5,FALSE))</f>
        <v/>
      </c>
      <c r="C58" s="13" t="str">
        <f>IF(A58="","",VLOOKUP(A58,[7]令和4年度契約状況調査票!$E:$AW,6,FALSE))</f>
        <v/>
      </c>
      <c r="D58" s="14" t="str">
        <f>IF(A58="","",VLOOKUP(A58,[7]令和4年度契約状況調査票!$E:$AW,9,FALSE))</f>
        <v/>
      </c>
      <c r="E58" s="12" t="str">
        <f>IF(A58="","",VLOOKUP(A58,[7]令和4年度契約状況調査票!$E:$AW,10,FALSE))</f>
        <v/>
      </c>
      <c r="F58" s="15" t="str">
        <f>IF(A58="","",VLOOKUP(A58,[7]令和4年度契約状況調査票!$E:$AW,11,FALSE))</f>
        <v/>
      </c>
      <c r="G58" s="16" t="str">
        <f>IF(A58="","",IF(VLOOKUP(A58,[7]令和4年度契約状況調査票!$E:$AW,14,FALSE)="②一般競争入札（総合評価方式）","一般競争入札"&amp;CHAR(10)&amp;"（総合評価方式）","一般競争入札"))</f>
        <v/>
      </c>
      <c r="H58" s="17" t="str">
        <f>IF(A58="","",IF(VLOOKUP(A58,[7]令和4年度契約状況調査票!$E:$AW,16,FALSE)="他官署で調達手続きを実施のため","他官署で調達手続きを実施のため",IF(VLOOKUP(A58,[7]令和4年度契約状況調査票!$E:$AW,23,FALSE)="②同種の他の契約の予定価格を類推されるおそれがあるため公表しない","同種の他の契約の予定価格を類推されるおそれがあるため公表しない",IF(VLOOKUP(A58,[7]令和4年度契約状況調査票!$E:$AW,23,FALSE)="－","－",IF(VLOOKUP(A58,[7]令和4年度契約状況調査票!$E:$AW,7,FALSE)&lt;&gt;"",TEXT(VLOOKUP(A58,[7]令和4年度契約状況調査票!$E:$AW,16,FALSE),"#,##0円")&amp;CHAR(10)&amp;"(A)",VLOOKUP(A58,[7]令和4年度契約状況調査票!$E:$AW,16,FALSE))))))</f>
        <v/>
      </c>
      <c r="I58" s="17" t="str">
        <f>IF(A58="","",VLOOKUP(A58,[7]令和4年度契約状況調査票!$E:$AW,17,FALSE))</f>
        <v/>
      </c>
      <c r="J58" s="18" t="str">
        <f>IF(A58="","",IF(VLOOKUP(A58,[7]令和4年度契約状況調査票!$E:$AW,16,FALSE)="他官署で調達手続きを実施のため","－",IF(VLOOKUP(A58,[7]令和4年度契約状況調査票!$E:$AW,23,FALSE)="②同種の他の契約の予定価格を類推されるおそれがあるため公表しない","－",IF(VLOOKUP(A58,[7]令和4年度契約状況調査票!$E:$AW,23,FALSE)="－","－",IF(VLOOKUP(A58,[7]令和4年度契約状況調査票!$E:$AW,7,FALSE)&lt;&gt;"",TEXT(VLOOKUP(A58,[7]令和4年度契約状況調査票!$E:$AW,19,FALSE),"#.0%")&amp;CHAR(10)&amp;"(B/A×100)",VLOOKUP(A58,[7]令和4年度契約状況調査票!$E:$AW,19,FALSE))))))</f>
        <v/>
      </c>
      <c r="K58" s="19" t="str">
        <f>IF(A58="","",IF(VLOOKUP(A58,[7]令和4年度契約状況調査票!$E:$AW,12,FALSE)="①公益社団法人","公社",IF(VLOOKUP(A58,[7]令和4年度契約状況調査票!$E:$AW,12,FALSE)="②公益財団法人","公財","")))</f>
        <v/>
      </c>
      <c r="L58" s="19" t="str">
        <f>IF(A58="","",VLOOKUP(A58,[7]令和4年度契約状況調査票!$E:$AW,13,FALSE))</f>
        <v/>
      </c>
      <c r="M58" s="20" t="str">
        <f>IF(A58="","",IF(VLOOKUP(A58,[7]令和4年度契約状況調査票!$E:$AW,13,FALSE)="国所管",VLOOKUP(A58,[7]令和4年度契約状況調査票!$E:$AW,24,FALSE),""))</f>
        <v/>
      </c>
      <c r="N58" s="21" t="str">
        <f>IF(A58="","",IF(AND(P58="○",O58="分担契約/単価契約"),"単価契約"&amp;CHAR(10)&amp;"予定調達総額 "&amp;TEXT(VLOOKUP(A58,[7]令和4年度契約状況調査票!$E:$AW,16,FALSE),"#,##0円")&amp;"(B)"&amp;CHAR(10)&amp;"分担契約"&amp;CHAR(10)&amp;VLOOKUP(A58,[7]令和4年度契約状況調査票!$E:$AW,32,FALSE),IF(AND(P58="○",O58="分担契約"),"分担契約"&amp;CHAR(10)&amp;"契約総額 "&amp;TEXT(VLOOKUP(A58,[7]令和4年度契約状況調査票!$E:$AW,16,FALSE),"#,##0円")&amp;"(B)"&amp;CHAR(10)&amp;VLOOKUP(A58,[7]令和4年度契約状況調査票!$E:$AW,32,FALSE),(IF(O58="分担契約/単価契約","単価契約"&amp;CHAR(10)&amp;"予定調達総額 "&amp;TEXT(VLOOKUP(A58,[7]令和4年度契約状況調査票!$E:$AW,16,FALSE),"#,##0円")&amp;CHAR(10)&amp;"分担契約"&amp;CHAR(10)&amp;VLOOKUP(A58,[7]令和4年度契約状況調査票!$E:$AW,32,FALSE),IF(O58="分担契約","分担契約"&amp;CHAR(10)&amp;"契約総額 "&amp;TEXT(VLOOKUP(A58,[7]令和4年度契約状況調査票!$E:$AW,16,FALSE),"#,##0円")&amp;CHAR(10)&amp;VLOOKUP(A58,[7]令和4年度契約状況調査票!$E:$AW,32,FALSE),IF(O58="単価契約","単価契約"&amp;CHAR(10)&amp;"予定調達総額 "&amp;TEXT(VLOOKUP(A58,[7]令和4年度契約状況調査票!$E:$AW,16,FALSE),"#,##0円")&amp;CHAR(10)&amp;VLOOKUP(A58,[7]令和4年度契約状況調査票!$E:$AW,32,FALSE),VLOOKUP(A58,[7]令和4年度契約状況調査票!$E:$AW,32,FALSE))))))))</f>
        <v/>
      </c>
    </row>
    <row r="59" spans="1:14" s="10" customFormat="1" ht="60" customHeight="1">
      <c r="A59" s="11" t="str">
        <f>IF(MAX([7]令和4年度契約状況調査票!E58:E1052)&gt;=ROW()-5,ROW()-5,"")</f>
        <v/>
      </c>
      <c r="B59" s="12" t="str">
        <f>IF(A59="","",VLOOKUP(A59,[7]令和4年度契約状況調査票!$E:$AW,5,FALSE))</f>
        <v/>
      </c>
      <c r="C59" s="13" t="str">
        <f>IF(A59="","",VLOOKUP(A59,[7]令和4年度契約状況調査票!$E:$AW,6,FALSE))</f>
        <v/>
      </c>
      <c r="D59" s="14" t="str">
        <f>IF(A59="","",VLOOKUP(A59,[7]令和4年度契約状況調査票!$E:$AW,9,FALSE))</f>
        <v/>
      </c>
      <c r="E59" s="12" t="str">
        <f>IF(A59="","",VLOOKUP(A59,[7]令和4年度契約状況調査票!$E:$AW,10,FALSE))</f>
        <v/>
      </c>
      <c r="F59" s="15" t="str">
        <f>IF(A59="","",VLOOKUP(A59,[7]令和4年度契約状況調査票!$E:$AW,11,FALSE))</f>
        <v/>
      </c>
      <c r="G59" s="16" t="str">
        <f>IF(A59="","",IF(VLOOKUP(A59,[7]令和4年度契約状況調査票!$E:$AW,14,FALSE)="②一般競争入札（総合評価方式）","一般競争入札"&amp;CHAR(10)&amp;"（総合評価方式）","一般競争入札"))</f>
        <v/>
      </c>
      <c r="H59" s="17" t="str">
        <f>IF(A59="","",IF(VLOOKUP(A59,[7]令和4年度契約状況調査票!$E:$AW,16,FALSE)="他官署で調達手続きを実施のため","他官署で調達手続きを実施のため",IF(VLOOKUP(A59,[7]令和4年度契約状況調査票!$E:$AW,23,FALSE)="②同種の他の契約の予定価格を類推されるおそれがあるため公表しない","同種の他の契約の予定価格を類推されるおそれがあるため公表しない",IF(VLOOKUP(A59,[7]令和4年度契約状況調査票!$E:$AW,23,FALSE)="－","－",IF(VLOOKUP(A59,[7]令和4年度契約状況調査票!$E:$AW,7,FALSE)&lt;&gt;"",TEXT(VLOOKUP(A59,[7]令和4年度契約状況調査票!$E:$AW,16,FALSE),"#,##0円")&amp;CHAR(10)&amp;"(A)",VLOOKUP(A59,[7]令和4年度契約状況調査票!$E:$AW,16,FALSE))))))</f>
        <v/>
      </c>
      <c r="I59" s="17" t="str">
        <f>IF(A59="","",VLOOKUP(A59,[7]令和4年度契約状況調査票!$E:$AW,17,FALSE))</f>
        <v/>
      </c>
      <c r="J59" s="18" t="str">
        <f>IF(A59="","",IF(VLOOKUP(A59,[7]令和4年度契約状況調査票!$E:$AW,16,FALSE)="他官署で調達手続きを実施のため","－",IF(VLOOKUP(A59,[7]令和4年度契約状況調査票!$E:$AW,23,FALSE)="②同種の他の契約の予定価格を類推されるおそれがあるため公表しない","－",IF(VLOOKUP(A59,[7]令和4年度契約状況調査票!$E:$AW,23,FALSE)="－","－",IF(VLOOKUP(A59,[7]令和4年度契約状況調査票!$E:$AW,7,FALSE)&lt;&gt;"",TEXT(VLOOKUP(A59,[7]令和4年度契約状況調査票!$E:$AW,19,FALSE),"#.0%")&amp;CHAR(10)&amp;"(B/A×100)",VLOOKUP(A59,[7]令和4年度契約状況調査票!$E:$AW,19,FALSE))))))</f>
        <v/>
      </c>
      <c r="K59" s="19" t="str">
        <f>IF(A59="","",IF(VLOOKUP(A59,[7]令和4年度契約状況調査票!$E:$AW,12,FALSE)="①公益社団法人","公社",IF(VLOOKUP(A59,[7]令和4年度契約状況調査票!$E:$AW,12,FALSE)="②公益財団法人","公財","")))</f>
        <v/>
      </c>
      <c r="L59" s="19" t="str">
        <f>IF(A59="","",VLOOKUP(A59,[7]令和4年度契約状況調査票!$E:$AW,13,FALSE))</f>
        <v/>
      </c>
      <c r="M59" s="20" t="str">
        <f>IF(A59="","",IF(VLOOKUP(A59,[7]令和4年度契約状況調査票!$E:$AW,13,FALSE)="国所管",VLOOKUP(A59,[7]令和4年度契約状況調査票!$E:$AW,24,FALSE),""))</f>
        <v/>
      </c>
      <c r="N59" s="21" t="str">
        <f>IF(A59="","",IF(AND(P59="○",O59="分担契約/単価契約"),"単価契約"&amp;CHAR(10)&amp;"予定調達総額 "&amp;TEXT(VLOOKUP(A59,[7]令和4年度契約状況調査票!$E:$AW,16,FALSE),"#,##0円")&amp;"(B)"&amp;CHAR(10)&amp;"分担契約"&amp;CHAR(10)&amp;VLOOKUP(A59,[7]令和4年度契約状況調査票!$E:$AW,32,FALSE),IF(AND(P59="○",O59="分担契約"),"分担契約"&amp;CHAR(10)&amp;"契約総額 "&amp;TEXT(VLOOKUP(A59,[7]令和4年度契約状況調査票!$E:$AW,16,FALSE),"#,##0円")&amp;"(B)"&amp;CHAR(10)&amp;VLOOKUP(A59,[7]令和4年度契約状況調査票!$E:$AW,32,FALSE),(IF(O59="分担契約/単価契約","単価契約"&amp;CHAR(10)&amp;"予定調達総額 "&amp;TEXT(VLOOKUP(A59,[7]令和4年度契約状況調査票!$E:$AW,16,FALSE),"#,##0円")&amp;CHAR(10)&amp;"分担契約"&amp;CHAR(10)&amp;VLOOKUP(A59,[7]令和4年度契約状況調査票!$E:$AW,32,FALSE),IF(O59="分担契約","分担契約"&amp;CHAR(10)&amp;"契約総額 "&amp;TEXT(VLOOKUP(A59,[7]令和4年度契約状況調査票!$E:$AW,16,FALSE),"#,##0円")&amp;CHAR(10)&amp;VLOOKUP(A59,[7]令和4年度契約状況調査票!$E:$AW,32,FALSE),IF(O59="単価契約","単価契約"&amp;CHAR(10)&amp;"予定調達総額 "&amp;TEXT(VLOOKUP(A59,[7]令和4年度契約状況調査票!$E:$AW,16,FALSE),"#,##0円")&amp;CHAR(10)&amp;VLOOKUP(A59,[7]令和4年度契約状況調査票!$E:$AW,32,FALSE),VLOOKUP(A59,[7]令和4年度契約状況調査票!$E:$AW,32,FALSE))))))))</f>
        <v/>
      </c>
    </row>
    <row r="60" spans="1:14" s="10" customFormat="1" ht="60" customHeight="1">
      <c r="A60" s="11" t="str">
        <f>IF(MAX([7]令和4年度契約状況調査票!E59:E1053)&gt;=ROW()-5,ROW()-5,"")</f>
        <v/>
      </c>
      <c r="B60" s="12" t="str">
        <f>IF(A60="","",VLOOKUP(A60,[7]令和4年度契約状況調査票!$E:$AW,5,FALSE))</f>
        <v/>
      </c>
      <c r="C60" s="13" t="str">
        <f>IF(A60="","",VLOOKUP(A60,[7]令和4年度契約状況調査票!$E:$AW,6,FALSE))</f>
        <v/>
      </c>
      <c r="D60" s="14" t="str">
        <f>IF(A60="","",VLOOKUP(A60,[7]令和4年度契約状況調査票!$E:$AW,9,FALSE))</f>
        <v/>
      </c>
      <c r="E60" s="12" t="str">
        <f>IF(A60="","",VLOOKUP(A60,[7]令和4年度契約状況調査票!$E:$AW,10,FALSE))</f>
        <v/>
      </c>
      <c r="F60" s="15" t="str">
        <f>IF(A60="","",VLOOKUP(A60,[7]令和4年度契約状況調査票!$E:$AW,11,FALSE))</f>
        <v/>
      </c>
      <c r="G60" s="16" t="str">
        <f>IF(A60="","",IF(VLOOKUP(A60,[7]令和4年度契約状況調査票!$E:$AW,14,FALSE)="②一般競争入札（総合評価方式）","一般競争入札"&amp;CHAR(10)&amp;"（総合評価方式）","一般競争入札"))</f>
        <v/>
      </c>
      <c r="H60" s="17" t="str">
        <f>IF(A60="","",IF(VLOOKUP(A60,[7]令和4年度契約状況調査票!$E:$AW,16,FALSE)="他官署で調達手続きを実施のため","他官署で調達手続きを実施のため",IF(VLOOKUP(A60,[7]令和4年度契約状況調査票!$E:$AW,23,FALSE)="②同種の他の契約の予定価格を類推されるおそれがあるため公表しない","同種の他の契約の予定価格を類推されるおそれがあるため公表しない",IF(VLOOKUP(A60,[7]令和4年度契約状況調査票!$E:$AW,23,FALSE)="－","－",IF(VLOOKUP(A60,[7]令和4年度契約状況調査票!$E:$AW,7,FALSE)&lt;&gt;"",TEXT(VLOOKUP(A60,[7]令和4年度契約状況調査票!$E:$AW,16,FALSE),"#,##0円")&amp;CHAR(10)&amp;"(A)",VLOOKUP(A60,[7]令和4年度契約状況調査票!$E:$AW,16,FALSE))))))</f>
        <v/>
      </c>
      <c r="I60" s="17" t="str">
        <f>IF(A60="","",VLOOKUP(A60,[7]令和4年度契約状況調査票!$E:$AW,17,FALSE))</f>
        <v/>
      </c>
      <c r="J60" s="18" t="str">
        <f>IF(A60="","",IF(VLOOKUP(A60,[7]令和4年度契約状況調査票!$E:$AW,16,FALSE)="他官署で調達手続きを実施のため","－",IF(VLOOKUP(A60,[7]令和4年度契約状況調査票!$E:$AW,23,FALSE)="②同種の他の契約の予定価格を類推されるおそれがあるため公表しない","－",IF(VLOOKUP(A60,[7]令和4年度契約状況調査票!$E:$AW,23,FALSE)="－","－",IF(VLOOKUP(A60,[7]令和4年度契約状況調査票!$E:$AW,7,FALSE)&lt;&gt;"",TEXT(VLOOKUP(A60,[7]令和4年度契約状況調査票!$E:$AW,19,FALSE),"#.0%")&amp;CHAR(10)&amp;"(B/A×100)",VLOOKUP(A60,[7]令和4年度契約状況調査票!$E:$AW,19,FALSE))))))</f>
        <v/>
      </c>
      <c r="K60" s="19" t="str">
        <f>IF(A60="","",IF(VLOOKUP(A60,[7]令和4年度契約状況調査票!$E:$AW,12,FALSE)="①公益社団法人","公社",IF(VLOOKUP(A60,[7]令和4年度契約状況調査票!$E:$AW,12,FALSE)="②公益財団法人","公財","")))</f>
        <v/>
      </c>
      <c r="L60" s="19" t="str">
        <f>IF(A60="","",VLOOKUP(A60,[7]令和4年度契約状況調査票!$E:$AW,13,FALSE))</f>
        <v/>
      </c>
      <c r="M60" s="20" t="str">
        <f>IF(A60="","",IF(VLOOKUP(A60,[7]令和4年度契約状況調査票!$E:$AW,13,FALSE)="国所管",VLOOKUP(A60,[7]令和4年度契約状況調査票!$E:$AW,24,FALSE),""))</f>
        <v/>
      </c>
      <c r="N60" s="21" t="str">
        <f>IF(A60="","",IF(AND(P60="○",O60="分担契約/単価契約"),"単価契約"&amp;CHAR(10)&amp;"予定調達総額 "&amp;TEXT(VLOOKUP(A60,[7]令和4年度契約状況調査票!$E:$AW,16,FALSE),"#,##0円")&amp;"(B)"&amp;CHAR(10)&amp;"分担契約"&amp;CHAR(10)&amp;VLOOKUP(A60,[7]令和4年度契約状況調査票!$E:$AW,32,FALSE),IF(AND(P60="○",O60="分担契約"),"分担契約"&amp;CHAR(10)&amp;"契約総額 "&amp;TEXT(VLOOKUP(A60,[7]令和4年度契約状況調査票!$E:$AW,16,FALSE),"#,##0円")&amp;"(B)"&amp;CHAR(10)&amp;VLOOKUP(A60,[7]令和4年度契約状況調査票!$E:$AW,32,FALSE),(IF(O60="分担契約/単価契約","単価契約"&amp;CHAR(10)&amp;"予定調達総額 "&amp;TEXT(VLOOKUP(A60,[7]令和4年度契約状況調査票!$E:$AW,16,FALSE),"#,##0円")&amp;CHAR(10)&amp;"分担契約"&amp;CHAR(10)&amp;VLOOKUP(A60,[7]令和4年度契約状況調査票!$E:$AW,32,FALSE),IF(O60="分担契約","分担契約"&amp;CHAR(10)&amp;"契約総額 "&amp;TEXT(VLOOKUP(A60,[7]令和4年度契約状況調査票!$E:$AW,16,FALSE),"#,##0円")&amp;CHAR(10)&amp;VLOOKUP(A60,[7]令和4年度契約状況調査票!$E:$AW,32,FALSE),IF(O60="単価契約","単価契約"&amp;CHAR(10)&amp;"予定調達総額 "&amp;TEXT(VLOOKUP(A60,[7]令和4年度契約状況調査票!$E:$AW,16,FALSE),"#,##0円")&amp;CHAR(10)&amp;VLOOKUP(A60,[7]令和4年度契約状況調査票!$E:$AW,32,FALSE),VLOOKUP(A60,[7]令和4年度契約状況調査票!$E:$AW,32,FALSE))))))))</f>
        <v/>
      </c>
    </row>
    <row r="61" spans="1:14" s="10" customFormat="1" ht="60" customHeight="1">
      <c r="A61" s="11" t="str">
        <f>IF(MAX([7]令和4年度契約状況調査票!E60:E1054)&gt;=ROW()-5,ROW()-5,"")</f>
        <v/>
      </c>
      <c r="B61" s="12" t="str">
        <f>IF(A61="","",VLOOKUP(A61,[7]令和4年度契約状況調査票!$E:$AW,5,FALSE))</f>
        <v/>
      </c>
      <c r="C61" s="13" t="str">
        <f>IF(A61="","",VLOOKUP(A61,[7]令和4年度契約状況調査票!$E:$AW,6,FALSE))</f>
        <v/>
      </c>
      <c r="D61" s="14" t="str">
        <f>IF(A61="","",VLOOKUP(A61,[7]令和4年度契約状況調査票!$E:$AW,9,FALSE))</f>
        <v/>
      </c>
      <c r="E61" s="12" t="str">
        <f>IF(A61="","",VLOOKUP(A61,[7]令和4年度契約状況調査票!$E:$AW,10,FALSE))</f>
        <v/>
      </c>
      <c r="F61" s="15" t="str">
        <f>IF(A61="","",VLOOKUP(A61,[7]令和4年度契約状況調査票!$E:$AW,11,FALSE))</f>
        <v/>
      </c>
      <c r="G61" s="16" t="str">
        <f>IF(A61="","",IF(VLOOKUP(A61,[7]令和4年度契約状況調査票!$E:$AW,14,FALSE)="②一般競争入札（総合評価方式）","一般競争入札"&amp;CHAR(10)&amp;"（総合評価方式）","一般競争入札"))</f>
        <v/>
      </c>
      <c r="H61" s="17" t="str">
        <f>IF(A61="","",IF(VLOOKUP(A61,[7]令和4年度契約状況調査票!$E:$AW,16,FALSE)="他官署で調達手続きを実施のため","他官署で調達手続きを実施のため",IF(VLOOKUP(A61,[7]令和4年度契約状況調査票!$E:$AW,23,FALSE)="②同種の他の契約の予定価格を類推されるおそれがあるため公表しない","同種の他の契約の予定価格を類推されるおそれがあるため公表しない",IF(VLOOKUP(A61,[7]令和4年度契約状況調査票!$E:$AW,23,FALSE)="－","－",IF(VLOOKUP(A61,[7]令和4年度契約状況調査票!$E:$AW,7,FALSE)&lt;&gt;"",TEXT(VLOOKUP(A61,[7]令和4年度契約状況調査票!$E:$AW,16,FALSE),"#,##0円")&amp;CHAR(10)&amp;"(A)",VLOOKUP(A61,[7]令和4年度契約状況調査票!$E:$AW,16,FALSE))))))</f>
        <v/>
      </c>
      <c r="I61" s="17" t="str">
        <f>IF(A61="","",VLOOKUP(A61,[7]令和4年度契約状況調査票!$E:$AW,17,FALSE))</f>
        <v/>
      </c>
      <c r="J61" s="18" t="str">
        <f>IF(A61="","",IF(VLOOKUP(A61,[7]令和4年度契約状況調査票!$E:$AW,16,FALSE)="他官署で調達手続きを実施のため","－",IF(VLOOKUP(A61,[7]令和4年度契約状況調査票!$E:$AW,23,FALSE)="②同種の他の契約の予定価格を類推されるおそれがあるため公表しない","－",IF(VLOOKUP(A61,[7]令和4年度契約状況調査票!$E:$AW,23,FALSE)="－","－",IF(VLOOKUP(A61,[7]令和4年度契約状況調査票!$E:$AW,7,FALSE)&lt;&gt;"",TEXT(VLOOKUP(A61,[7]令和4年度契約状況調査票!$E:$AW,19,FALSE),"#.0%")&amp;CHAR(10)&amp;"(B/A×100)",VLOOKUP(A61,[7]令和4年度契約状況調査票!$E:$AW,19,FALSE))))))</f>
        <v/>
      </c>
      <c r="K61" s="19" t="str">
        <f>IF(A61="","",IF(VLOOKUP(A61,[7]令和4年度契約状況調査票!$E:$AW,12,FALSE)="①公益社団法人","公社",IF(VLOOKUP(A61,[7]令和4年度契約状況調査票!$E:$AW,12,FALSE)="②公益財団法人","公財","")))</f>
        <v/>
      </c>
      <c r="L61" s="19" t="str">
        <f>IF(A61="","",VLOOKUP(A61,[7]令和4年度契約状況調査票!$E:$AW,13,FALSE))</f>
        <v/>
      </c>
      <c r="M61" s="20" t="str">
        <f>IF(A61="","",IF(VLOOKUP(A61,[7]令和4年度契約状況調査票!$E:$AW,13,FALSE)="国所管",VLOOKUP(A61,[7]令和4年度契約状況調査票!$E:$AW,24,FALSE),""))</f>
        <v/>
      </c>
      <c r="N61" s="21" t="str">
        <f>IF(A61="","",IF(AND(P61="○",O61="分担契約/単価契約"),"単価契約"&amp;CHAR(10)&amp;"予定調達総額 "&amp;TEXT(VLOOKUP(A61,[7]令和4年度契約状況調査票!$E:$AW,16,FALSE),"#,##0円")&amp;"(B)"&amp;CHAR(10)&amp;"分担契約"&amp;CHAR(10)&amp;VLOOKUP(A61,[7]令和4年度契約状況調査票!$E:$AW,32,FALSE),IF(AND(P61="○",O61="分担契約"),"分担契約"&amp;CHAR(10)&amp;"契約総額 "&amp;TEXT(VLOOKUP(A61,[7]令和4年度契約状況調査票!$E:$AW,16,FALSE),"#,##0円")&amp;"(B)"&amp;CHAR(10)&amp;VLOOKUP(A61,[7]令和4年度契約状況調査票!$E:$AW,32,FALSE),(IF(O61="分担契約/単価契約","単価契約"&amp;CHAR(10)&amp;"予定調達総額 "&amp;TEXT(VLOOKUP(A61,[7]令和4年度契約状況調査票!$E:$AW,16,FALSE),"#,##0円")&amp;CHAR(10)&amp;"分担契約"&amp;CHAR(10)&amp;VLOOKUP(A61,[7]令和4年度契約状況調査票!$E:$AW,32,FALSE),IF(O61="分担契約","分担契約"&amp;CHAR(10)&amp;"契約総額 "&amp;TEXT(VLOOKUP(A61,[7]令和4年度契約状況調査票!$E:$AW,16,FALSE),"#,##0円")&amp;CHAR(10)&amp;VLOOKUP(A61,[7]令和4年度契約状況調査票!$E:$AW,32,FALSE),IF(O61="単価契約","単価契約"&amp;CHAR(10)&amp;"予定調達総額 "&amp;TEXT(VLOOKUP(A61,[7]令和4年度契約状況調査票!$E:$AW,16,FALSE),"#,##0円")&amp;CHAR(10)&amp;VLOOKUP(A61,[7]令和4年度契約状況調査票!$E:$AW,32,FALSE),VLOOKUP(A61,[7]令和4年度契約状況調査票!$E:$AW,32,FALSE))))))))</f>
        <v/>
      </c>
    </row>
    <row r="62" spans="1:14" s="10" customFormat="1" ht="60" customHeight="1">
      <c r="A62" s="11" t="str">
        <f>IF(MAX([7]令和4年度契約状況調査票!E61:E1055)&gt;=ROW()-5,ROW()-5,"")</f>
        <v/>
      </c>
      <c r="B62" s="12" t="str">
        <f>IF(A62="","",VLOOKUP(A62,[7]令和4年度契約状況調査票!$E:$AW,5,FALSE))</f>
        <v/>
      </c>
      <c r="C62" s="13" t="str">
        <f>IF(A62="","",VLOOKUP(A62,[7]令和4年度契約状況調査票!$E:$AW,6,FALSE))</f>
        <v/>
      </c>
      <c r="D62" s="14" t="str">
        <f>IF(A62="","",VLOOKUP(A62,[7]令和4年度契約状況調査票!$E:$AW,9,FALSE))</f>
        <v/>
      </c>
      <c r="E62" s="12" t="str">
        <f>IF(A62="","",VLOOKUP(A62,[7]令和4年度契約状況調査票!$E:$AW,10,FALSE))</f>
        <v/>
      </c>
      <c r="F62" s="15" t="str">
        <f>IF(A62="","",VLOOKUP(A62,[7]令和4年度契約状況調査票!$E:$AW,11,FALSE))</f>
        <v/>
      </c>
      <c r="G62" s="16" t="str">
        <f>IF(A62="","",IF(VLOOKUP(A62,[7]令和4年度契約状況調査票!$E:$AW,14,FALSE)="②一般競争入札（総合評価方式）","一般競争入札"&amp;CHAR(10)&amp;"（総合評価方式）","一般競争入札"))</f>
        <v/>
      </c>
      <c r="H62" s="17" t="str">
        <f>IF(A62="","",IF(VLOOKUP(A62,[7]令和4年度契約状況調査票!$E:$AW,16,FALSE)="他官署で調達手続きを実施のため","他官署で調達手続きを実施のため",IF(VLOOKUP(A62,[7]令和4年度契約状況調査票!$E:$AW,23,FALSE)="②同種の他の契約の予定価格を類推されるおそれがあるため公表しない","同種の他の契約の予定価格を類推されるおそれがあるため公表しない",IF(VLOOKUP(A62,[7]令和4年度契約状況調査票!$E:$AW,23,FALSE)="－","－",IF(VLOOKUP(A62,[7]令和4年度契約状況調査票!$E:$AW,7,FALSE)&lt;&gt;"",TEXT(VLOOKUP(A62,[7]令和4年度契約状況調査票!$E:$AW,16,FALSE),"#,##0円")&amp;CHAR(10)&amp;"(A)",VLOOKUP(A62,[7]令和4年度契約状況調査票!$E:$AW,16,FALSE))))))</f>
        <v/>
      </c>
      <c r="I62" s="17" t="str">
        <f>IF(A62="","",VLOOKUP(A62,[7]令和4年度契約状況調査票!$E:$AW,17,FALSE))</f>
        <v/>
      </c>
      <c r="J62" s="18" t="str">
        <f>IF(A62="","",IF(VLOOKUP(A62,[7]令和4年度契約状況調査票!$E:$AW,16,FALSE)="他官署で調達手続きを実施のため","－",IF(VLOOKUP(A62,[7]令和4年度契約状況調査票!$E:$AW,23,FALSE)="②同種の他の契約の予定価格を類推されるおそれがあるため公表しない","－",IF(VLOOKUP(A62,[7]令和4年度契約状況調査票!$E:$AW,23,FALSE)="－","－",IF(VLOOKUP(A62,[7]令和4年度契約状況調査票!$E:$AW,7,FALSE)&lt;&gt;"",TEXT(VLOOKUP(A62,[7]令和4年度契約状況調査票!$E:$AW,19,FALSE),"#.0%")&amp;CHAR(10)&amp;"(B/A×100)",VLOOKUP(A62,[7]令和4年度契約状況調査票!$E:$AW,19,FALSE))))))</f>
        <v/>
      </c>
      <c r="K62" s="19" t="str">
        <f>IF(A62="","",IF(VLOOKUP(A62,[7]令和4年度契約状況調査票!$E:$AW,12,FALSE)="①公益社団法人","公社",IF(VLOOKUP(A62,[7]令和4年度契約状況調査票!$E:$AW,12,FALSE)="②公益財団法人","公財","")))</f>
        <v/>
      </c>
      <c r="L62" s="19" t="str">
        <f>IF(A62="","",VLOOKUP(A62,[7]令和4年度契約状況調査票!$E:$AW,13,FALSE))</f>
        <v/>
      </c>
      <c r="M62" s="20" t="str">
        <f>IF(A62="","",IF(VLOOKUP(A62,[7]令和4年度契約状況調査票!$E:$AW,13,FALSE)="国所管",VLOOKUP(A62,[7]令和4年度契約状況調査票!$E:$AW,24,FALSE),""))</f>
        <v/>
      </c>
      <c r="N62" s="21" t="str">
        <f>IF(A62="","",IF(AND(P62="○",O62="分担契約/単価契約"),"単価契約"&amp;CHAR(10)&amp;"予定調達総額 "&amp;TEXT(VLOOKUP(A62,[7]令和4年度契約状況調査票!$E:$AW,16,FALSE),"#,##0円")&amp;"(B)"&amp;CHAR(10)&amp;"分担契約"&amp;CHAR(10)&amp;VLOOKUP(A62,[7]令和4年度契約状況調査票!$E:$AW,32,FALSE),IF(AND(P62="○",O62="分担契約"),"分担契約"&amp;CHAR(10)&amp;"契約総額 "&amp;TEXT(VLOOKUP(A62,[7]令和4年度契約状況調査票!$E:$AW,16,FALSE),"#,##0円")&amp;"(B)"&amp;CHAR(10)&amp;VLOOKUP(A62,[7]令和4年度契約状況調査票!$E:$AW,32,FALSE),(IF(O62="分担契約/単価契約","単価契約"&amp;CHAR(10)&amp;"予定調達総額 "&amp;TEXT(VLOOKUP(A62,[7]令和4年度契約状況調査票!$E:$AW,16,FALSE),"#,##0円")&amp;CHAR(10)&amp;"分担契約"&amp;CHAR(10)&amp;VLOOKUP(A62,[7]令和4年度契約状況調査票!$E:$AW,32,FALSE),IF(O62="分担契約","分担契約"&amp;CHAR(10)&amp;"契約総額 "&amp;TEXT(VLOOKUP(A62,[7]令和4年度契約状況調査票!$E:$AW,16,FALSE),"#,##0円")&amp;CHAR(10)&amp;VLOOKUP(A62,[7]令和4年度契約状況調査票!$E:$AW,32,FALSE),IF(O62="単価契約","単価契約"&amp;CHAR(10)&amp;"予定調達総額 "&amp;TEXT(VLOOKUP(A62,[7]令和4年度契約状況調査票!$E:$AW,16,FALSE),"#,##0円")&amp;CHAR(10)&amp;VLOOKUP(A62,[7]令和4年度契約状況調査票!$E:$AW,32,FALSE),VLOOKUP(A62,[7]令和4年度契約状況調査票!$E:$AW,32,FALSE))))))))</f>
        <v/>
      </c>
    </row>
    <row r="63" spans="1:14" s="10" customFormat="1" ht="60" customHeight="1">
      <c r="A63" s="11" t="str">
        <f>IF(MAX([7]令和4年度契約状況調査票!E62:E1056)&gt;=ROW()-5,ROW()-5,"")</f>
        <v/>
      </c>
      <c r="B63" s="12" t="str">
        <f>IF(A63="","",VLOOKUP(A63,[7]令和4年度契約状況調査票!$E:$AW,5,FALSE))</f>
        <v/>
      </c>
      <c r="C63" s="13" t="str">
        <f>IF(A63="","",VLOOKUP(A63,[7]令和4年度契約状況調査票!$E:$AW,6,FALSE))</f>
        <v/>
      </c>
      <c r="D63" s="14" t="str">
        <f>IF(A63="","",VLOOKUP(A63,[7]令和4年度契約状況調査票!$E:$AW,9,FALSE))</f>
        <v/>
      </c>
      <c r="E63" s="12" t="str">
        <f>IF(A63="","",VLOOKUP(A63,[7]令和4年度契約状況調査票!$E:$AW,10,FALSE))</f>
        <v/>
      </c>
      <c r="F63" s="15" t="str">
        <f>IF(A63="","",VLOOKUP(A63,[7]令和4年度契約状況調査票!$E:$AW,11,FALSE))</f>
        <v/>
      </c>
      <c r="G63" s="16" t="str">
        <f>IF(A63="","",IF(VLOOKUP(A63,[7]令和4年度契約状況調査票!$E:$AW,14,FALSE)="②一般競争入札（総合評価方式）","一般競争入札"&amp;CHAR(10)&amp;"（総合評価方式）","一般競争入札"))</f>
        <v/>
      </c>
      <c r="H63" s="17" t="str">
        <f>IF(A63="","",IF(VLOOKUP(A63,[7]令和4年度契約状況調査票!$E:$AW,16,FALSE)="他官署で調達手続きを実施のため","他官署で調達手続きを実施のため",IF(VLOOKUP(A63,[7]令和4年度契約状況調査票!$E:$AW,23,FALSE)="②同種の他の契約の予定価格を類推されるおそれがあるため公表しない","同種の他の契約の予定価格を類推されるおそれがあるため公表しない",IF(VLOOKUP(A63,[7]令和4年度契約状況調査票!$E:$AW,23,FALSE)="－","－",IF(VLOOKUP(A63,[7]令和4年度契約状況調査票!$E:$AW,7,FALSE)&lt;&gt;"",TEXT(VLOOKUP(A63,[7]令和4年度契約状況調査票!$E:$AW,16,FALSE),"#,##0円")&amp;CHAR(10)&amp;"(A)",VLOOKUP(A63,[7]令和4年度契約状況調査票!$E:$AW,16,FALSE))))))</f>
        <v/>
      </c>
      <c r="I63" s="17" t="str">
        <f>IF(A63="","",VLOOKUP(A63,[7]令和4年度契約状況調査票!$E:$AW,17,FALSE))</f>
        <v/>
      </c>
      <c r="J63" s="18" t="str">
        <f>IF(A63="","",IF(VLOOKUP(A63,[7]令和4年度契約状況調査票!$E:$AW,16,FALSE)="他官署で調達手続きを実施のため","－",IF(VLOOKUP(A63,[7]令和4年度契約状況調査票!$E:$AW,23,FALSE)="②同種の他の契約の予定価格を類推されるおそれがあるため公表しない","－",IF(VLOOKUP(A63,[7]令和4年度契約状況調査票!$E:$AW,23,FALSE)="－","－",IF(VLOOKUP(A63,[7]令和4年度契約状況調査票!$E:$AW,7,FALSE)&lt;&gt;"",TEXT(VLOOKUP(A63,[7]令和4年度契約状況調査票!$E:$AW,19,FALSE),"#.0%")&amp;CHAR(10)&amp;"(B/A×100)",VLOOKUP(A63,[7]令和4年度契約状況調査票!$E:$AW,19,FALSE))))))</f>
        <v/>
      </c>
      <c r="K63" s="19" t="str">
        <f>IF(A63="","",IF(VLOOKUP(A63,[7]令和4年度契約状況調査票!$E:$AW,12,FALSE)="①公益社団法人","公社",IF(VLOOKUP(A63,[7]令和4年度契約状況調査票!$E:$AW,12,FALSE)="②公益財団法人","公財","")))</f>
        <v/>
      </c>
      <c r="L63" s="19" t="str">
        <f>IF(A63="","",VLOOKUP(A63,[7]令和4年度契約状況調査票!$E:$AW,13,FALSE))</f>
        <v/>
      </c>
      <c r="M63" s="20" t="str">
        <f>IF(A63="","",IF(VLOOKUP(A63,[7]令和4年度契約状況調査票!$E:$AW,13,FALSE)="国所管",VLOOKUP(A63,[7]令和4年度契約状況調査票!$E:$AW,24,FALSE),""))</f>
        <v/>
      </c>
      <c r="N63" s="21" t="str">
        <f>IF(A63="","",IF(AND(P63="○",O63="分担契約/単価契約"),"単価契約"&amp;CHAR(10)&amp;"予定調達総額 "&amp;TEXT(VLOOKUP(A63,[7]令和4年度契約状況調査票!$E:$AW,16,FALSE),"#,##0円")&amp;"(B)"&amp;CHAR(10)&amp;"分担契約"&amp;CHAR(10)&amp;VLOOKUP(A63,[7]令和4年度契約状況調査票!$E:$AW,32,FALSE),IF(AND(P63="○",O63="分担契約"),"分担契約"&amp;CHAR(10)&amp;"契約総額 "&amp;TEXT(VLOOKUP(A63,[7]令和4年度契約状況調査票!$E:$AW,16,FALSE),"#,##0円")&amp;"(B)"&amp;CHAR(10)&amp;VLOOKUP(A63,[7]令和4年度契約状況調査票!$E:$AW,32,FALSE),(IF(O63="分担契約/単価契約","単価契約"&amp;CHAR(10)&amp;"予定調達総額 "&amp;TEXT(VLOOKUP(A63,[7]令和4年度契約状況調査票!$E:$AW,16,FALSE),"#,##0円")&amp;CHAR(10)&amp;"分担契約"&amp;CHAR(10)&amp;VLOOKUP(A63,[7]令和4年度契約状況調査票!$E:$AW,32,FALSE),IF(O63="分担契約","分担契約"&amp;CHAR(10)&amp;"契約総額 "&amp;TEXT(VLOOKUP(A63,[7]令和4年度契約状況調査票!$E:$AW,16,FALSE),"#,##0円")&amp;CHAR(10)&amp;VLOOKUP(A63,[7]令和4年度契約状況調査票!$E:$AW,32,FALSE),IF(O63="単価契約","単価契約"&amp;CHAR(10)&amp;"予定調達総額 "&amp;TEXT(VLOOKUP(A63,[7]令和4年度契約状況調査票!$E:$AW,16,FALSE),"#,##0円")&amp;CHAR(10)&amp;VLOOKUP(A63,[7]令和4年度契約状況調査票!$E:$AW,32,FALSE),VLOOKUP(A63,[7]令和4年度契約状況調査票!$E:$AW,32,FALSE))))))))</f>
        <v/>
      </c>
    </row>
    <row r="64" spans="1:14" s="10" customFormat="1" ht="60" customHeight="1">
      <c r="A64" s="11" t="str">
        <f>IF(MAX([7]令和4年度契約状況調査票!E63:E1057)&gt;=ROW()-5,ROW()-5,"")</f>
        <v/>
      </c>
      <c r="B64" s="12" t="str">
        <f>IF(A64="","",VLOOKUP(A64,[7]令和4年度契約状況調査票!$E:$AW,5,FALSE))</f>
        <v/>
      </c>
      <c r="C64" s="13" t="str">
        <f>IF(A64="","",VLOOKUP(A64,[7]令和4年度契約状況調査票!$E:$AW,6,FALSE))</f>
        <v/>
      </c>
      <c r="D64" s="14" t="str">
        <f>IF(A64="","",VLOOKUP(A64,[7]令和4年度契約状況調査票!$E:$AW,9,FALSE))</f>
        <v/>
      </c>
      <c r="E64" s="12" t="str">
        <f>IF(A64="","",VLOOKUP(A64,[7]令和4年度契約状況調査票!$E:$AW,10,FALSE))</f>
        <v/>
      </c>
      <c r="F64" s="15" t="str">
        <f>IF(A64="","",VLOOKUP(A64,[7]令和4年度契約状況調査票!$E:$AW,11,FALSE))</f>
        <v/>
      </c>
      <c r="G64" s="16" t="str">
        <f>IF(A64="","",IF(VLOOKUP(A64,[7]令和4年度契約状況調査票!$E:$AW,14,FALSE)="②一般競争入札（総合評価方式）","一般競争入札"&amp;CHAR(10)&amp;"（総合評価方式）","一般競争入札"))</f>
        <v/>
      </c>
      <c r="H64" s="17" t="str">
        <f>IF(A64="","",IF(VLOOKUP(A64,[7]令和4年度契約状況調査票!$E:$AW,16,FALSE)="他官署で調達手続きを実施のため","他官署で調達手続きを実施のため",IF(VLOOKUP(A64,[7]令和4年度契約状況調査票!$E:$AW,23,FALSE)="②同種の他の契約の予定価格を類推されるおそれがあるため公表しない","同種の他の契約の予定価格を類推されるおそれがあるため公表しない",IF(VLOOKUP(A64,[7]令和4年度契約状況調査票!$E:$AW,23,FALSE)="－","－",IF(VLOOKUP(A64,[7]令和4年度契約状況調査票!$E:$AW,7,FALSE)&lt;&gt;"",TEXT(VLOOKUP(A64,[7]令和4年度契約状況調査票!$E:$AW,16,FALSE),"#,##0円")&amp;CHAR(10)&amp;"(A)",VLOOKUP(A64,[7]令和4年度契約状況調査票!$E:$AW,16,FALSE))))))</f>
        <v/>
      </c>
      <c r="I64" s="17" t="str">
        <f>IF(A64="","",VLOOKUP(A64,[7]令和4年度契約状況調査票!$E:$AW,17,FALSE))</f>
        <v/>
      </c>
      <c r="J64" s="18" t="str">
        <f>IF(A64="","",IF(VLOOKUP(A64,[7]令和4年度契約状況調査票!$E:$AW,16,FALSE)="他官署で調達手続きを実施のため","－",IF(VLOOKUP(A64,[7]令和4年度契約状況調査票!$E:$AW,23,FALSE)="②同種の他の契約の予定価格を類推されるおそれがあるため公表しない","－",IF(VLOOKUP(A64,[7]令和4年度契約状況調査票!$E:$AW,23,FALSE)="－","－",IF(VLOOKUP(A64,[7]令和4年度契約状況調査票!$E:$AW,7,FALSE)&lt;&gt;"",TEXT(VLOOKUP(A64,[7]令和4年度契約状況調査票!$E:$AW,19,FALSE),"#.0%")&amp;CHAR(10)&amp;"(B/A×100)",VLOOKUP(A64,[7]令和4年度契約状況調査票!$E:$AW,19,FALSE))))))</f>
        <v/>
      </c>
      <c r="K64" s="19" t="str">
        <f>IF(A64="","",IF(VLOOKUP(A64,[7]令和4年度契約状況調査票!$E:$AW,12,FALSE)="①公益社団法人","公社",IF(VLOOKUP(A64,[7]令和4年度契約状況調査票!$E:$AW,12,FALSE)="②公益財団法人","公財","")))</f>
        <v/>
      </c>
      <c r="L64" s="19" t="str">
        <f>IF(A64="","",VLOOKUP(A64,[7]令和4年度契約状況調査票!$E:$AW,13,FALSE))</f>
        <v/>
      </c>
      <c r="M64" s="20" t="str">
        <f>IF(A64="","",IF(VLOOKUP(A64,[7]令和4年度契約状況調査票!$E:$AW,13,FALSE)="国所管",VLOOKUP(A64,[7]令和4年度契約状況調査票!$E:$AW,24,FALSE),""))</f>
        <v/>
      </c>
      <c r="N64" s="21" t="str">
        <f>IF(A64="","",IF(AND(P64="○",O64="分担契約/単価契約"),"単価契約"&amp;CHAR(10)&amp;"予定調達総額 "&amp;TEXT(VLOOKUP(A64,[7]令和4年度契約状況調査票!$E:$AW,16,FALSE),"#,##0円")&amp;"(B)"&amp;CHAR(10)&amp;"分担契約"&amp;CHAR(10)&amp;VLOOKUP(A64,[7]令和4年度契約状況調査票!$E:$AW,32,FALSE),IF(AND(P64="○",O64="分担契約"),"分担契約"&amp;CHAR(10)&amp;"契約総額 "&amp;TEXT(VLOOKUP(A64,[7]令和4年度契約状況調査票!$E:$AW,16,FALSE),"#,##0円")&amp;"(B)"&amp;CHAR(10)&amp;VLOOKUP(A64,[7]令和4年度契約状況調査票!$E:$AW,32,FALSE),(IF(O64="分担契約/単価契約","単価契約"&amp;CHAR(10)&amp;"予定調達総額 "&amp;TEXT(VLOOKUP(A64,[7]令和4年度契約状況調査票!$E:$AW,16,FALSE),"#,##0円")&amp;CHAR(10)&amp;"分担契約"&amp;CHAR(10)&amp;VLOOKUP(A64,[7]令和4年度契約状況調査票!$E:$AW,32,FALSE),IF(O64="分担契約","分担契約"&amp;CHAR(10)&amp;"契約総額 "&amp;TEXT(VLOOKUP(A64,[7]令和4年度契約状況調査票!$E:$AW,16,FALSE),"#,##0円")&amp;CHAR(10)&amp;VLOOKUP(A64,[7]令和4年度契約状況調査票!$E:$AW,32,FALSE),IF(O64="単価契約","単価契約"&amp;CHAR(10)&amp;"予定調達総額 "&amp;TEXT(VLOOKUP(A64,[7]令和4年度契約状況調査票!$E:$AW,16,FALSE),"#,##0円")&amp;CHAR(10)&amp;VLOOKUP(A64,[7]令和4年度契約状況調査票!$E:$AW,32,FALSE),VLOOKUP(A64,[7]令和4年度契約状況調査票!$E:$AW,32,FALSE))))))))</f>
        <v/>
      </c>
    </row>
    <row r="65" spans="1:14" s="10" customFormat="1" ht="60" customHeight="1">
      <c r="A65" s="11" t="str">
        <f>IF(MAX([7]令和4年度契約状況調査票!E64:E1058)&gt;=ROW()-5,ROW()-5,"")</f>
        <v/>
      </c>
      <c r="B65" s="12" t="str">
        <f>IF(A65="","",VLOOKUP(A65,[7]令和4年度契約状況調査票!$E:$AW,5,FALSE))</f>
        <v/>
      </c>
      <c r="C65" s="13" t="str">
        <f>IF(A65="","",VLOOKUP(A65,[7]令和4年度契約状況調査票!$E:$AW,6,FALSE))</f>
        <v/>
      </c>
      <c r="D65" s="14" t="str">
        <f>IF(A65="","",VLOOKUP(A65,[7]令和4年度契約状況調査票!$E:$AW,9,FALSE))</f>
        <v/>
      </c>
      <c r="E65" s="12" t="str">
        <f>IF(A65="","",VLOOKUP(A65,[7]令和4年度契約状況調査票!$E:$AW,10,FALSE))</f>
        <v/>
      </c>
      <c r="F65" s="15" t="str">
        <f>IF(A65="","",VLOOKUP(A65,[7]令和4年度契約状況調査票!$E:$AW,11,FALSE))</f>
        <v/>
      </c>
      <c r="G65" s="16" t="str">
        <f>IF(A65="","",IF(VLOOKUP(A65,[7]令和4年度契約状況調査票!$E:$AW,14,FALSE)="②一般競争入札（総合評価方式）","一般競争入札"&amp;CHAR(10)&amp;"（総合評価方式）","一般競争入札"))</f>
        <v/>
      </c>
      <c r="H65" s="17" t="str">
        <f>IF(A65="","",IF(VLOOKUP(A65,[7]令和4年度契約状況調査票!$E:$AW,16,FALSE)="他官署で調達手続きを実施のため","他官署で調達手続きを実施のため",IF(VLOOKUP(A65,[7]令和4年度契約状況調査票!$E:$AW,23,FALSE)="②同種の他の契約の予定価格を類推されるおそれがあるため公表しない","同種の他の契約の予定価格を類推されるおそれがあるため公表しない",IF(VLOOKUP(A65,[7]令和4年度契約状況調査票!$E:$AW,23,FALSE)="－","－",IF(VLOOKUP(A65,[7]令和4年度契約状況調査票!$E:$AW,7,FALSE)&lt;&gt;"",TEXT(VLOOKUP(A65,[7]令和4年度契約状況調査票!$E:$AW,16,FALSE),"#,##0円")&amp;CHAR(10)&amp;"(A)",VLOOKUP(A65,[7]令和4年度契約状況調査票!$E:$AW,16,FALSE))))))</f>
        <v/>
      </c>
      <c r="I65" s="17" t="str">
        <f>IF(A65="","",VLOOKUP(A65,[7]令和4年度契約状況調査票!$E:$AW,17,FALSE))</f>
        <v/>
      </c>
      <c r="J65" s="18" t="str">
        <f>IF(A65="","",IF(VLOOKUP(A65,[7]令和4年度契約状況調査票!$E:$AW,16,FALSE)="他官署で調達手続きを実施のため","－",IF(VLOOKUP(A65,[7]令和4年度契約状況調査票!$E:$AW,23,FALSE)="②同種の他の契約の予定価格を類推されるおそれがあるため公表しない","－",IF(VLOOKUP(A65,[7]令和4年度契約状況調査票!$E:$AW,23,FALSE)="－","－",IF(VLOOKUP(A65,[7]令和4年度契約状況調査票!$E:$AW,7,FALSE)&lt;&gt;"",TEXT(VLOOKUP(A65,[7]令和4年度契約状況調査票!$E:$AW,19,FALSE),"#.0%")&amp;CHAR(10)&amp;"(B/A×100)",VLOOKUP(A65,[7]令和4年度契約状況調査票!$E:$AW,19,FALSE))))))</f>
        <v/>
      </c>
      <c r="K65" s="19" t="str">
        <f>IF(A65="","",IF(VLOOKUP(A65,[7]令和4年度契約状況調査票!$E:$AW,12,FALSE)="①公益社団法人","公社",IF(VLOOKUP(A65,[7]令和4年度契約状況調査票!$E:$AW,12,FALSE)="②公益財団法人","公財","")))</f>
        <v/>
      </c>
      <c r="L65" s="19" t="str">
        <f>IF(A65="","",VLOOKUP(A65,[7]令和4年度契約状況調査票!$E:$AW,13,FALSE))</f>
        <v/>
      </c>
      <c r="M65" s="20" t="str">
        <f>IF(A65="","",IF(VLOOKUP(A65,[7]令和4年度契約状況調査票!$E:$AW,13,FALSE)="国所管",VLOOKUP(A65,[7]令和4年度契約状況調査票!$E:$AW,24,FALSE),""))</f>
        <v/>
      </c>
      <c r="N65" s="21" t="str">
        <f>IF(A65="","",IF(AND(P65="○",O65="分担契約/単価契約"),"単価契約"&amp;CHAR(10)&amp;"予定調達総額 "&amp;TEXT(VLOOKUP(A65,[7]令和4年度契約状況調査票!$E:$AW,16,FALSE),"#,##0円")&amp;"(B)"&amp;CHAR(10)&amp;"分担契約"&amp;CHAR(10)&amp;VLOOKUP(A65,[7]令和4年度契約状況調査票!$E:$AW,32,FALSE),IF(AND(P65="○",O65="分担契約"),"分担契約"&amp;CHAR(10)&amp;"契約総額 "&amp;TEXT(VLOOKUP(A65,[7]令和4年度契約状況調査票!$E:$AW,16,FALSE),"#,##0円")&amp;"(B)"&amp;CHAR(10)&amp;VLOOKUP(A65,[7]令和4年度契約状況調査票!$E:$AW,32,FALSE),(IF(O65="分担契約/単価契約","単価契約"&amp;CHAR(10)&amp;"予定調達総額 "&amp;TEXT(VLOOKUP(A65,[7]令和4年度契約状況調査票!$E:$AW,16,FALSE),"#,##0円")&amp;CHAR(10)&amp;"分担契約"&amp;CHAR(10)&amp;VLOOKUP(A65,[7]令和4年度契約状況調査票!$E:$AW,32,FALSE),IF(O65="分担契約","分担契約"&amp;CHAR(10)&amp;"契約総額 "&amp;TEXT(VLOOKUP(A65,[7]令和4年度契約状況調査票!$E:$AW,16,FALSE),"#,##0円")&amp;CHAR(10)&amp;VLOOKUP(A65,[7]令和4年度契約状況調査票!$E:$AW,32,FALSE),IF(O65="単価契約","単価契約"&amp;CHAR(10)&amp;"予定調達総額 "&amp;TEXT(VLOOKUP(A65,[7]令和4年度契約状況調査票!$E:$AW,16,FALSE),"#,##0円")&amp;CHAR(10)&amp;VLOOKUP(A65,[7]令和4年度契約状況調査票!$E:$AW,32,FALSE),VLOOKUP(A65,[7]令和4年度契約状況調査票!$E:$AW,32,FALSE))))))))</f>
        <v/>
      </c>
    </row>
    <row r="66" spans="1:14" s="10" customFormat="1" ht="60" customHeight="1">
      <c r="A66" s="11" t="str">
        <f>IF(MAX([7]令和4年度契約状況調査票!E65:E1059)&gt;=ROW()-5,ROW()-5,"")</f>
        <v/>
      </c>
      <c r="B66" s="12" t="str">
        <f>IF(A66="","",VLOOKUP(A66,[7]令和4年度契約状況調査票!$E:$AW,5,FALSE))</f>
        <v/>
      </c>
      <c r="C66" s="13" t="str">
        <f>IF(A66="","",VLOOKUP(A66,[7]令和4年度契約状況調査票!$E:$AW,6,FALSE))</f>
        <v/>
      </c>
      <c r="D66" s="14" t="str">
        <f>IF(A66="","",VLOOKUP(A66,[7]令和4年度契約状況調査票!$E:$AW,9,FALSE))</f>
        <v/>
      </c>
      <c r="E66" s="12" t="str">
        <f>IF(A66="","",VLOOKUP(A66,[7]令和4年度契約状況調査票!$E:$AW,10,FALSE))</f>
        <v/>
      </c>
      <c r="F66" s="15" t="str">
        <f>IF(A66="","",VLOOKUP(A66,[7]令和4年度契約状況調査票!$E:$AW,11,FALSE))</f>
        <v/>
      </c>
      <c r="G66" s="16" t="str">
        <f>IF(A66="","",IF(VLOOKUP(A66,[7]令和4年度契約状況調査票!$E:$AW,14,FALSE)="②一般競争入札（総合評価方式）","一般競争入札"&amp;CHAR(10)&amp;"（総合評価方式）","一般競争入札"))</f>
        <v/>
      </c>
      <c r="H66" s="17" t="str">
        <f>IF(A66="","",IF(VLOOKUP(A66,[7]令和4年度契約状況調査票!$E:$AW,16,FALSE)="他官署で調達手続きを実施のため","他官署で調達手続きを実施のため",IF(VLOOKUP(A66,[7]令和4年度契約状況調査票!$E:$AW,23,FALSE)="②同種の他の契約の予定価格を類推されるおそれがあるため公表しない","同種の他の契約の予定価格を類推されるおそれがあるため公表しない",IF(VLOOKUP(A66,[7]令和4年度契約状況調査票!$E:$AW,23,FALSE)="－","－",IF(VLOOKUP(A66,[7]令和4年度契約状況調査票!$E:$AW,7,FALSE)&lt;&gt;"",TEXT(VLOOKUP(A66,[7]令和4年度契約状況調査票!$E:$AW,16,FALSE),"#,##0円")&amp;CHAR(10)&amp;"(A)",VLOOKUP(A66,[7]令和4年度契約状況調査票!$E:$AW,16,FALSE))))))</f>
        <v/>
      </c>
      <c r="I66" s="17" t="str">
        <f>IF(A66="","",VLOOKUP(A66,[7]令和4年度契約状況調査票!$E:$AW,17,FALSE))</f>
        <v/>
      </c>
      <c r="J66" s="18" t="str">
        <f>IF(A66="","",IF(VLOOKUP(A66,[7]令和4年度契約状況調査票!$E:$AW,16,FALSE)="他官署で調達手続きを実施のため","－",IF(VLOOKUP(A66,[7]令和4年度契約状況調査票!$E:$AW,23,FALSE)="②同種の他の契約の予定価格を類推されるおそれがあるため公表しない","－",IF(VLOOKUP(A66,[7]令和4年度契約状況調査票!$E:$AW,23,FALSE)="－","－",IF(VLOOKUP(A66,[7]令和4年度契約状況調査票!$E:$AW,7,FALSE)&lt;&gt;"",TEXT(VLOOKUP(A66,[7]令和4年度契約状況調査票!$E:$AW,19,FALSE),"#.0%")&amp;CHAR(10)&amp;"(B/A×100)",VLOOKUP(A66,[7]令和4年度契約状況調査票!$E:$AW,19,FALSE))))))</f>
        <v/>
      </c>
      <c r="K66" s="19" t="str">
        <f>IF(A66="","",IF(VLOOKUP(A66,[7]令和4年度契約状況調査票!$E:$AW,12,FALSE)="①公益社団法人","公社",IF(VLOOKUP(A66,[7]令和4年度契約状況調査票!$E:$AW,12,FALSE)="②公益財団法人","公財","")))</f>
        <v/>
      </c>
      <c r="L66" s="19" t="str">
        <f>IF(A66="","",VLOOKUP(A66,[7]令和4年度契約状況調査票!$E:$AW,13,FALSE))</f>
        <v/>
      </c>
      <c r="M66" s="20" t="str">
        <f>IF(A66="","",IF(VLOOKUP(A66,[7]令和4年度契約状況調査票!$E:$AW,13,FALSE)="国所管",VLOOKUP(A66,[7]令和4年度契約状況調査票!$E:$AW,24,FALSE),""))</f>
        <v/>
      </c>
      <c r="N66" s="21" t="str">
        <f>IF(A66="","",IF(AND(P66="○",O66="分担契約/単価契約"),"単価契約"&amp;CHAR(10)&amp;"予定調達総額 "&amp;TEXT(VLOOKUP(A66,[7]令和4年度契約状況調査票!$E:$AW,16,FALSE),"#,##0円")&amp;"(B)"&amp;CHAR(10)&amp;"分担契約"&amp;CHAR(10)&amp;VLOOKUP(A66,[7]令和4年度契約状況調査票!$E:$AW,32,FALSE),IF(AND(P66="○",O66="分担契約"),"分担契約"&amp;CHAR(10)&amp;"契約総額 "&amp;TEXT(VLOOKUP(A66,[7]令和4年度契約状況調査票!$E:$AW,16,FALSE),"#,##0円")&amp;"(B)"&amp;CHAR(10)&amp;VLOOKUP(A66,[7]令和4年度契約状況調査票!$E:$AW,32,FALSE),(IF(O66="分担契約/単価契約","単価契約"&amp;CHAR(10)&amp;"予定調達総額 "&amp;TEXT(VLOOKUP(A66,[7]令和4年度契約状況調査票!$E:$AW,16,FALSE),"#,##0円")&amp;CHAR(10)&amp;"分担契約"&amp;CHAR(10)&amp;VLOOKUP(A66,[7]令和4年度契約状況調査票!$E:$AW,32,FALSE),IF(O66="分担契約","分担契約"&amp;CHAR(10)&amp;"契約総額 "&amp;TEXT(VLOOKUP(A66,[7]令和4年度契約状況調査票!$E:$AW,16,FALSE),"#,##0円")&amp;CHAR(10)&amp;VLOOKUP(A66,[7]令和4年度契約状況調査票!$E:$AW,32,FALSE),IF(O66="単価契約","単価契約"&amp;CHAR(10)&amp;"予定調達総額 "&amp;TEXT(VLOOKUP(A66,[7]令和4年度契約状況調査票!$E:$AW,16,FALSE),"#,##0円")&amp;CHAR(10)&amp;VLOOKUP(A66,[7]令和4年度契約状況調査票!$E:$AW,32,FALSE),VLOOKUP(A66,[7]令和4年度契約状況調査票!$E:$AW,32,FALSE))))))))</f>
        <v/>
      </c>
    </row>
    <row r="67" spans="1:14" s="10" customFormat="1" ht="60" customHeight="1">
      <c r="A67" s="11" t="str">
        <f>IF(MAX([7]令和4年度契約状況調査票!E66:E1060)&gt;=ROW()-5,ROW()-5,"")</f>
        <v/>
      </c>
      <c r="B67" s="12" t="str">
        <f>IF(A67="","",VLOOKUP(A67,[7]令和4年度契約状況調査票!$E:$AW,5,FALSE))</f>
        <v/>
      </c>
      <c r="C67" s="13" t="str">
        <f>IF(A67="","",VLOOKUP(A67,[7]令和4年度契約状況調査票!$E:$AW,6,FALSE))</f>
        <v/>
      </c>
      <c r="D67" s="14" t="str">
        <f>IF(A67="","",VLOOKUP(A67,[7]令和4年度契約状況調査票!$E:$AW,9,FALSE))</f>
        <v/>
      </c>
      <c r="E67" s="12" t="str">
        <f>IF(A67="","",VLOOKUP(A67,[7]令和4年度契約状況調査票!$E:$AW,10,FALSE))</f>
        <v/>
      </c>
      <c r="F67" s="15" t="str">
        <f>IF(A67="","",VLOOKUP(A67,[7]令和4年度契約状況調査票!$E:$AW,11,FALSE))</f>
        <v/>
      </c>
      <c r="G67" s="16" t="str">
        <f>IF(A67="","",IF(VLOOKUP(A67,[7]令和4年度契約状況調査票!$E:$AW,14,FALSE)="②一般競争入札（総合評価方式）","一般競争入札"&amp;CHAR(10)&amp;"（総合評価方式）","一般競争入札"))</f>
        <v/>
      </c>
      <c r="H67" s="17" t="str">
        <f>IF(A67="","",IF(VLOOKUP(A67,[7]令和4年度契約状況調査票!$E:$AW,16,FALSE)="他官署で調達手続きを実施のため","他官署で調達手続きを実施のため",IF(VLOOKUP(A67,[7]令和4年度契約状況調査票!$E:$AW,23,FALSE)="②同種の他の契約の予定価格を類推されるおそれがあるため公表しない","同種の他の契約の予定価格を類推されるおそれがあるため公表しない",IF(VLOOKUP(A67,[7]令和4年度契約状況調査票!$E:$AW,23,FALSE)="－","－",IF(VLOOKUP(A67,[7]令和4年度契約状況調査票!$E:$AW,7,FALSE)&lt;&gt;"",TEXT(VLOOKUP(A67,[7]令和4年度契約状況調査票!$E:$AW,16,FALSE),"#,##0円")&amp;CHAR(10)&amp;"(A)",VLOOKUP(A67,[7]令和4年度契約状況調査票!$E:$AW,16,FALSE))))))</f>
        <v/>
      </c>
      <c r="I67" s="17" t="str">
        <f>IF(A67="","",VLOOKUP(A67,[7]令和4年度契約状況調査票!$E:$AW,17,FALSE))</f>
        <v/>
      </c>
      <c r="J67" s="18" t="str">
        <f>IF(A67="","",IF(VLOOKUP(A67,[7]令和4年度契約状況調査票!$E:$AW,16,FALSE)="他官署で調達手続きを実施のため","－",IF(VLOOKUP(A67,[7]令和4年度契約状況調査票!$E:$AW,23,FALSE)="②同種の他の契約の予定価格を類推されるおそれがあるため公表しない","－",IF(VLOOKUP(A67,[7]令和4年度契約状況調査票!$E:$AW,23,FALSE)="－","－",IF(VLOOKUP(A67,[7]令和4年度契約状況調査票!$E:$AW,7,FALSE)&lt;&gt;"",TEXT(VLOOKUP(A67,[7]令和4年度契約状況調査票!$E:$AW,19,FALSE),"#.0%")&amp;CHAR(10)&amp;"(B/A×100)",VLOOKUP(A67,[7]令和4年度契約状況調査票!$E:$AW,19,FALSE))))))</f>
        <v/>
      </c>
      <c r="K67" s="19" t="str">
        <f>IF(A67="","",IF(VLOOKUP(A67,[7]令和4年度契約状況調査票!$E:$AW,12,FALSE)="①公益社団法人","公社",IF(VLOOKUP(A67,[7]令和4年度契約状況調査票!$E:$AW,12,FALSE)="②公益財団法人","公財","")))</f>
        <v/>
      </c>
      <c r="L67" s="19" t="str">
        <f>IF(A67="","",VLOOKUP(A67,[7]令和4年度契約状況調査票!$E:$AW,13,FALSE))</f>
        <v/>
      </c>
      <c r="M67" s="20" t="str">
        <f>IF(A67="","",IF(VLOOKUP(A67,[7]令和4年度契約状況調査票!$E:$AW,13,FALSE)="国所管",VLOOKUP(A67,[7]令和4年度契約状況調査票!$E:$AW,24,FALSE),""))</f>
        <v/>
      </c>
      <c r="N67" s="21" t="str">
        <f>IF(A67="","",IF(AND(P67="○",O67="分担契約/単価契約"),"単価契約"&amp;CHAR(10)&amp;"予定調達総額 "&amp;TEXT(VLOOKUP(A67,[7]令和4年度契約状況調査票!$E:$AW,16,FALSE),"#,##0円")&amp;"(B)"&amp;CHAR(10)&amp;"分担契約"&amp;CHAR(10)&amp;VLOOKUP(A67,[7]令和4年度契約状況調査票!$E:$AW,32,FALSE),IF(AND(P67="○",O67="分担契約"),"分担契約"&amp;CHAR(10)&amp;"契約総額 "&amp;TEXT(VLOOKUP(A67,[7]令和4年度契約状況調査票!$E:$AW,16,FALSE),"#,##0円")&amp;"(B)"&amp;CHAR(10)&amp;VLOOKUP(A67,[7]令和4年度契約状況調査票!$E:$AW,32,FALSE),(IF(O67="分担契約/単価契約","単価契約"&amp;CHAR(10)&amp;"予定調達総額 "&amp;TEXT(VLOOKUP(A67,[7]令和4年度契約状況調査票!$E:$AW,16,FALSE),"#,##0円")&amp;CHAR(10)&amp;"分担契約"&amp;CHAR(10)&amp;VLOOKUP(A67,[7]令和4年度契約状況調査票!$E:$AW,32,FALSE),IF(O67="分担契約","分担契約"&amp;CHAR(10)&amp;"契約総額 "&amp;TEXT(VLOOKUP(A67,[7]令和4年度契約状況調査票!$E:$AW,16,FALSE),"#,##0円")&amp;CHAR(10)&amp;VLOOKUP(A67,[7]令和4年度契約状況調査票!$E:$AW,32,FALSE),IF(O67="単価契約","単価契約"&amp;CHAR(10)&amp;"予定調達総額 "&amp;TEXT(VLOOKUP(A67,[7]令和4年度契約状況調査票!$E:$AW,16,FALSE),"#,##0円")&amp;CHAR(10)&amp;VLOOKUP(A67,[7]令和4年度契約状況調査票!$E:$AW,32,FALSE),VLOOKUP(A67,[7]令和4年度契約状況調査票!$E:$AW,32,FALSE))))))))</f>
        <v/>
      </c>
    </row>
    <row r="68" spans="1:14" s="10" customFormat="1" ht="60" customHeight="1">
      <c r="A68" s="11" t="str">
        <f>IF(MAX([7]令和4年度契約状況調査票!E67:E1061)&gt;=ROW()-5,ROW()-5,"")</f>
        <v/>
      </c>
      <c r="B68" s="12" t="str">
        <f>IF(A68="","",VLOOKUP(A68,[7]令和4年度契約状況調査票!$E:$AW,5,FALSE))</f>
        <v/>
      </c>
      <c r="C68" s="13" t="str">
        <f>IF(A68="","",VLOOKUP(A68,[7]令和4年度契約状況調査票!$E:$AW,6,FALSE))</f>
        <v/>
      </c>
      <c r="D68" s="14" t="str">
        <f>IF(A68="","",VLOOKUP(A68,[7]令和4年度契約状況調査票!$E:$AW,9,FALSE))</f>
        <v/>
      </c>
      <c r="E68" s="12" t="str">
        <f>IF(A68="","",VLOOKUP(A68,[7]令和4年度契約状況調査票!$E:$AW,10,FALSE))</f>
        <v/>
      </c>
      <c r="F68" s="15" t="str">
        <f>IF(A68="","",VLOOKUP(A68,[7]令和4年度契約状況調査票!$E:$AW,11,FALSE))</f>
        <v/>
      </c>
      <c r="G68" s="16" t="str">
        <f>IF(A68="","",IF(VLOOKUP(A68,[7]令和4年度契約状況調査票!$E:$AW,14,FALSE)="②一般競争入札（総合評価方式）","一般競争入札"&amp;CHAR(10)&amp;"（総合評価方式）","一般競争入札"))</f>
        <v/>
      </c>
      <c r="H68" s="17" t="str">
        <f>IF(A68="","",IF(VLOOKUP(A68,[7]令和4年度契約状況調査票!$E:$AW,16,FALSE)="他官署で調達手続きを実施のため","他官署で調達手続きを実施のため",IF(VLOOKUP(A68,[7]令和4年度契約状況調査票!$E:$AW,23,FALSE)="②同種の他の契約の予定価格を類推されるおそれがあるため公表しない","同種の他の契約の予定価格を類推されるおそれがあるため公表しない",IF(VLOOKUP(A68,[7]令和4年度契約状況調査票!$E:$AW,23,FALSE)="－","－",IF(VLOOKUP(A68,[7]令和4年度契約状況調査票!$E:$AW,7,FALSE)&lt;&gt;"",TEXT(VLOOKUP(A68,[7]令和4年度契約状況調査票!$E:$AW,16,FALSE),"#,##0円")&amp;CHAR(10)&amp;"(A)",VLOOKUP(A68,[7]令和4年度契約状況調査票!$E:$AW,16,FALSE))))))</f>
        <v/>
      </c>
      <c r="I68" s="17" t="str">
        <f>IF(A68="","",VLOOKUP(A68,[7]令和4年度契約状況調査票!$E:$AW,17,FALSE))</f>
        <v/>
      </c>
      <c r="J68" s="18" t="str">
        <f>IF(A68="","",IF(VLOOKUP(A68,[7]令和4年度契約状況調査票!$E:$AW,16,FALSE)="他官署で調達手続きを実施のため","－",IF(VLOOKUP(A68,[7]令和4年度契約状況調査票!$E:$AW,23,FALSE)="②同種の他の契約の予定価格を類推されるおそれがあるため公表しない","－",IF(VLOOKUP(A68,[7]令和4年度契約状況調査票!$E:$AW,23,FALSE)="－","－",IF(VLOOKUP(A68,[7]令和4年度契約状況調査票!$E:$AW,7,FALSE)&lt;&gt;"",TEXT(VLOOKUP(A68,[7]令和4年度契約状況調査票!$E:$AW,19,FALSE),"#.0%")&amp;CHAR(10)&amp;"(B/A×100)",VLOOKUP(A68,[7]令和4年度契約状況調査票!$E:$AW,19,FALSE))))))</f>
        <v/>
      </c>
      <c r="K68" s="19" t="str">
        <f>IF(A68="","",IF(VLOOKUP(A68,[7]令和4年度契約状況調査票!$E:$AW,12,FALSE)="①公益社団法人","公社",IF(VLOOKUP(A68,[7]令和4年度契約状況調査票!$E:$AW,12,FALSE)="②公益財団法人","公財","")))</f>
        <v/>
      </c>
      <c r="L68" s="19" t="str">
        <f>IF(A68="","",VLOOKUP(A68,[7]令和4年度契約状況調査票!$E:$AW,13,FALSE))</f>
        <v/>
      </c>
      <c r="M68" s="20" t="str">
        <f>IF(A68="","",IF(VLOOKUP(A68,[7]令和4年度契約状況調査票!$E:$AW,13,FALSE)="国所管",VLOOKUP(A68,[7]令和4年度契約状況調査票!$E:$AW,24,FALSE),""))</f>
        <v/>
      </c>
      <c r="N68" s="21" t="str">
        <f>IF(A68="","",IF(AND(P68="○",O68="分担契約/単価契約"),"単価契約"&amp;CHAR(10)&amp;"予定調達総額 "&amp;TEXT(VLOOKUP(A68,[7]令和4年度契約状況調査票!$E:$AW,16,FALSE),"#,##0円")&amp;"(B)"&amp;CHAR(10)&amp;"分担契約"&amp;CHAR(10)&amp;VLOOKUP(A68,[7]令和4年度契約状況調査票!$E:$AW,32,FALSE),IF(AND(P68="○",O68="分担契約"),"分担契約"&amp;CHAR(10)&amp;"契約総額 "&amp;TEXT(VLOOKUP(A68,[7]令和4年度契約状況調査票!$E:$AW,16,FALSE),"#,##0円")&amp;"(B)"&amp;CHAR(10)&amp;VLOOKUP(A68,[7]令和4年度契約状況調査票!$E:$AW,32,FALSE),(IF(O68="分担契約/単価契約","単価契約"&amp;CHAR(10)&amp;"予定調達総額 "&amp;TEXT(VLOOKUP(A68,[7]令和4年度契約状況調査票!$E:$AW,16,FALSE),"#,##0円")&amp;CHAR(10)&amp;"分担契約"&amp;CHAR(10)&amp;VLOOKUP(A68,[7]令和4年度契約状況調査票!$E:$AW,32,FALSE),IF(O68="分担契約","分担契約"&amp;CHAR(10)&amp;"契約総額 "&amp;TEXT(VLOOKUP(A68,[7]令和4年度契約状況調査票!$E:$AW,16,FALSE),"#,##0円")&amp;CHAR(10)&amp;VLOOKUP(A68,[7]令和4年度契約状況調査票!$E:$AW,32,FALSE),IF(O68="単価契約","単価契約"&amp;CHAR(10)&amp;"予定調達総額 "&amp;TEXT(VLOOKUP(A68,[7]令和4年度契約状況調査票!$E:$AW,16,FALSE),"#,##0円")&amp;CHAR(10)&amp;VLOOKUP(A68,[7]令和4年度契約状況調査票!$E:$AW,32,FALSE),VLOOKUP(A68,[7]令和4年度契約状況調査票!$E:$AW,32,FALSE))))))))</f>
        <v/>
      </c>
    </row>
    <row r="69" spans="1:14" s="10" customFormat="1" ht="60" customHeight="1">
      <c r="A69" s="11" t="str">
        <f>IF(MAX([7]令和4年度契約状況調査票!E68:E1062)&gt;=ROW()-5,ROW()-5,"")</f>
        <v/>
      </c>
      <c r="B69" s="12" t="str">
        <f>IF(A69="","",VLOOKUP(A69,[7]令和4年度契約状況調査票!$E:$AW,5,FALSE))</f>
        <v/>
      </c>
      <c r="C69" s="13" t="str">
        <f>IF(A69="","",VLOOKUP(A69,[7]令和4年度契約状況調査票!$E:$AW,6,FALSE))</f>
        <v/>
      </c>
      <c r="D69" s="14" t="str">
        <f>IF(A69="","",VLOOKUP(A69,[7]令和4年度契約状況調査票!$E:$AW,9,FALSE))</f>
        <v/>
      </c>
      <c r="E69" s="12" t="str">
        <f>IF(A69="","",VLOOKUP(A69,[7]令和4年度契約状況調査票!$E:$AW,10,FALSE))</f>
        <v/>
      </c>
      <c r="F69" s="15" t="str">
        <f>IF(A69="","",VLOOKUP(A69,[7]令和4年度契約状況調査票!$E:$AW,11,FALSE))</f>
        <v/>
      </c>
      <c r="G69" s="16" t="str">
        <f>IF(A69="","",IF(VLOOKUP(A69,[7]令和4年度契約状況調査票!$E:$AW,14,FALSE)="②一般競争入札（総合評価方式）","一般競争入札"&amp;CHAR(10)&amp;"（総合評価方式）","一般競争入札"))</f>
        <v/>
      </c>
      <c r="H69" s="17" t="str">
        <f>IF(A69="","",IF(VLOOKUP(A69,[7]令和4年度契約状況調査票!$E:$AW,16,FALSE)="他官署で調達手続きを実施のため","他官署で調達手続きを実施のため",IF(VLOOKUP(A69,[7]令和4年度契約状況調査票!$E:$AW,23,FALSE)="②同種の他の契約の予定価格を類推されるおそれがあるため公表しない","同種の他の契約の予定価格を類推されるおそれがあるため公表しない",IF(VLOOKUP(A69,[7]令和4年度契約状況調査票!$E:$AW,23,FALSE)="－","－",IF(VLOOKUP(A69,[7]令和4年度契約状況調査票!$E:$AW,7,FALSE)&lt;&gt;"",TEXT(VLOOKUP(A69,[7]令和4年度契約状況調査票!$E:$AW,16,FALSE),"#,##0円")&amp;CHAR(10)&amp;"(A)",VLOOKUP(A69,[7]令和4年度契約状況調査票!$E:$AW,16,FALSE))))))</f>
        <v/>
      </c>
      <c r="I69" s="17" t="str">
        <f>IF(A69="","",VLOOKUP(A69,[7]令和4年度契約状況調査票!$E:$AW,17,FALSE))</f>
        <v/>
      </c>
      <c r="J69" s="18" t="str">
        <f>IF(A69="","",IF(VLOOKUP(A69,[7]令和4年度契約状況調査票!$E:$AW,16,FALSE)="他官署で調達手続きを実施のため","－",IF(VLOOKUP(A69,[7]令和4年度契約状況調査票!$E:$AW,23,FALSE)="②同種の他の契約の予定価格を類推されるおそれがあるため公表しない","－",IF(VLOOKUP(A69,[7]令和4年度契約状況調査票!$E:$AW,23,FALSE)="－","－",IF(VLOOKUP(A69,[7]令和4年度契約状況調査票!$E:$AW,7,FALSE)&lt;&gt;"",TEXT(VLOOKUP(A69,[7]令和4年度契約状況調査票!$E:$AW,19,FALSE),"#.0%")&amp;CHAR(10)&amp;"(B/A×100)",VLOOKUP(A69,[7]令和4年度契約状況調査票!$E:$AW,19,FALSE))))))</f>
        <v/>
      </c>
      <c r="K69" s="19" t="str">
        <f>IF(A69="","",IF(VLOOKUP(A69,[7]令和4年度契約状況調査票!$E:$AW,12,FALSE)="①公益社団法人","公社",IF(VLOOKUP(A69,[7]令和4年度契約状況調査票!$E:$AW,12,FALSE)="②公益財団法人","公財","")))</f>
        <v/>
      </c>
      <c r="L69" s="19" t="str">
        <f>IF(A69="","",VLOOKUP(A69,[7]令和4年度契約状況調査票!$E:$AW,13,FALSE))</f>
        <v/>
      </c>
      <c r="M69" s="20" t="str">
        <f>IF(A69="","",IF(VLOOKUP(A69,[7]令和4年度契約状況調査票!$E:$AW,13,FALSE)="国所管",VLOOKUP(A69,[7]令和4年度契約状況調査票!$E:$AW,24,FALSE),""))</f>
        <v/>
      </c>
      <c r="N69" s="21" t="str">
        <f>IF(A69="","",IF(AND(P69="○",O69="分担契約/単価契約"),"単価契約"&amp;CHAR(10)&amp;"予定調達総額 "&amp;TEXT(VLOOKUP(A69,[7]令和4年度契約状況調査票!$E:$AW,16,FALSE),"#,##0円")&amp;"(B)"&amp;CHAR(10)&amp;"分担契約"&amp;CHAR(10)&amp;VLOOKUP(A69,[7]令和4年度契約状況調査票!$E:$AW,32,FALSE),IF(AND(P69="○",O69="分担契約"),"分担契約"&amp;CHAR(10)&amp;"契約総額 "&amp;TEXT(VLOOKUP(A69,[7]令和4年度契約状況調査票!$E:$AW,16,FALSE),"#,##0円")&amp;"(B)"&amp;CHAR(10)&amp;VLOOKUP(A69,[7]令和4年度契約状況調査票!$E:$AW,32,FALSE),(IF(O69="分担契約/単価契約","単価契約"&amp;CHAR(10)&amp;"予定調達総額 "&amp;TEXT(VLOOKUP(A69,[7]令和4年度契約状況調査票!$E:$AW,16,FALSE),"#,##0円")&amp;CHAR(10)&amp;"分担契約"&amp;CHAR(10)&amp;VLOOKUP(A69,[7]令和4年度契約状況調査票!$E:$AW,32,FALSE),IF(O69="分担契約","分担契約"&amp;CHAR(10)&amp;"契約総額 "&amp;TEXT(VLOOKUP(A69,[7]令和4年度契約状況調査票!$E:$AW,16,FALSE),"#,##0円")&amp;CHAR(10)&amp;VLOOKUP(A69,[7]令和4年度契約状況調査票!$E:$AW,32,FALSE),IF(O69="単価契約","単価契約"&amp;CHAR(10)&amp;"予定調達総額 "&amp;TEXT(VLOOKUP(A69,[7]令和4年度契約状況調査票!$E:$AW,16,FALSE),"#,##0円")&amp;CHAR(10)&amp;VLOOKUP(A69,[7]令和4年度契約状況調査票!$E:$AW,32,FALSE),VLOOKUP(A69,[7]令和4年度契約状況調査票!$E:$AW,32,FALSE))))))))</f>
        <v/>
      </c>
    </row>
    <row r="70" spans="1:14" s="10" customFormat="1" ht="60" customHeight="1">
      <c r="A70" s="11" t="str">
        <f>IF(MAX([7]令和4年度契約状況調査票!E69:E1063)&gt;=ROW()-5,ROW()-5,"")</f>
        <v/>
      </c>
      <c r="B70" s="12" t="str">
        <f>IF(A70="","",VLOOKUP(A70,[7]令和4年度契約状況調査票!$E:$AW,5,FALSE))</f>
        <v/>
      </c>
      <c r="C70" s="13" t="str">
        <f>IF(A70="","",VLOOKUP(A70,[7]令和4年度契約状況調査票!$E:$AW,6,FALSE))</f>
        <v/>
      </c>
      <c r="D70" s="14" t="str">
        <f>IF(A70="","",VLOOKUP(A70,[7]令和4年度契約状況調査票!$E:$AW,9,FALSE))</f>
        <v/>
      </c>
      <c r="E70" s="12" t="str">
        <f>IF(A70="","",VLOOKUP(A70,[7]令和4年度契約状況調査票!$E:$AW,10,FALSE))</f>
        <v/>
      </c>
      <c r="F70" s="15" t="str">
        <f>IF(A70="","",VLOOKUP(A70,[7]令和4年度契約状況調査票!$E:$AW,11,FALSE))</f>
        <v/>
      </c>
      <c r="G70" s="16" t="str">
        <f>IF(A70="","",IF(VLOOKUP(A70,[7]令和4年度契約状況調査票!$E:$AW,14,FALSE)="②一般競争入札（総合評価方式）","一般競争入札"&amp;CHAR(10)&amp;"（総合評価方式）","一般競争入札"))</f>
        <v/>
      </c>
      <c r="H70" s="17" t="str">
        <f>IF(A70="","",IF(VLOOKUP(A70,[7]令和4年度契約状況調査票!$E:$AW,16,FALSE)="他官署で調達手続きを実施のため","他官署で調達手続きを実施のため",IF(VLOOKUP(A70,[7]令和4年度契約状況調査票!$E:$AW,23,FALSE)="②同種の他の契約の予定価格を類推されるおそれがあるため公表しない","同種の他の契約の予定価格を類推されるおそれがあるため公表しない",IF(VLOOKUP(A70,[7]令和4年度契約状況調査票!$E:$AW,23,FALSE)="－","－",IF(VLOOKUP(A70,[7]令和4年度契約状況調査票!$E:$AW,7,FALSE)&lt;&gt;"",TEXT(VLOOKUP(A70,[7]令和4年度契約状況調査票!$E:$AW,16,FALSE),"#,##0円")&amp;CHAR(10)&amp;"(A)",VLOOKUP(A70,[7]令和4年度契約状況調査票!$E:$AW,16,FALSE))))))</f>
        <v/>
      </c>
      <c r="I70" s="17" t="str">
        <f>IF(A70="","",VLOOKUP(A70,[7]令和4年度契約状況調査票!$E:$AW,17,FALSE))</f>
        <v/>
      </c>
      <c r="J70" s="18" t="str">
        <f>IF(A70="","",IF(VLOOKUP(A70,[7]令和4年度契約状況調査票!$E:$AW,16,FALSE)="他官署で調達手続きを実施のため","－",IF(VLOOKUP(A70,[7]令和4年度契約状況調査票!$E:$AW,23,FALSE)="②同種の他の契約の予定価格を類推されるおそれがあるため公表しない","－",IF(VLOOKUP(A70,[7]令和4年度契約状況調査票!$E:$AW,23,FALSE)="－","－",IF(VLOOKUP(A70,[7]令和4年度契約状況調査票!$E:$AW,7,FALSE)&lt;&gt;"",TEXT(VLOOKUP(A70,[7]令和4年度契約状況調査票!$E:$AW,19,FALSE),"#.0%")&amp;CHAR(10)&amp;"(B/A×100)",VLOOKUP(A70,[7]令和4年度契約状況調査票!$E:$AW,19,FALSE))))))</f>
        <v/>
      </c>
      <c r="K70" s="19" t="str">
        <f>IF(A70="","",IF(VLOOKUP(A70,[7]令和4年度契約状況調査票!$E:$AW,12,FALSE)="①公益社団法人","公社",IF(VLOOKUP(A70,[7]令和4年度契約状況調査票!$E:$AW,12,FALSE)="②公益財団法人","公財","")))</f>
        <v/>
      </c>
      <c r="L70" s="19" t="str">
        <f>IF(A70="","",VLOOKUP(A70,[7]令和4年度契約状況調査票!$E:$AW,13,FALSE))</f>
        <v/>
      </c>
      <c r="M70" s="20" t="str">
        <f>IF(A70="","",IF(VLOOKUP(A70,[7]令和4年度契約状況調査票!$E:$AW,13,FALSE)="国所管",VLOOKUP(A70,[7]令和4年度契約状況調査票!$E:$AW,24,FALSE),""))</f>
        <v/>
      </c>
      <c r="N70" s="21" t="str">
        <f>IF(A70="","",IF(AND(P70="○",O70="分担契約/単価契約"),"単価契約"&amp;CHAR(10)&amp;"予定調達総額 "&amp;TEXT(VLOOKUP(A70,[7]令和4年度契約状況調査票!$E:$AW,16,FALSE),"#,##0円")&amp;"(B)"&amp;CHAR(10)&amp;"分担契約"&amp;CHAR(10)&amp;VLOOKUP(A70,[7]令和4年度契約状況調査票!$E:$AW,32,FALSE),IF(AND(P70="○",O70="分担契約"),"分担契約"&amp;CHAR(10)&amp;"契約総額 "&amp;TEXT(VLOOKUP(A70,[7]令和4年度契約状況調査票!$E:$AW,16,FALSE),"#,##0円")&amp;"(B)"&amp;CHAR(10)&amp;VLOOKUP(A70,[7]令和4年度契約状況調査票!$E:$AW,32,FALSE),(IF(O70="分担契約/単価契約","単価契約"&amp;CHAR(10)&amp;"予定調達総額 "&amp;TEXT(VLOOKUP(A70,[7]令和4年度契約状況調査票!$E:$AW,16,FALSE),"#,##0円")&amp;CHAR(10)&amp;"分担契約"&amp;CHAR(10)&amp;VLOOKUP(A70,[7]令和4年度契約状況調査票!$E:$AW,32,FALSE),IF(O70="分担契約","分担契約"&amp;CHAR(10)&amp;"契約総額 "&amp;TEXT(VLOOKUP(A70,[7]令和4年度契約状況調査票!$E:$AW,16,FALSE),"#,##0円")&amp;CHAR(10)&amp;VLOOKUP(A70,[7]令和4年度契約状況調査票!$E:$AW,32,FALSE),IF(O70="単価契約","単価契約"&amp;CHAR(10)&amp;"予定調達総額 "&amp;TEXT(VLOOKUP(A70,[7]令和4年度契約状況調査票!$E:$AW,16,FALSE),"#,##0円")&amp;CHAR(10)&amp;VLOOKUP(A70,[7]令和4年度契約状況調査票!$E:$AW,32,FALSE),VLOOKUP(A70,[7]令和4年度契約状況調査票!$E:$AW,32,FALSE))))))))</f>
        <v/>
      </c>
    </row>
    <row r="71" spans="1:14" s="10" customFormat="1" ht="60" customHeight="1">
      <c r="A71" s="11" t="str">
        <f>IF(MAX([7]令和4年度契約状況調査票!E70:E1064)&gt;=ROW()-5,ROW()-5,"")</f>
        <v/>
      </c>
      <c r="B71" s="12" t="str">
        <f>IF(A71="","",VLOOKUP(A71,[7]令和4年度契約状況調査票!$E:$AW,5,FALSE))</f>
        <v/>
      </c>
      <c r="C71" s="13" t="str">
        <f>IF(A71="","",VLOOKUP(A71,[7]令和4年度契約状況調査票!$E:$AW,6,FALSE))</f>
        <v/>
      </c>
      <c r="D71" s="14" t="str">
        <f>IF(A71="","",VLOOKUP(A71,[7]令和4年度契約状況調査票!$E:$AW,9,FALSE))</f>
        <v/>
      </c>
      <c r="E71" s="12" t="str">
        <f>IF(A71="","",VLOOKUP(A71,[7]令和4年度契約状況調査票!$E:$AW,10,FALSE))</f>
        <v/>
      </c>
      <c r="F71" s="15" t="str">
        <f>IF(A71="","",VLOOKUP(A71,[7]令和4年度契約状況調査票!$E:$AW,11,FALSE))</f>
        <v/>
      </c>
      <c r="G71" s="16" t="str">
        <f>IF(A71="","",IF(VLOOKUP(A71,[7]令和4年度契約状況調査票!$E:$AW,14,FALSE)="②一般競争入札（総合評価方式）","一般競争入札"&amp;CHAR(10)&amp;"（総合評価方式）","一般競争入札"))</f>
        <v/>
      </c>
      <c r="H71" s="17" t="str">
        <f>IF(A71="","",IF(VLOOKUP(A71,[7]令和4年度契約状況調査票!$E:$AW,16,FALSE)="他官署で調達手続きを実施のため","他官署で調達手続きを実施のため",IF(VLOOKUP(A71,[7]令和4年度契約状況調査票!$E:$AW,23,FALSE)="②同種の他の契約の予定価格を類推されるおそれがあるため公表しない","同種の他の契約の予定価格を類推されるおそれがあるため公表しない",IF(VLOOKUP(A71,[7]令和4年度契約状況調査票!$E:$AW,23,FALSE)="－","－",IF(VLOOKUP(A71,[7]令和4年度契約状況調査票!$E:$AW,7,FALSE)&lt;&gt;"",TEXT(VLOOKUP(A71,[7]令和4年度契約状況調査票!$E:$AW,16,FALSE),"#,##0円")&amp;CHAR(10)&amp;"(A)",VLOOKUP(A71,[7]令和4年度契約状況調査票!$E:$AW,16,FALSE))))))</f>
        <v/>
      </c>
      <c r="I71" s="17" t="str">
        <f>IF(A71="","",VLOOKUP(A71,[7]令和4年度契約状況調査票!$E:$AW,17,FALSE))</f>
        <v/>
      </c>
      <c r="J71" s="18" t="str">
        <f>IF(A71="","",IF(VLOOKUP(A71,[7]令和4年度契約状況調査票!$E:$AW,16,FALSE)="他官署で調達手続きを実施のため","－",IF(VLOOKUP(A71,[7]令和4年度契約状況調査票!$E:$AW,23,FALSE)="②同種の他の契約の予定価格を類推されるおそれがあるため公表しない","－",IF(VLOOKUP(A71,[7]令和4年度契約状況調査票!$E:$AW,23,FALSE)="－","－",IF(VLOOKUP(A71,[7]令和4年度契約状況調査票!$E:$AW,7,FALSE)&lt;&gt;"",TEXT(VLOOKUP(A71,[7]令和4年度契約状況調査票!$E:$AW,19,FALSE),"#.0%")&amp;CHAR(10)&amp;"(B/A×100)",VLOOKUP(A71,[7]令和4年度契約状況調査票!$E:$AW,19,FALSE))))))</f>
        <v/>
      </c>
      <c r="K71" s="19" t="str">
        <f>IF(A71="","",IF(VLOOKUP(A71,[7]令和4年度契約状況調査票!$E:$AW,12,FALSE)="①公益社団法人","公社",IF(VLOOKUP(A71,[7]令和4年度契約状況調査票!$E:$AW,12,FALSE)="②公益財団法人","公財","")))</f>
        <v/>
      </c>
      <c r="L71" s="19" t="str">
        <f>IF(A71="","",VLOOKUP(A71,[7]令和4年度契約状況調査票!$E:$AW,13,FALSE))</f>
        <v/>
      </c>
      <c r="M71" s="20" t="str">
        <f>IF(A71="","",IF(VLOOKUP(A71,[7]令和4年度契約状況調査票!$E:$AW,13,FALSE)="国所管",VLOOKUP(A71,[7]令和4年度契約状況調査票!$E:$AW,24,FALSE),""))</f>
        <v/>
      </c>
      <c r="N71" s="21" t="str">
        <f>IF(A71="","",IF(AND(P71="○",O71="分担契約/単価契約"),"単価契約"&amp;CHAR(10)&amp;"予定調達総額 "&amp;TEXT(VLOOKUP(A71,[7]令和4年度契約状況調査票!$E:$AW,16,FALSE),"#,##0円")&amp;"(B)"&amp;CHAR(10)&amp;"分担契約"&amp;CHAR(10)&amp;VLOOKUP(A71,[7]令和4年度契約状況調査票!$E:$AW,32,FALSE),IF(AND(P71="○",O71="分担契約"),"分担契約"&amp;CHAR(10)&amp;"契約総額 "&amp;TEXT(VLOOKUP(A71,[7]令和4年度契約状況調査票!$E:$AW,16,FALSE),"#,##0円")&amp;"(B)"&amp;CHAR(10)&amp;VLOOKUP(A71,[7]令和4年度契約状況調査票!$E:$AW,32,FALSE),(IF(O71="分担契約/単価契約","単価契約"&amp;CHAR(10)&amp;"予定調達総額 "&amp;TEXT(VLOOKUP(A71,[7]令和4年度契約状況調査票!$E:$AW,16,FALSE),"#,##0円")&amp;CHAR(10)&amp;"分担契約"&amp;CHAR(10)&amp;VLOOKUP(A71,[7]令和4年度契約状況調査票!$E:$AW,32,FALSE),IF(O71="分担契約","分担契約"&amp;CHAR(10)&amp;"契約総額 "&amp;TEXT(VLOOKUP(A71,[7]令和4年度契約状況調査票!$E:$AW,16,FALSE),"#,##0円")&amp;CHAR(10)&amp;VLOOKUP(A71,[7]令和4年度契約状況調査票!$E:$AW,32,FALSE),IF(O71="単価契約","単価契約"&amp;CHAR(10)&amp;"予定調達総額 "&amp;TEXT(VLOOKUP(A71,[7]令和4年度契約状況調査票!$E:$AW,16,FALSE),"#,##0円")&amp;CHAR(10)&amp;VLOOKUP(A71,[7]令和4年度契約状況調査票!$E:$AW,32,FALSE),VLOOKUP(A71,[7]令和4年度契約状況調査票!$E:$AW,32,FALSE))))))))</f>
        <v/>
      </c>
    </row>
    <row r="72" spans="1:14" s="10" customFormat="1" ht="60" customHeight="1">
      <c r="A72" s="11" t="str">
        <f>IF(MAX([7]令和4年度契約状況調査票!E71:E1065)&gt;=ROW()-5,ROW()-5,"")</f>
        <v/>
      </c>
      <c r="B72" s="12" t="str">
        <f>IF(A72="","",VLOOKUP(A72,[7]令和4年度契約状況調査票!$E:$AW,5,FALSE))</f>
        <v/>
      </c>
      <c r="C72" s="13" t="str">
        <f>IF(A72="","",VLOOKUP(A72,[7]令和4年度契約状況調査票!$E:$AW,6,FALSE))</f>
        <v/>
      </c>
      <c r="D72" s="14" t="str">
        <f>IF(A72="","",VLOOKUP(A72,[7]令和4年度契約状況調査票!$E:$AW,9,FALSE))</f>
        <v/>
      </c>
      <c r="E72" s="12" t="str">
        <f>IF(A72="","",VLOOKUP(A72,[7]令和4年度契約状況調査票!$E:$AW,10,FALSE))</f>
        <v/>
      </c>
      <c r="F72" s="15" t="str">
        <f>IF(A72="","",VLOOKUP(A72,[7]令和4年度契約状況調査票!$E:$AW,11,FALSE))</f>
        <v/>
      </c>
      <c r="G72" s="16" t="str">
        <f>IF(A72="","",IF(VLOOKUP(A72,[7]令和4年度契約状況調査票!$E:$AW,14,FALSE)="②一般競争入札（総合評価方式）","一般競争入札"&amp;CHAR(10)&amp;"（総合評価方式）","一般競争入札"))</f>
        <v/>
      </c>
      <c r="H72" s="17" t="str">
        <f>IF(A72="","",IF(VLOOKUP(A72,[7]令和4年度契約状況調査票!$E:$AW,16,FALSE)="他官署で調達手続きを実施のため","他官署で調達手続きを実施のため",IF(VLOOKUP(A72,[7]令和4年度契約状況調査票!$E:$AW,23,FALSE)="②同種の他の契約の予定価格を類推されるおそれがあるため公表しない","同種の他の契約の予定価格を類推されるおそれがあるため公表しない",IF(VLOOKUP(A72,[7]令和4年度契約状況調査票!$E:$AW,23,FALSE)="－","－",IF(VLOOKUP(A72,[7]令和4年度契約状況調査票!$E:$AW,7,FALSE)&lt;&gt;"",TEXT(VLOOKUP(A72,[7]令和4年度契約状況調査票!$E:$AW,16,FALSE),"#,##0円")&amp;CHAR(10)&amp;"(A)",VLOOKUP(A72,[7]令和4年度契約状況調査票!$E:$AW,16,FALSE))))))</f>
        <v/>
      </c>
      <c r="I72" s="17" t="str">
        <f>IF(A72="","",VLOOKUP(A72,[7]令和4年度契約状況調査票!$E:$AW,17,FALSE))</f>
        <v/>
      </c>
      <c r="J72" s="18" t="str">
        <f>IF(A72="","",IF(VLOOKUP(A72,[7]令和4年度契約状況調査票!$E:$AW,16,FALSE)="他官署で調達手続きを実施のため","－",IF(VLOOKUP(A72,[7]令和4年度契約状況調査票!$E:$AW,23,FALSE)="②同種の他の契約の予定価格を類推されるおそれがあるため公表しない","－",IF(VLOOKUP(A72,[7]令和4年度契約状況調査票!$E:$AW,23,FALSE)="－","－",IF(VLOOKUP(A72,[7]令和4年度契約状況調査票!$E:$AW,7,FALSE)&lt;&gt;"",TEXT(VLOOKUP(A72,[7]令和4年度契約状況調査票!$E:$AW,19,FALSE),"#.0%")&amp;CHAR(10)&amp;"(B/A×100)",VLOOKUP(A72,[7]令和4年度契約状況調査票!$E:$AW,19,FALSE))))))</f>
        <v/>
      </c>
      <c r="K72" s="19" t="str">
        <f>IF(A72="","",IF(VLOOKUP(A72,[7]令和4年度契約状況調査票!$E:$AW,12,FALSE)="①公益社団法人","公社",IF(VLOOKUP(A72,[7]令和4年度契約状況調査票!$E:$AW,12,FALSE)="②公益財団法人","公財","")))</f>
        <v/>
      </c>
      <c r="L72" s="19" t="str">
        <f>IF(A72="","",VLOOKUP(A72,[7]令和4年度契約状況調査票!$E:$AW,13,FALSE))</f>
        <v/>
      </c>
      <c r="M72" s="20" t="str">
        <f>IF(A72="","",IF(VLOOKUP(A72,[7]令和4年度契約状況調査票!$E:$AW,13,FALSE)="国所管",VLOOKUP(A72,[7]令和4年度契約状況調査票!$E:$AW,24,FALSE),""))</f>
        <v/>
      </c>
      <c r="N72" s="21" t="str">
        <f>IF(A72="","",IF(AND(P72="○",O72="分担契約/単価契約"),"単価契約"&amp;CHAR(10)&amp;"予定調達総額 "&amp;TEXT(VLOOKUP(A72,[7]令和4年度契約状況調査票!$E:$AW,16,FALSE),"#,##0円")&amp;"(B)"&amp;CHAR(10)&amp;"分担契約"&amp;CHAR(10)&amp;VLOOKUP(A72,[7]令和4年度契約状況調査票!$E:$AW,32,FALSE),IF(AND(P72="○",O72="分担契約"),"分担契約"&amp;CHAR(10)&amp;"契約総額 "&amp;TEXT(VLOOKUP(A72,[7]令和4年度契約状況調査票!$E:$AW,16,FALSE),"#,##0円")&amp;"(B)"&amp;CHAR(10)&amp;VLOOKUP(A72,[7]令和4年度契約状況調査票!$E:$AW,32,FALSE),(IF(O72="分担契約/単価契約","単価契約"&amp;CHAR(10)&amp;"予定調達総額 "&amp;TEXT(VLOOKUP(A72,[7]令和4年度契約状況調査票!$E:$AW,16,FALSE),"#,##0円")&amp;CHAR(10)&amp;"分担契約"&amp;CHAR(10)&amp;VLOOKUP(A72,[7]令和4年度契約状況調査票!$E:$AW,32,FALSE),IF(O72="分担契約","分担契約"&amp;CHAR(10)&amp;"契約総額 "&amp;TEXT(VLOOKUP(A72,[7]令和4年度契約状況調査票!$E:$AW,16,FALSE),"#,##0円")&amp;CHAR(10)&amp;VLOOKUP(A72,[7]令和4年度契約状況調査票!$E:$AW,32,FALSE),IF(O72="単価契約","単価契約"&amp;CHAR(10)&amp;"予定調達総額 "&amp;TEXT(VLOOKUP(A72,[7]令和4年度契約状況調査票!$E:$AW,16,FALSE),"#,##0円")&amp;CHAR(10)&amp;VLOOKUP(A72,[7]令和4年度契約状況調査票!$E:$AW,32,FALSE),VLOOKUP(A72,[7]令和4年度契約状況調査票!$E:$AW,32,FALSE))))))))</f>
        <v/>
      </c>
    </row>
    <row r="73" spans="1:14" s="10" customFormat="1" ht="60" customHeight="1">
      <c r="A73" s="11" t="str">
        <f>IF(MAX([7]令和4年度契約状況調査票!E72:E1066)&gt;=ROW()-5,ROW()-5,"")</f>
        <v/>
      </c>
      <c r="B73" s="12" t="str">
        <f>IF(A73="","",VLOOKUP(A73,[7]令和4年度契約状況調査票!$E:$AW,5,FALSE))</f>
        <v/>
      </c>
      <c r="C73" s="13" t="str">
        <f>IF(A73="","",VLOOKUP(A73,[7]令和4年度契約状況調査票!$E:$AW,6,FALSE))</f>
        <v/>
      </c>
      <c r="D73" s="14" t="str">
        <f>IF(A73="","",VLOOKUP(A73,[7]令和4年度契約状況調査票!$E:$AW,9,FALSE))</f>
        <v/>
      </c>
      <c r="E73" s="12" t="str">
        <f>IF(A73="","",VLOOKUP(A73,[7]令和4年度契約状況調査票!$E:$AW,10,FALSE))</f>
        <v/>
      </c>
      <c r="F73" s="15" t="str">
        <f>IF(A73="","",VLOOKUP(A73,[7]令和4年度契約状況調査票!$E:$AW,11,FALSE))</f>
        <v/>
      </c>
      <c r="G73" s="16" t="str">
        <f>IF(A73="","",IF(VLOOKUP(A73,[7]令和4年度契約状況調査票!$E:$AW,14,FALSE)="②一般競争入札（総合評価方式）","一般競争入札"&amp;CHAR(10)&amp;"（総合評価方式）","一般競争入札"))</f>
        <v/>
      </c>
      <c r="H73" s="17" t="str">
        <f>IF(A73="","",IF(VLOOKUP(A73,[7]令和4年度契約状況調査票!$E:$AW,16,FALSE)="他官署で調達手続きを実施のため","他官署で調達手続きを実施のため",IF(VLOOKUP(A73,[7]令和4年度契約状況調査票!$E:$AW,23,FALSE)="②同種の他の契約の予定価格を類推されるおそれがあるため公表しない","同種の他の契約の予定価格を類推されるおそれがあるため公表しない",IF(VLOOKUP(A73,[7]令和4年度契約状況調査票!$E:$AW,23,FALSE)="－","－",IF(VLOOKUP(A73,[7]令和4年度契約状況調査票!$E:$AW,7,FALSE)&lt;&gt;"",TEXT(VLOOKUP(A73,[7]令和4年度契約状況調査票!$E:$AW,16,FALSE),"#,##0円")&amp;CHAR(10)&amp;"(A)",VLOOKUP(A73,[7]令和4年度契約状況調査票!$E:$AW,16,FALSE))))))</f>
        <v/>
      </c>
      <c r="I73" s="17" t="str">
        <f>IF(A73="","",VLOOKUP(A73,[7]令和4年度契約状況調査票!$E:$AW,17,FALSE))</f>
        <v/>
      </c>
      <c r="J73" s="18" t="str">
        <f>IF(A73="","",IF(VLOOKUP(A73,[7]令和4年度契約状況調査票!$E:$AW,16,FALSE)="他官署で調達手続きを実施のため","－",IF(VLOOKUP(A73,[7]令和4年度契約状況調査票!$E:$AW,23,FALSE)="②同種の他の契約の予定価格を類推されるおそれがあるため公表しない","－",IF(VLOOKUP(A73,[7]令和4年度契約状況調査票!$E:$AW,23,FALSE)="－","－",IF(VLOOKUP(A73,[7]令和4年度契約状況調査票!$E:$AW,7,FALSE)&lt;&gt;"",TEXT(VLOOKUP(A73,[7]令和4年度契約状況調査票!$E:$AW,19,FALSE),"#.0%")&amp;CHAR(10)&amp;"(B/A×100)",VLOOKUP(A73,[7]令和4年度契約状況調査票!$E:$AW,19,FALSE))))))</f>
        <v/>
      </c>
      <c r="K73" s="19" t="str">
        <f>IF(A73="","",IF(VLOOKUP(A73,[7]令和4年度契約状況調査票!$E:$AW,12,FALSE)="①公益社団法人","公社",IF(VLOOKUP(A73,[7]令和4年度契約状況調査票!$E:$AW,12,FALSE)="②公益財団法人","公財","")))</f>
        <v/>
      </c>
      <c r="L73" s="19" t="str">
        <f>IF(A73="","",VLOOKUP(A73,[7]令和4年度契約状況調査票!$E:$AW,13,FALSE))</f>
        <v/>
      </c>
      <c r="M73" s="20" t="str">
        <f>IF(A73="","",IF(VLOOKUP(A73,[7]令和4年度契約状況調査票!$E:$AW,13,FALSE)="国所管",VLOOKUP(A73,[7]令和4年度契約状況調査票!$E:$AW,24,FALSE),""))</f>
        <v/>
      </c>
      <c r="N73" s="21" t="str">
        <f>IF(A73="","",IF(AND(P73="○",O73="分担契約/単価契約"),"単価契約"&amp;CHAR(10)&amp;"予定調達総額 "&amp;TEXT(VLOOKUP(A73,[7]令和4年度契約状況調査票!$E:$AW,16,FALSE),"#,##0円")&amp;"(B)"&amp;CHAR(10)&amp;"分担契約"&amp;CHAR(10)&amp;VLOOKUP(A73,[7]令和4年度契約状況調査票!$E:$AW,32,FALSE),IF(AND(P73="○",O73="分担契約"),"分担契約"&amp;CHAR(10)&amp;"契約総額 "&amp;TEXT(VLOOKUP(A73,[7]令和4年度契約状況調査票!$E:$AW,16,FALSE),"#,##0円")&amp;"(B)"&amp;CHAR(10)&amp;VLOOKUP(A73,[7]令和4年度契約状況調査票!$E:$AW,32,FALSE),(IF(O73="分担契約/単価契約","単価契約"&amp;CHAR(10)&amp;"予定調達総額 "&amp;TEXT(VLOOKUP(A73,[7]令和4年度契約状況調査票!$E:$AW,16,FALSE),"#,##0円")&amp;CHAR(10)&amp;"分担契約"&amp;CHAR(10)&amp;VLOOKUP(A73,[7]令和4年度契約状況調査票!$E:$AW,32,FALSE),IF(O73="分担契約","分担契約"&amp;CHAR(10)&amp;"契約総額 "&amp;TEXT(VLOOKUP(A73,[7]令和4年度契約状況調査票!$E:$AW,16,FALSE),"#,##0円")&amp;CHAR(10)&amp;VLOOKUP(A73,[7]令和4年度契約状況調査票!$E:$AW,32,FALSE),IF(O73="単価契約","単価契約"&amp;CHAR(10)&amp;"予定調達総額 "&amp;TEXT(VLOOKUP(A73,[7]令和4年度契約状況調査票!$E:$AW,16,FALSE),"#,##0円")&amp;CHAR(10)&amp;VLOOKUP(A73,[7]令和4年度契約状況調査票!$E:$AW,32,FALSE),VLOOKUP(A73,[7]令和4年度契約状況調査票!$E:$AW,32,FALSE))))))))</f>
        <v/>
      </c>
    </row>
    <row r="74" spans="1:14" s="10" customFormat="1" ht="60" customHeight="1">
      <c r="A74" s="11" t="str">
        <f>IF(MAX([7]令和4年度契約状況調査票!E73:E1067)&gt;=ROW()-5,ROW()-5,"")</f>
        <v/>
      </c>
      <c r="B74" s="12" t="str">
        <f>IF(A74="","",VLOOKUP(A74,[7]令和4年度契約状況調査票!$E:$AW,5,FALSE))</f>
        <v/>
      </c>
      <c r="C74" s="13" t="str">
        <f>IF(A74="","",VLOOKUP(A74,[7]令和4年度契約状況調査票!$E:$AW,6,FALSE))</f>
        <v/>
      </c>
      <c r="D74" s="14" t="str">
        <f>IF(A74="","",VLOOKUP(A74,[7]令和4年度契約状況調査票!$E:$AW,9,FALSE))</f>
        <v/>
      </c>
      <c r="E74" s="12" t="str">
        <f>IF(A74="","",VLOOKUP(A74,[7]令和4年度契約状況調査票!$E:$AW,10,FALSE))</f>
        <v/>
      </c>
      <c r="F74" s="15" t="str">
        <f>IF(A74="","",VLOOKUP(A74,[7]令和4年度契約状況調査票!$E:$AW,11,FALSE))</f>
        <v/>
      </c>
      <c r="G74" s="16" t="str">
        <f>IF(A74="","",IF(VLOOKUP(A74,[7]令和4年度契約状況調査票!$E:$AW,14,FALSE)="②一般競争入札（総合評価方式）","一般競争入札"&amp;CHAR(10)&amp;"（総合評価方式）","一般競争入札"))</f>
        <v/>
      </c>
      <c r="H74" s="17" t="str">
        <f>IF(A74="","",IF(VLOOKUP(A74,[7]令和4年度契約状況調査票!$E:$AW,16,FALSE)="他官署で調達手続きを実施のため","他官署で調達手続きを実施のため",IF(VLOOKUP(A74,[7]令和4年度契約状況調査票!$E:$AW,23,FALSE)="②同種の他の契約の予定価格を類推されるおそれがあるため公表しない","同種の他の契約の予定価格を類推されるおそれがあるため公表しない",IF(VLOOKUP(A74,[7]令和4年度契約状況調査票!$E:$AW,23,FALSE)="－","－",IF(VLOOKUP(A74,[7]令和4年度契約状況調査票!$E:$AW,7,FALSE)&lt;&gt;"",TEXT(VLOOKUP(A74,[7]令和4年度契約状況調査票!$E:$AW,16,FALSE),"#,##0円")&amp;CHAR(10)&amp;"(A)",VLOOKUP(A74,[7]令和4年度契約状況調査票!$E:$AW,16,FALSE))))))</f>
        <v/>
      </c>
      <c r="I74" s="17" t="str">
        <f>IF(A74="","",VLOOKUP(A74,[7]令和4年度契約状況調査票!$E:$AW,17,FALSE))</f>
        <v/>
      </c>
      <c r="J74" s="18" t="str">
        <f>IF(A74="","",IF(VLOOKUP(A74,[7]令和4年度契約状況調査票!$E:$AW,16,FALSE)="他官署で調達手続きを実施のため","－",IF(VLOOKUP(A74,[7]令和4年度契約状況調査票!$E:$AW,23,FALSE)="②同種の他の契約の予定価格を類推されるおそれがあるため公表しない","－",IF(VLOOKUP(A74,[7]令和4年度契約状況調査票!$E:$AW,23,FALSE)="－","－",IF(VLOOKUP(A74,[7]令和4年度契約状況調査票!$E:$AW,7,FALSE)&lt;&gt;"",TEXT(VLOOKUP(A74,[7]令和4年度契約状況調査票!$E:$AW,19,FALSE),"#.0%")&amp;CHAR(10)&amp;"(B/A×100)",VLOOKUP(A74,[7]令和4年度契約状況調査票!$E:$AW,19,FALSE))))))</f>
        <v/>
      </c>
      <c r="K74" s="19" t="str">
        <f>IF(A74="","",IF(VLOOKUP(A74,[7]令和4年度契約状況調査票!$E:$AW,12,FALSE)="①公益社団法人","公社",IF(VLOOKUP(A74,[7]令和4年度契約状況調査票!$E:$AW,12,FALSE)="②公益財団法人","公財","")))</f>
        <v/>
      </c>
      <c r="L74" s="19" t="str">
        <f>IF(A74="","",VLOOKUP(A74,[7]令和4年度契約状況調査票!$E:$AW,13,FALSE))</f>
        <v/>
      </c>
      <c r="M74" s="20" t="str">
        <f>IF(A74="","",IF(VLOOKUP(A74,[7]令和4年度契約状況調査票!$E:$AW,13,FALSE)="国所管",VLOOKUP(A74,[7]令和4年度契約状況調査票!$E:$AW,24,FALSE),""))</f>
        <v/>
      </c>
      <c r="N74" s="21" t="str">
        <f>IF(A74="","",IF(AND(P74="○",O74="分担契約/単価契約"),"単価契約"&amp;CHAR(10)&amp;"予定調達総額 "&amp;TEXT(VLOOKUP(A74,[7]令和4年度契約状況調査票!$E:$AW,16,FALSE),"#,##0円")&amp;"(B)"&amp;CHAR(10)&amp;"分担契約"&amp;CHAR(10)&amp;VLOOKUP(A74,[7]令和4年度契約状況調査票!$E:$AW,32,FALSE),IF(AND(P74="○",O74="分担契約"),"分担契約"&amp;CHAR(10)&amp;"契約総額 "&amp;TEXT(VLOOKUP(A74,[7]令和4年度契約状況調査票!$E:$AW,16,FALSE),"#,##0円")&amp;"(B)"&amp;CHAR(10)&amp;VLOOKUP(A74,[7]令和4年度契約状況調査票!$E:$AW,32,FALSE),(IF(O74="分担契約/単価契約","単価契約"&amp;CHAR(10)&amp;"予定調達総額 "&amp;TEXT(VLOOKUP(A74,[7]令和4年度契約状況調査票!$E:$AW,16,FALSE),"#,##0円")&amp;CHAR(10)&amp;"分担契約"&amp;CHAR(10)&amp;VLOOKUP(A74,[7]令和4年度契約状況調査票!$E:$AW,32,FALSE),IF(O74="分担契約","分担契約"&amp;CHAR(10)&amp;"契約総額 "&amp;TEXT(VLOOKUP(A74,[7]令和4年度契約状況調査票!$E:$AW,16,FALSE),"#,##0円")&amp;CHAR(10)&amp;VLOOKUP(A74,[7]令和4年度契約状況調査票!$E:$AW,32,FALSE),IF(O74="単価契約","単価契約"&amp;CHAR(10)&amp;"予定調達総額 "&amp;TEXT(VLOOKUP(A74,[7]令和4年度契約状況調査票!$E:$AW,16,FALSE),"#,##0円")&amp;CHAR(10)&amp;VLOOKUP(A74,[7]令和4年度契約状況調査票!$E:$AW,32,FALSE),VLOOKUP(A74,[7]令和4年度契約状況調査票!$E:$AW,32,FALSE))))))))</f>
        <v/>
      </c>
    </row>
    <row r="75" spans="1:14" s="10" customFormat="1" ht="60" customHeight="1">
      <c r="A75" s="11" t="str">
        <f>IF(MAX([7]令和4年度契約状況調査票!E74:E1068)&gt;=ROW()-5,ROW()-5,"")</f>
        <v/>
      </c>
      <c r="B75" s="12" t="str">
        <f>IF(A75="","",VLOOKUP(A75,[7]令和4年度契約状況調査票!$E:$AW,5,FALSE))</f>
        <v/>
      </c>
      <c r="C75" s="13" t="str">
        <f>IF(A75="","",VLOOKUP(A75,[7]令和4年度契約状況調査票!$E:$AW,6,FALSE))</f>
        <v/>
      </c>
      <c r="D75" s="14" t="str">
        <f>IF(A75="","",VLOOKUP(A75,[7]令和4年度契約状況調査票!$E:$AW,9,FALSE))</f>
        <v/>
      </c>
      <c r="E75" s="12" t="str">
        <f>IF(A75="","",VLOOKUP(A75,[7]令和4年度契約状況調査票!$E:$AW,10,FALSE))</f>
        <v/>
      </c>
      <c r="F75" s="15" t="str">
        <f>IF(A75="","",VLOOKUP(A75,[7]令和4年度契約状況調査票!$E:$AW,11,FALSE))</f>
        <v/>
      </c>
      <c r="G75" s="16" t="str">
        <f>IF(A75="","",IF(VLOOKUP(A75,[7]令和4年度契約状況調査票!$E:$AW,14,FALSE)="②一般競争入札（総合評価方式）","一般競争入札"&amp;CHAR(10)&amp;"（総合評価方式）","一般競争入札"))</f>
        <v/>
      </c>
      <c r="H75" s="17" t="str">
        <f>IF(A75="","",IF(VLOOKUP(A75,[7]令和4年度契約状況調査票!$E:$AW,16,FALSE)="他官署で調達手続きを実施のため","他官署で調達手続きを実施のため",IF(VLOOKUP(A75,[7]令和4年度契約状況調査票!$E:$AW,23,FALSE)="②同種の他の契約の予定価格を類推されるおそれがあるため公表しない","同種の他の契約の予定価格を類推されるおそれがあるため公表しない",IF(VLOOKUP(A75,[7]令和4年度契約状況調査票!$E:$AW,23,FALSE)="－","－",IF(VLOOKUP(A75,[7]令和4年度契約状況調査票!$E:$AW,7,FALSE)&lt;&gt;"",TEXT(VLOOKUP(A75,[7]令和4年度契約状況調査票!$E:$AW,16,FALSE),"#,##0円")&amp;CHAR(10)&amp;"(A)",VLOOKUP(A75,[7]令和4年度契約状況調査票!$E:$AW,16,FALSE))))))</f>
        <v/>
      </c>
      <c r="I75" s="17" t="str">
        <f>IF(A75="","",VLOOKUP(A75,[7]令和4年度契約状況調査票!$E:$AW,17,FALSE))</f>
        <v/>
      </c>
      <c r="J75" s="18" t="str">
        <f>IF(A75="","",IF(VLOOKUP(A75,[7]令和4年度契約状況調査票!$E:$AW,16,FALSE)="他官署で調達手続きを実施のため","－",IF(VLOOKUP(A75,[7]令和4年度契約状況調査票!$E:$AW,23,FALSE)="②同種の他の契約の予定価格を類推されるおそれがあるため公表しない","－",IF(VLOOKUP(A75,[7]令和4年度契約状況調査票!$E:$AW,23,FALSE)="－","－",IF(VLOOKUP(A75,[7]令和4年度契約状況調査票!$E:$AW,7,FALSE)&lt;&gt;"",TEXT(VLOOKUP(A75,[7]令和4年度契約状況調査票!$E:$AW,19,FALSE),"#.0%")&amp;CHAR(10)&amp;"(B/A×100)",VLOOKUP(A75,[7]令和4年度契約状況調査票!$E:$AW,19,FALSE))))))</f>
        <v/>
      </c>
      <c r="K75" s="19" t="str">
        <f>IF(A75="","",IF(VLOOKUP(A75,[7]令和4年度契約状況調査票!$E:$AW,12,FALSE)="①公益社団法人","公社",IF(VLOOKUP(A75,[7]令和4年度契約状況調査票!$E:$AW,12,FALSE)="②公益財団法人","公財","")))</f>
        <v/>
      </c>
      <c r="L75" s="19" t="str">
        <f>IF(A75="","",VLOOKUP(A75,[7]令和4年度契約状況調査票!$E:$AW,13,FALSE))</f>
        <v/>
      </c>
      <c r="M75" s="20" t="str">
        <f>IF(A75="","",IF(VLOOKUP(A75,[7]令和4年度契約状況調査票!$E:$AW,13,FALSE)="国所管",VLOOKUP(A75,[7]令和4年度契約状況調査票!$E:$AW,24,FALSE),""))</f>
        <v/>
      </c>
      <c r="N75" s="21" t="str">
        <f>IF(A75="","",IF(AND(P75="○",O75="分担契約/単価契約"),"単価契約"&amp;CHAR(10)&amp;"予定調達総額 "&amp;TEXT(VLOOKUP(A75,[7]令和4年度契約状況調査票!$E:$AW,16,FALSE),"#,##0円")&amp;"(B)"&amp;CHAR(10)&amp;"分担契約"&amp;CHAR(10)&amp;VLOOKUP(A75,[7]令和4年度契約状況調査票!$E:$AW,32,FALSE),IF(AND(P75="○",O75="分担契約"),"分担契約"&amp;CHAR(10)&amp;"契約総額 "&amp;TEXT(VLOOKUP(A75,[7]令和4年度契約状況調査票!$E:$AW,16,FALSE),"#,##0円")&amp;"(B)"&amp;CHAR(10)&amp;VLOOKUP(A75,[7]令和4年度契約状況調査票!$E:$AW,32,FALSE),(IF(O75="分担契約/単価契約","単価契約"&amp;CHAR(10)&amp;"予定調達総額 "&amp;TEXT(VLOOKUP(A75,[7]令和4年度契約状況調査票!$E:$AW,16,FALSE),"#,##0円")&amp;CHAR(10)&amp;"分担契約"&amp;CHAR(10)&amp;VLOOKUP(A75,[7]令和4年度契約状況調査票!$E:$AW,32,FALSE),IF(O75="分担契約","分担契約"&amp;CHAR(10)&amp;"契約総額 "&amp;TEXT(VLOOKUP(A75,[7]令和4年度契約状況調査票!$E:$AW,16,FALSE),"#,##0円")&amp;CHAR(10)&amp;VLOOKUP(A75,[7]令和4年度契約状況調査票!$E:$AW,32,FALSE),IF(O75="単価契約","単価契約"&amp;CHAR(10)&amp;"予定調達総額 "&amp;TEXT(VLOOKUP(A75,[7]令和4年度契約状況調査票!$E:$AW,16,FALSE),"#,##0円")&amp;CHAR(10)&amp;VLOOKUP(A75,[7]令和4年度契約状況調査票!$E:$AW,32,FALSE),VLOOKUP(A75,[7]令和4年度契約状況調査票!$E:$AW,32,FALSE))))))))</f>
        <v/>
      </c>
    </row>
    <row r="76" spans="1:14" s="10" customFormat="1" ht="60" customHeight="1">
      <c r="A76" s="11" t="str">
        <f>IF(MAX([7]令和4年度契約状況調査票!E75:E1069)&gt;=ROW()-5,ROW()-5,"")</f>
        <v/>
      </c>
      <c r="B76" s="12" t="str">
        <f>IF(A76="","",VLOOKUP(A76,[7]令和4年度契約状況調査票!$E:$AW,5,FALSE))</f>
        <v/>
      </c>
      <c r="C76" s="13" t="str">
        <f>IF(A76="","",VLOOKUP(A76,[7]令和4年度契約状況調査票!$E:$AW,6,FALSE))</f>
        <v/>
      </c>
      <c r="D76" s="14" t="str">
        <f>IF(A76="","",VLOOKUP(A76,[7]令和4年度契約状況調査票!$E:$AW,9,FALSE))</f>
        <v/>
      </c>
      <c r="E76" s="12" t="str">
        <f>IF(A76="","",VLOOKUP(A76,[7]令和4年度契約状況調査票!$E:$AW,10,FALSE))</f>
        <v/>
      </c>
      <c r="F76" s="15" t="str">
        <f>IF(A76="","",VLOOKUP(A76,[7]令和4年度契約状況調査票!$E:$AW,11,FALSE))</f>
        <v/>
      </c>
      <c r="G76" s="16" t="str">
        <f>IF(A76="","",IF(VLOOKUP(A76,[7]令和4年度契約状況調査票!$E:$AW,14,FALSE)="②一般競争入札（総合評価方式）","一般競争入札"&amp;CHAR(10)&amp;"（総合評価方式）","一般競争入札"))</f>
        <v/>
      </c>
      <c r="H76" s="17" t="str">
        <f>IF(A76="","",IF(VLOOKUP(A76,[7]令和4年度契約状況調査票!$E:$AW,16,FALSE)="他官署で調達手続きを実施のため","他官署で調達手続きを実施のため",IF(VLOOKUP(A76,[7]令和4年度契約状況調査票!$E:$AW,23,FALSE)="②同種の他の契約の予定価格を類推されるおそれがあるため公表しない","同種の他の契約の予定価格を類推されるおそれがあるため公表しない",IF(VLOOKUP(A76,[7]令和4年度契約状況調査票!$E:$AW,23,FALSE)="－","－",IF(VLOOKUP(A76,[7]令和4年度契約状況調査票!$E:$AW,7,FALSE)&lt;&gt;"",TEXT(VLOOKUP(A76,[7]令和4年度契約状況調査票!$E:$AW,16,FALSE),"#,##0円")&amp;CHAR(10)&amp;"(A)",VLOOKUP(A76,[7]令和4年度契約状況調査票!$E:$AW,16,FALSE))))))</f>
        <v/>
      </c>
      <c r="I76" s="17" t="str">
        <f>IF(A76="","",VLOOKUP(A76,[7]令和4年度契約状況調査票!$E:$AW,17,FALSE))</f>
        <v/>
      </c>
      <c r="J76" s="18" t="str">
        <f>IF(A76="","",IF(VLOOKUP(A76,[7]令和4年度契約状況調査票!$E:$AW,16,FALSE)="他官署で調達手続きを実施のため","－",IF(VLOOKUP(A76,[7]令和4年度契約状況調査票!$E:$AW,23,FALSE)="②同種の他の契約の予定価格を類推されるおそれがあるため公表しない","－",IF(VLOOKUP(A76,[7]令和4年度契約状況調査票!$E:$AW,23,FALSE)="－","－",IF(VLOOKUP(A76,[7]令和4年度契約状況調査票!$E:$AW,7,FALSE)&lt;&gt;"",TEXT(VLOOKUP(A76,[7]令和4年度契約状況調査票!$E:$AW,19,FALSE),"#.0%")&amp;CHAR(10)&amp;"(B/A×100)",VLOOKUP(A76,[7]令和4年度契約状況調査票!$E:$AW,19,FALSE))))))</f>
        <v/>
      </c>
      <c r="K76" s="19" t="str">
        <f>IF(A76="","",IF(VLOOKUP(A76,[7]令和4年度契約状況調査票!$E:$AW,12,FALSE)="①公益社団法人","公社",IF(VLOOKUP(A76,[7]令和4年度契約状況調査票!$E:$AW,12,FALSE)="②公益財団法人","公財","")))</f>
        <v/>
      </c>
      <c r="L76" s="19" t="str">
        <f>IF(A76="","",VLOOKUP(A76,[7]令和4年度契約状況調査票!$E:$AW,13,FALSE))</f>
        <v/>
      </c>
      <c r="M76" s="20" t="str">
        <f>IF(A76="","",IF(VLOOKUP(A76,[7]令和4年度契約状況調査票!$E:$AW,13,FALSE)="国所管",VLOOKUP(A76,[7]令和4年度契約状況調査票!$E:$AW,24,FALSE),""))</f>
        <v/>
      </c>
      <c r="N76" s="21" t="str">
        <f>IF(A76="","",IF(AND(P76="○",O76="分担契約/単価契約"),"単価契約"&amp;CHAR(10)&amp;"予定調達総額 "&amp;TEXT(VLOOKUP(A76,[7]令和4年度契約状況調査票!$E:$AW,16,FALSE),"#,##0円")&amp;"(B)"&amp;CHAR(10)&amp;"分担契約"&amp;CHAR(10)&amp;VLOOKUP(A76,[7]令和4年度契約状況調査票!$E:$AW,32,FALSE),IF(AND(P76="○",O76="分担契約"),"分担契約"&amp;CHAR(10)&amp;"契約総額 "&amp;TEXT(VLOOKUP(A76,[7]令和4年度契約状況調査票!$E:$AW,16,FALSE),"#,##0円")&amp;"(B)"&amp;CHAR(10)&amp;VLOOKUP(A76,[7]令和4年度契約状況調査票!$E:$AW,32,FALSE),(IF(O76="分担契約/単価契約","単価契約"&amp;CHAR(10)&amp;"予定調達総額 "&amp;TEXT(VLOOKUP(A76,[7]令和4年度契約状況調査票!$E:$AW,16,FALSE),"#,##0円")&amp;CHAR(10)&amp;"分担契約"&amp;CHAR(10)&amp;VLOOKUP(A76,[7]令和4年度契約状況調査票!$E:$AW,32,FALSE),IF(O76="分担契約","分担契約"&amp;CHAR(10)&amp;"契約総額 "&amp;TEXT(VLOOKUP(A76,[7]令和4年度契約状況調査票!$E:$AW,16,FALSE),"#,##0円")&amp;CHAR(10)&amp;VLOOKUP(A76,[7]令和4年度契約状況調査票!$E:$AW,32,FALSE),IF(O76="単価契約","単価契約"&amp;CHAR(10)&amp;"予定調達総額 "&amp;TEXT(VLOOKUP(A76,[7]令和4年度契約状況調査票!$E:$AW,16,FALSE),"#,##0円")&amp;CHAR(10)&amp;VLOOKUP(A76,[7]令和4年度契約状況調査票!$E:$AW,32,FALSE),VLOOKUP(A76,[7]令和4年度契約状況調査票!$E:$AW,32,FALSE))))))))</f>
        <v/>
      </c>
    </row>
    <row r="77" spans="1:14" s="10" customFormat="1" ht="60" customHeight="1">
      <c r="A77" s="11" t="str">
        <f>IF(MAX([7]令和4年度契約状況調査票!E76:E1070)&gt;=ROW()-5,ROW()-5,"")</f>
        <v/>
      </c>
      <c r="B77" s="12" t="str">
        <f>IF(A77="","",VLOOKUP(A77,[7]令和4年度契約状況調査票!$E:$AW,5,FALSE))</f>
        <v/>
      </c>
      <c r="C77" s="13" t="str">
        <f>IF(A77="","",VLOOKUP(A77,[7]令和4年度契約状況調査票!$E:$AW,6,FALSE))</f>
        <v/>
      </c>
      <c r="D77" s="14" t="str">
        <f>IF(A77="","",VLOOKUP(A77,[7]令和4年度契約状況調査票!$E:$AW,9,FALSE))</f>
        <v/>
      </c>
      <c r="E77" s="12" t="str">
        <f>IF(A77="","",VLOOKUP(A77,[7]令和4年度契約状況調査票!$E:$AW,10,FALSE))</f>
        <v/>
      </c>
      <c r="F77" s="15" t="str">
        <f>IF(A77="","",VLOOKUP(A77,[7]令和4年度契約状況調査票!$E:$AW,11,FALSE))</f>
        <v/>
      </c>
      <c r="G77" s="16" t="str">
        <f>IF(A77="","",IF(VLOOKUP(A77,[7]令和4年度契約状況調査票!$E:$AW,14,FALSE)="②一般競争入札（総合評価方式）","一般競争入札"&amp;CHAR(10)&amp;"（総合評価方式）","一般競争入札"))</f>
        <v/>
      </c>
      <c r="H77" s="17" t="str">
        <f>IF(A77="","",IF(VLOOKUP(A77,[7]令和4年度契約状況調査票!$E:$AW,16,FALSE)="他官署で調達手続きを実施のため","他官署で調達手続きを実施のため",IF(VLOOKUP(A77,[7]令和4年度契約状況調査票!$E:$AW,23,FALSE)="②同種の他の契約の予定価格を類推されるおそれがあるため公表しない","同種の他の契約の予定価格を類推されるおそれがあるため公表しない",IF(VLOOKUP(A77,[7]令和4年度契約状況調査票!$E:$AW,23,FALSE)="－","－",IF(VLOOKUP(A77,[7]令和4年度契約状況調査票!$E:$AW,7,FALSE)&lt;&gt;"",TEXT(VLOOKUP(A77,[7]令和4年度契約状況調査票!$E:$AW,16,FALSE),"#,##0円")&amp;CHAR(10)&amp;"(A)",VLOOKUP(A77,[7]令和4年度契約状況調査票!$E:$AW,16,FALSE))))))</f>
        <v/>
      </c>
      <c r="I77" s="17" t="str">
        <f>IF(A77="","",VLOOKUP(A77,[7]令和4年度契約状況調査票!$E:$AW,17,FALSE))</f>
        <v/>
      </c>
      <c r="J77" s="18" t="str">
        <f>IF(A77="","",IF(VLOOKUP(A77,[7]令和4年度契約状況調査票!$E:$AW,16,FALSE)="他官署で調達手続きを実施のため","－",IF(VLOOKUP(A77,[7]令和4年度契約状況調査票!$E:$AW,23,FALSE)="②同種の他の契約の予定価格を類推されるおそれがあるため公表しない","－",IF(VLOOKUP(A77,[7]令和4年度契約状況調査票!$E:$AW,23,FALSE)="－","－",IF(VLOOKUP(A77,[7]令和4年度契約状況調査票!$E:$AW,7,FALSE)&lt;&gt;"",TEXT(VLOOKUP(A77,[7]令和4年度契約状況調査票!$E:$AW,19,FALSE),"#.0%")&amp;CHAR(10)&amp;"(B/A×100)",VLOOKUP(A77,[7]令和4年度契約状況調査票!$E:$AW,19,FALSE))))))</f>
        <v/>
      </c>
      <c r="K77" s="19" t="str">
        <f>IF(A77="","",IF(VLOOKUP(A77,[7]令和4年度契約状況調査票!$E:$AW,12,FALSE)="①公益社団法人","公社",IF(VLOOKUP(A77,[7]令和4年度契約状況調査票!$E:$AW,12,FALSE)="②公益財団法人","公財","")))</f>
        <v/>
      </c>
      <c r="L77" s="19" t="str">
        <f>IF(A77="","",VLOOKUP(A77,[7]令和4年度契約状況調査票!$E:$AW,13,FALSE))</f>
        <v/>
      </c>
      <c r="M77" s="20" t="str">
        <f>IF(A77="","",IF(VLOOKUP(A77,[7]令和4年度契約状況調査票!$E:$AW,13,FALSE)="国所管",VLOOKUP(A77,[7]令和4年度契約状況調査票!$E:$AW,24,FALSE),""))</f>
        <v/>
      </c>
      <c r="N77" s="21" t="str">
        <f>IF(A77="","",IF(AND(P77="○",O77="分担契約/単価契約"),"単価契約"&amp;CHAR(10)&amp;"予定調達総額 "&amp;TEXT(VLOOKUP(A77,[7]令和4年度契約状況調査票!$E:$AW,16,FALSE),"#,##0円")&amp;"(B)"&amp;CHAR(10)&amp;"分担契約"&amp;CHAR(10)&amp;VLOOKUP(A77,[7]令和4年度契約状況調査票!$E:$AW,32,FALSE),IF(AND(P77="○",O77="分担契約"),"分担契約"&amp;CHAR(10)&amp;"契約総額 "&amp;TEXT(VLOOKUP(A77,[7]令和4年度契約状況調査票!$E:$AW,16,FALSE),"#,##0円")&amp;"(B)"&amp;CHAR(10)&amp;VLOOKUP(A77,[7]令和4年度契約状況調査票!$E:$AW,32,FALSE),(IF(O77="分担契約/単価契約","単価契約"&amp;CHAR(10)&amp;"予定調達総額 "&amp;TEXT(VLOOKUP(A77,[7]令和4年度契約状況調査票!$E:$AW,16,FALSE),"#,##0円")&amp;CHAR(10)&amp;"分担契約"&amp;CHAR(10)&amp;VLOOKUP(A77,[7]令和4年度契約状況調査票!$E:$AW,32,FALSE),IF(O77="分担契約","分担契約"&amp;CHAR(10)&amp;"契約総額 "&amp;TEXT(VLOOKUP(A77,[7]令和4年度契約状況調査票!$E:$AW,16,FALSE),"#,##0円")&amp;CHAR(10)&amp;VLOOKUP(A77,[7]令和4年度契約状況調査票!$E:$AW,32,FALSE),IF(O77="単価契約","単価契約"&amp;CHAR(10)&amp;"予定調達総額 "&amp;TEXT(VLOOKUP(A77,[7]令和4年度契約状況調査票!$E:$AW,16,FALSE),"#,##0円")&amp;CHAR(10)&amp;VLOOKUP(A77,[7]令和4年度契約状況調査票!$E:$AW,32,FALSE),VLOOKUP(A77,[7]令和4年度契約状況調査票!$E:$AW,32,FALSE))))))))</f>
        <v/>
      </c>
    </row>
    <row r="78" spans="1:14" s="10" customFormat="1" ht="60" customHeight="1">
      <c r="A78" s="11" t="str">
        <f>IF(MAX([7]令和4年度契約状況調査票!E77:E1071)&gt;=ROW()-5,ROW()-5,"")</f>
        <v/>
      </c>
      <c r="B78" s="12" t="str">
        <f>IF(A78="","",VLOOKUP(A78,[7]令和4年度契約状況調査票!$E:$AW,5,FALSE))</f>
        <v/>
      </c>
      <c r="C78" s="13" t="str">
        <f>IF(A78="","",VLOOKUP(A78,[7]令和4年度契約状況調査票!$E:$AW,6,FALSE))</f>
        <v/>
      </c>
      <c r="D78" s="14" t="str">
        <f>IF(A78="","",VLOOKUP(A78,[7]令和4年度契約状況調査票!$E:$AW,9,FALSE))</f>
        <v/>
      </c>
      <c r="E78" s="12" t="str">
        <f>IF(A78="","",VLOOKUP(A78,[7]令和4年度契約状況調査票!$E:$AW,10,FALSE))</f>
        <v/>
      </c>
      <c r="F78" s="15" t="str">
        <f>IF(A78="","",VLOOKUP(A78,[7]令和4年度契約状況調査票!$E:$AW,11,FALSE))</f>
        <v/>
      </c>
      <c r="G78" s="16" t="str">
        <f>IF(A78="","",IF(VLOOKUP(A78,[7]令和4年度契約状況調査票!$E:$AW,14,FALSE)="②一般競争入札（総合評価方式）","一般競争入札"&amp;CHAR(10)&amp;"（総合評価方式）","一般競争入札"))</f>
        <v/>
      </c>
      <c r="H78" s="17" t="str">
        <f>IF(A78="","",IF(VLOOKUP(A78,[7]令和4年度契約状況調査票!$E:$AW,16,FALSE)="他官署で調達手続きを実施のため","他官署で調達手続きを実施のため",IF(VLOOKUP(A78,[7]令和4年度契約状況調査票!$E:$AW,23,FALSE)="②同種の他の契約の予定価格を類推されるおそれがあるため公表しない","同種の他の契約の予定価格を類推されるおそれがあるため公表しない",IF(VLOOKUP(A78,[7]令和4年度契約状況調査票!$E:$AW,23,FALSE)="－","－",IF(VLOOKUP(A78,[7]令和4年度契約状況調査票!$E:$AW,7,FALSE)&lt;&gt;"",TEXT(VLOOKUP(A78,[7]令和4年度契約状況調査票!$E:$AW,16,FALSE),"#,##0円")&amp;CHAR(10)&amp;"(A)",VLOOKUP(A78,[7]令和4年度契約状況調査票!$E:$AW,16,FALSE))))))</f>
        <v/>
      </c>
      <c r="I78" s="17" t="str">
        <f>IF(A78="","",VLOOKUP(A78,[7]令和4年度契約状況調査票!$E:$AW,17,FALSE))</f>
        <v/>
      </c>
      <c r="J78" s="18" t="str">
        <f>IF(A78="","",IF(VLOOKUP(A78,[7]令和4年度契約状況調査票!$E:$AW,16,FALSE)="他官署で調達手続きを実施のため","－",IF(VLOOKUP(A78,[7]令和4年度契約状況調査票!$E:$AW,23,FALSE)="②同種の他の契約の予定価格を類推されるおそれがあるため公表しない","－",IF(VLOOKUP(A78,[7]令和4年度契約状況調査票!$E:$AW,23,FALSE)="－","－",IF(VLOOKUP(A78,[7]令和4年度契約状況調査票!$E:$AW,7,FALSE)&lt;&gt;"",TEXT(VLOOKUP(A78,[7]令和4年度契約状況調査票!$E:$AW,19,FALSE),"#.0%")&amp;CHAR(10)&amp;"(B/A×100)",VLOOKUP(A78,[7]令和4年度契約状況調査票!$E:$AW,19,FALSE))))))</f>
        <v/>
      </c>
      <c r="K78" s="19" t="str">
        <f>IF(A78="","",IF(VLOOKUP(A78,[7]令和4年度契約状況調査票!$E:$AW,12,FALSE)="①公益社団法人","公社",IF(VLOOKUP(A78,[7]令和4年度契約状況調査票!$E:$AW,12,FALSE)="②公益財団法人","公財","")))</f>
        <v/>
      </c>
      <c r="L78" s="19" t="str">
        <f>IF(A78="","",VLOOKUP(A78,[7]令和4年度契約状況調査票!$E:$AW,13,FALSE))</f>
        <v/>
      </c>
      <c r="M78" s="20" t="str">
        <f>IF(A78="","",IF(VLOOKUP(A78,[7]令和4年度契約状況調査票!$E:$AW,13,FALSE)="国所管",VLOOKUP(A78,[7]令和4年度契約状況調査票!$E:$AW,24,FALSE),""))</f>
        <v/>
      </c>
      <c r="N78" s="21" t="str">
        <f>IF(A78="","",IF(AND(P78="○",O78="分担契約/単価契約"),"単価契約"&amp;CHAR(10)&amp;"予定調達総額 "&amp;TEXT(VLOOKUP(A78,[7]令和4年度契約状況調査票!$E:$AW,16,FALSE),"#,##0円")&amp;"(B)"&amp;CHAR(10)&amp;"分担契約"&amp;CHAR(10)&amp;VLOOKUP(A78,[7]令和4年度契約状況調査票!$E:$AW,32,FALSE),IF(AND(P78="○",O78="分担契約"),"分担契約"&amp;CHAR(10)&amp;"契約総額 "&amp;TEXT(VLOOKUP(A78,[7]令和4年度契約状況調査票!$E:$AW,16,FALSE),"#,##0円")&amp;"(B)"&amp;CHAR(10)&amp;VLOOKUP(A78,[7]令和4年度契約状況調査票!$E:$AW,32,FALSE),(IF(O78="分担契約/単価契約","単価契約"&amp;CHAR(10)&amp;"予定調達総額 "&amp;TEXT(VLOOKUP(A78,[7]令和4年度契約状況調査票!$E:$AW,16,FALSE),"#,##0円")&amp;CHAR(10)&amp;"分担契約"&amp;CHAR(10)&amp;VLOOKUP(A78,[7]令和4年度契約状況調査票!$E:$AW,32,FALSE),IF(O78="分担契約","分担契約"&amp;CHAR(10)&amp;"契約総額 "&amp;TEXT(VLOOKUP(A78,[7]令和4年度契約状況調査票!$E:$AW,16,FALSE),"#,##0円")&amp;CHAR(10)&amp;VLOOKUP(A78,[7]令和4年度契約状況調査票!$E:$AW,32,FALSE),IF(O78="単価契約","単価契約"&amp;CHAR(10)&amp;"予定調達総額 "&amp;TEXT(VLOOKUP(A78,[7]令和4年度契約状況調査票!$E:$AW,16,FALSE),"#,##0円")&amp;CHAR(10)&amp;VLOOKUP(A78,[7]令和4年度契約状況調査票!$E:$AW,32,FALSE),VLOOKUP(A78,[7]令和4年度契約状況調査票!$E:$AW,32,FALSE))))))))</f>
        <v/>
      </c>
    </row>
    <row r="79" spans="1:14" s="10" customFormat="1" ht="60" customHeight="1">
      <c r="A79" s="11" t="str">
        <f>IF(MAX([7]令和4年度契約状況調査票!E78:E1072)&gt;=ROW()-5,ROW()-5,"")</f>
        <v/>
      </c>
      <c r="B79" s="12" t="str">
        <f>IF(A79="","",VLOOKUP(A79,[7]令和4年度契約状況調査票!$E:$AW,5,FALSE))</f>
        <v/>
      </c>
      <c r="C79" s="13" t="str">
        <f>IF(A79="","",VLOOKUP(A79,[7]令和4年度契約状況調査票!$E:$AW,6,FALSE))</f>
        <v/>
      </c>
      <c r="D79" s="14" t="str">
        <f>IF(A79="","",VLOOKUP(A79,[7]令和4年度契約状況調査票!$E:$AW,9,FALSE))</f>
        <v/>
      </c>
      <c r="E79" s="12" t="str">
        <f>IF(A79="","",VLOOKUP(A79,[7]令和4年度契約状況調査票!$E:$AW,10,FALSE))</f>
        <v/>
      </c>
      <c r="F79" s="15" t="str">
        <f>IF(A79="","",VLOOKUP(A79,[7]令和4年度契約状況調査票!$E:$AW,11,FALSE))</f>
        <v/>
      </c>
      <c r="G79" s="16" t="str">
        <f>IF(A79="","",IF(VLOOKUP(A79,[7]令和4年度契約状況調査票!$E:$AW,14,FALSE)="②一般競争入札（総合評価方式）","一般競争入札"&amp;CHAR(10)&amp;"（総合評価方式）","一般競争入札"))</f>
        <v/>
      </c>
      <c r="H79" s="17" t="str">
        <f>IF(A79="","",IF(VLOOKUP(A79,[7]令和4年度契約状況調査票!$E:$AW,16,FALSE)="他官署で調達手続きを実施のため","他官署で調達手続きを実施のため",IF(VLOOKUP(A79,[7]令和4年度契約状況調査票!$E:$AW,23,FALSE)="②同種の他の契約の予定価格を類推されるおそれがあるため公表しない","同種の他の契約の予定価格を類推されるおそれがあるため公表しない",IF(VLOOKUP(A79,[7]令和4年度契約状況調査票!$E:$AW,23,FALSE)="－","－",IF(VLOOKUP(A79,[7]令和4年度契約状況調査票!$E:$AW,7,FALSE)&lt;&gt;"",TEXT(VLOOKUP(A79,[7]令和4年度契約状況調査票!$E:$AW,16,FALSE),"#,##0円")&amp;CHAR(10)&amp;"(A)",VLOOKUP(A79,[7]令和4年度契約状況調査票!$E:$AW,16,FALSE))))))</f>
        <v/>
      </c>
      <c r="I79" s="17" t="str">
        <f>IF(A79="","",VLOOKUP(A79,[7]令和4年度契約状況調査票!$E:$AW,17,FALSE))</f>
        <v/>
      </c>
      <c r="J79" s="18" t="str">
        <f>IF(A79="","",IF(VLOOKUP(A79,[7]令和4年度契約状況調査票!$E:$AW,16,FALSE)="他官署で調達手続きを実施のため","－",IF(VLOOKUP(A79,[7]令和4年度契約状況調査票!$E:$AW,23,FALSE)="②同種の他の契約の予定価格を類推されるおそれがあるため公表しない","－",IF(VLOOKUP(A79,[7]令和4年度契約状況調査票!$E:$AW,23,FALSE)="－","－",IF(VLOOKUP(A79,[7]令和4年度契約状況調査票!$E:$AW,7,FALSE)&lt;&gt;"",TEXT(VLOOKUP(A79,[7]令和4年度契約状況調査票!$E:$AW,19,FALSE),"#.0%")&amp;CHAR(10)&amp;"(B/A×100)",VLOOKUP(A79,[7]令和4年度契約状況調査票!$E:$AW,19,FALSE))))))</f>
        <v/>
      </c>
      <c r="K79" s="19" t="str">
        <f>IF(A79="","",IF(VLOOKUP(A79,[7]令和4年度契約状況調査票!$E:$AW,12,FALSE)="①公益社団法人","公社",IF(VLOOKUP(A79,[7]令和4年度契約状況調査票!$E:$AW,12,FALSE)="②公益財団法人","公財","")))</f>
        <v/>
      </c>
      <c r="L79" s="19" t="str">
        <f>IF(A79="","",VLOOKUP(A79,[7]令和4年度契約状況調査票!$E:$AW,13,FALSE))</f>
        <v/>
      </c>
      <c r="M79" s="20" t="str">
        <f>IF(A79="","",IF(VLOOKUP(A79,[7]令和4年度契約状況調査票!$E:$AW,13,FALSE)="国所管",VLOOKUP(A79,[7]令和4年度契約状況調査票!$E:$AW,24,FALSE),""))</f>
        <v/>
      </c>
      <c r="N79" s="21" t="str">
        <f>IF(A79="","",IF(AND(P79="○",O79="分担契約/単価契約"),"単価契約"&amp;CHAR(10)&amp;"予定調達総額 "&amp;TEXT(VLOOKUP(A79,[7]令和4年度契約状況調査票!$E:$AW,16,FALSE),"#,##0円")&amp;"(B)"&amp;CHAR(10)&amp;"分担契約"&amp;CHAR(10)&amp;VLOOKUP(A79,[7]令和4年度契約状況調査票!$E:$AW,32,FALSE),IF(AND(P79="○",O79="分担契約"),"分担契約"&amp;CHAR(10)&amp;"契約総額 "&amp;TEXT(VLOOKUP(A79,[7]令和4年度契約状況調査票!$E:$AW,16,FALSE),"#,##0円")&amp;"(B)"&amp;CHAR(10)&amp;VLOOKUP(A79,[7]令和4年度契約状況調査票!$E:$AW,32,FALSE),(IF(O79="分担契約/単価契約","単価契約"&amp;CHAR(10)&amp;"予定調達総額 "&amp;TEXT(VLOOKUP(A79,[7]令和4年度契約状況調査票!$E:$AW,16,FALSE),"#,##0円")&amp;CHAR(10)&amp;"分担契約"&amp;CHAR(10)&amp;VLOOKUP(A79,[7]令和4年度契約状況調査票!$E:$AW,32,FALSE),IF(O79="分担契約","分担契約"&amp;CHAR(10)&amp;"契約総額 "&amp;TEXT(VLOOKUP(A79,[7]令和4年度契約状況調査票!$E:$AW,16,FALSE),"#,##0円")&amp;CHAR(10)&amp;VLOOKUP(A79,[7]令和4年度契約状況調査票!$E:$AW,32,FALSE),IF(O79="単価契約","単価契約"&amp;CHAR(10)&amp;"予定調達総額 "&amp;TEXT(VLOOKUP(A79,[7]令和4年度契約状況調査票!$E:$AW,16,FALSE),"#,##0円")&amp;CHAR(10)&amp;VLOOKUP(A79,[7]令和4年度契約状況調査票!$E:$AW,32,FALSE),VLOOKUP(A79,[7]令和4年度契約状況調査票!$E:$AW,32,FALSE))))))))</f>
        <v/>
      </c>
    </row>
    <row r="80" spans="1:14" s="10" customFormat="1" ht="60" customHeight="1">
      <c r="A80" s="11" t="str">
        <f>IF(MAX([7]令和4年度契約状況調査票!E79:E1073)&gt;=ROW()-5,ROW()-5,"")</f>
        <v/>
      </c>
      <c r="B80" s="12" t="str">
        <f>IF(A80="","",VLOOKUP(A80,[7]令和4年度契約状況調査票!$E:$AW,5,FALSE))</f>
        <v/>
      </c>
      <c r="C80" s="13" t="str">
        <f>IF(A80="","",VLOOKUP(A80,[7]令和4年度契約状況調査票!$E:$AW,6,FALSE))</f>
        <v/>
      </c>
      <c r="D80" s="14" t="str">
        <f>IF(A80="","",VLOOKUP(A80,[7]令和4年度契約状況調査票!$E:$AW,9,FALSE))</f>
        <v/>
      </c>
      <c r="E80" s="12" t="str">
        <f>IF(A80="","",VLOOKUP(A80,[7]令和4年度契約状況調査票!$E:$AW,10,FALSE))</f>
        <v/>
      </c>
      <c r="F80" s="15" t="str">
        <f>IF(A80="","",VLOOKUP(A80,[7]令和4年度契約状況調査票!$E:$AW,11,FALSE))</f>
        <v/>
      </c>
      <c r="G80" s="16" t="str">
        <f>IF(A80="","",IF(VLOOKUP(A80,[7]令和4年度契約状況調査票!$E:$AW,14,FALSE)="②一般競争入札（総合評価方式）","一般競争入札"&amp;CHAR(10)&amp;"（総合評価方式）","一般競争入札"))</f>
        <v/>
      </c>
      <c r="H80" s="17" t="str">
        <f>IF(A80="","",IF(VLOOKUP(A80,[7]令和4年度契約状況調査票!$E:$AW,16,FALSE)="他官署で調達手続きを実施のため","他官署で調達手続きを実施のため",IF(VLOOKUP(A80,[7]令和4年度契約状況調査票!$E:$AW,23,FALSE)="②同種の他の契約の予定価格を類推されるおそれがあるため公表しない","同種の他の契約の予定価格を類推されるおそれがあるため公表しない",IF(VLOOKUP(A80,[7]令和4年度契約状況調査票!$E:$AW,23,FALSE)="－","－",IF(VLOOKUP(A80,[7]令和4年度契約状況調査票!$E:$AW,7,FALSE)&lt;&gt;"",TEXT(VLOOKUP(A80,[7]令和4年度契約状況調査票!$E:$AW,16,FALSE),"#,##0円")&amp;CHAR(10)&amp;"(A)",VLOOKUP(A80,[7]令和4年度契約状況調査票!$E:$AW,16,FALSE))))))</f>
        <v/>
      </c>
      <c r="I80" s="17" t="str">
        <f>IF(A80="","",VLOOKUP(A80,[7]令和4年度契約状況調査票!$E:$AW,17,FALSE))</f>
        <v/>
      </c>
      <c r="J80" s="18" t="str">
        <f>IF(A80="","",IF(VLOOKUP(A80,[7]令和4年度契約状況調査票!$E:$AW,16,FALSE)="他官署で調達手続きを実施のため","－",IF(VLOOKUP(A80,[7]令和4年度契約状況調査票!$E:$AW,23,FALSE)="②同種の他の契約の予定価格を類推されるおそれがあるため公表しない","－",IF(VLOOKUP(A80,[7]令和4年度契約状況調査票!$E:$AW,23,FALSE)="－","－",IF(VLOOKUP(A80,[7]令和4年度契約状況調査票!$E:$AW,7,FALSE)&lt;&gt;"",TEXT(VLOOKUP(A80,[7]令和4年度契約状況調査票!$E:$AW,19,FALSE),"#.0%")&amp;CHAR(10)&amp;"(B/A×100)",VLOOKUP(A80,[7]令和4年度契約状況調査票!$E:$AW,19,FALSE))))))</f>
        <v/>
      </c>
      <c r="K80" s="19" t="str">
        <f>IF(A80="","",IF(VLOOKUP(A80,[7]令和4年度契約状況調査票!$E:$AW,12,FALSE)="①公益社団法人","公社",IF(VLOOKUP(A80,[7]令和4年度契約状況調査票!$E:$AW,12,FALSE)="②公益財団法人","公財","")))</f>
        <v/>
      </c>
      <c r="L80" s="19" t="str">
        <f>IF(A80="","",VLOOKUP(A80,[7]令和4年度契約状況調査票!$E:$AW,13,FALSE))</f>
        <v/>
      </c>
      <c r="M80" s="20" t="str">
        <f>IF(A80="","",IF(VLOOKUP(A80,[7]令和4年度契約状況調査票!$E:$AW,13,FALSE)="国所管",VLOOKUP(A80,[7]令和4年度契約状況調査票!$E:$AW,24,FALSE),""))</f>
        <v/>
      </c>
      <c r="N80" s="21" t="str">
        <f>IF(A80="","",IF(AND(P80="○",O80="分担契約/単価契約"),"単価契約"&amp;CHAR(10)&amp;"予定調達総額 "&amp;TEXT(VLOOKUP(A80,[7]令和4年度契約状況調査票!$E:$AW,16,FALSE),"#,##0円")&amp;"(B)"&amp;CHAR(10)&amp;"分担契約"&amp;CHAR(10)&amp;VLOOKUP(A80,[7]令和4年度契約状況調査票!$E:$AW,32,FALSE),IF(AND(P80="○",O80="分担契約"),"分担契約"&amp;CHAR(10)&amp;"契約総額 "&amp;TEXT(VLOOKUP(A80,[7]令和4年度契約状況調査票!$E:$AW,16,FALSE),"#,##0円")&amp;"(B)"&amp;CHAR(10)&amp;VLOOKUP(A80,[7]令和4年度契約状況調査票!$E:$AW,32,FALSE),(IF(O80="分担契約/単価契約","単価契約"&amp;CHAR(10)&amp;"予定調達総額 "&amp;TEXT(VLOOKUP(A80,[7]令和4年度契約状況調査票!$E:$AW,16,FALSE),"#,##0円")&amp;CHAR(10)&amp;"分担契約"&amp;CHAR(10)&amp;VLOOKUP(A80,[7]令和4年度契約状況調査票!$E:$AW,32,FALSE),IF(O80="分担契約","分担契約"&amp;CHAR(10)&amp;"契約総額 "&amp;TEXT(VLOOKUP(A80,[7]令和4年度契約状況調査票!$E:$AW,16,FALSE),"#,##0円")&amp;CHAR(10)&amp;VLOOKUP(A80,[7]令和4年度契約状況調査票!$E:$AW,32,FALSE),IF(O80="単価契約","単価契約"&amp;CHAR(10)&amp;"予定調達総額 "&amp;TEXT(VLOOKUP(A80,[7]令和4年度契約状況調査票!$E:$AW,16,FALSE),"#,##0円")&amp;CHAR(10)&amp;VLOOKUP(A80,[7]令和4年度契約状況調査票!$E:$AW,32,FALSE),VLOOKUP(A80,[7]令和4年度契約状況調査票!$E:$AW,32,FALSE))))))))</f>
        <v/>
      </c>
    </row>
    <row r="81" spans="1:16" s="10" customFormat="1" ht="60" customHeight="1">
      <c r="A81" s="11" t="str">
        <f>IF(MAX([7]令和4年度契約状況調査票!E80:E1074)&gt;=ROW()-5,ROW()-5,"")</f>
        <v/>
      </c>
      <c r="B81" s="12" t="str">
        <f>IF(A81="","",VLOOKUP(A81,[7]令和4年度契約状況調査票!$E:$AW,5,FALSE))</f>
        <v/>
      </c>
      <c r="C81" s="13" t="str">
        <f>IF(A81="","",VLOOKUP(A81,[7]令和4年度契約状況調査票!$E:$AW,6,FALSE))</f>
        <v/>
      </c>
      <c r="D81" s="14" t="str">
        <f>IF(A81="","",VLOOKUP(A81,[7]令和4年度契約状況調査票!$E:$AW,9,FALSE))</f>
        <v/>
      </c>
      <c r="E81" s="12" t="str">
        <f>IF(A81="","",VLOOKUP(A81,[7]令和4年度契約状況調査票!$E:$AW,10,FALSE))</f>
        <v/>
      </c>
      <c r="F81" s="15" t="str">
        <f>IF(A81="","",VLOOKUP(A81,[7]令和4年度契約状況調査票!$E:$AW,11,FALSE))</f>
        <v/>
      </c>
      <c r="G81" s="16" t="str">
        <f>IF(A81="","",IF(VLOOKUP(A81,[7]令和4年度契約状況調査票!$E:$AW,14,FALSE)="②一般競争入札（総合評価方式）","一般競争入札"&amp;CHAR(10)&amp;"（総合評価方式）","一般競争入札"))</f>
        <v/>
      </c>
      <c r="H81" s="17" t="str">
        <f>IF(A81="","",IF(VLOOKUP(A81,[7]令和4年度契約状況調査票!$E:$AW,16,FALSE)="他官署で調達手続きを実施のため","他官署で調達手続きを実施のため",IF(VLOOKUP(A81,[7]令和4年度契約状況調査票!$E:$AW,23,FALSE)="②同種の他の契約の予定価格を類推されるおそれがあるため公表しない","同種の他の契約の予定価格を類推されるおそれがあるため公表しない",IF(VLOOKUP(A81,[7]令和4年度契約状況調査票!$E:$AW,23,FALSE)="－","－",IF(VLOOKUP(A81,[7]令和4年度契約状況調査票!$E:$AW,7,FALSE)&lt;&gt;"",TEXT(VLOOKUP(A81,[7]令和4年度契約状況調査票!$E:$AW,16,FALSE),"#,##0円")&amp;CHAR(10)&amp;"(A)",VLOOKUP(A81,[7]令和4年度契約状況調査票!$E:$AW,16,FALSE))))))</f>
        <v/>
      </c>
      <c r="I81" s="17" t="str">
        <f>IF(A81="","",VLOOKUP(A81,[7]令和4年度契約状況調査票!$E:$AW,17,FALSE))</f>
        <v/>
      </c>
      <c r="J81" s="18" t="str">
        <f>IF(A81="","",IF(VLOOKUP(A81,[7]令和4年度契約状況調査票!$E:$AW,16,FALSE)="他官署で調達手続きを実施のため","－",IF(VLOOKUP(A81,[7]令和4年度契約状況調査票!$E:$AW,23,FALSE)="②同種の他の契約の予定価格を類推されるおそれがあるため公表しない","－",IF(VLOOKUP(A81,[7]令和4年度契約状況調査票!$E:$AW,23,FALSE)="－","－",IF(VLOOKUP(A81,[7]令和4年度契約状況調査票!$E:$AW,7,FALSE)&lt;&gt;"",TEXT(VLOOKUP(A81,[7]令和4年度契約状況調査票!$E:$AW,19,FALSE),"#.0%")&amp;CHAR(10)&amp;"(B/A×100)",VLOOKUP(A81,[7]令和4年度契約状況調査票!$E:$AW,19,FALSE))))))</f>
        <v/>
      </c>
      <c r="K81" s="19" t="str">
        <f>IF(A81="","",IF(VLOOKUP(A81,[7]令和4年度契約状況調査票!$E:$AW,12,FALSE)="①公益社団法人","公社",IF(VLOOKUP(A81,[7]令和4年度契約状況調査票!$E:$AW,12,FALSE)="②公益財団法人","公財","")))</f>
        <v/>
      </c>
      <c r="L81" s="19" t="str">
        <f>IF(A81="","",VLOOKUP(A81,[7]令和4年度契約状況調査票!$E:$AW,13,FALSE))</f>
        <v/>
      </c>
      <c r="M81" s="20" t="str">
        <f>IF(A81="","",IF(VLOOKUP(A81,[7]令和4年度契約状況調査票!$E:$AW,13,FALSE)="国所管",VLOOKUP(A81,[7]令和4年度契約状況調査票!$E:$AW,24,FALSE),""))</f>
        <v/>
      </c>
      <c r="N81" s="21" t="str">
        <f>IF(A81="","",IF(AND(P81="○",O81="分担契約/単価契約"),"単価契約"&amp;CHAR(10)&amp;"予定調達総額 "&amp;TEXT(VLOOKUP(A81,[7]令和4年度契約状況調査票!$E:$AW,16,FALSE),"#,##0円")&amp;"(B)"&amp;CHAR(10)&amp;"分担契約"&amp;CHAR(10)&amp;VLOOKUP(A81,[7]令和4年度契約状況調査票!$E:$AW,32,FALSE),IF(AND(P81="○",O81="分担契約"),"分担契約"&amp;CHAR(10)&amp;"契約総額 "&amp;TEXT(VLOOKUP(A81,[7]令和4年度契約状況調査票!$E:$AW,16,FALSE),"#,##0円")&amp;"(B)"&amp;CHAR(10)&amp;VLOOKUP(A81,[7]令和4年度契約状況調査票!$E:$AW,32,FALSE),(IF(O81="分担契約/単価契約","単価契約"&amp;CHAR(10)&amp;"予定調達総額 "&amp;TEXT(VLOOKUP(A81,[7]令和4年度契約状況調査票!$E:$AW,16,FALSE),"#,##0円")&amp;CHAR(10)&amp;"分担契約"&amp;CHAR(10)&amp;VLOOKUP(A81,[7]令和4年度契約状況調査票!$E:$AW,32,FALSE),IF(O81="分担契約","分担契約"&amp;CHAR(10)&amp;"契約総額 "&amp;TEXT(VLOOKUP(A81,[7]令和4年度契約状況調査票!$E:$AW,16,FALSE),"#,##0円")&amp;CHAR(10)&amp;VLOOKUP(A81,[7]令和4年度契約状況調査票!$E:$AW,32,FALSE),IF(O81="単価契約","単価契約"&amp;CHAR(10)&amp;"予定調達総額 "&amp;TEXT(VLOOKUP(A81,[7]令和4年度契約状況調査票!$E:$AW,16,FALSE),"#,##0円")&amp;CHAR(10)&amp;VLOOKUP(A81,[7]令和4年度契約状況調査票!$E:$AW,32,FALSE),VLOOKUP(A81,[7]令和4年度契約状況調査票!$E:$AW,32,FALSE))))))))</f>
        <v/>
      </c>
    </row>
    <row r="82" spans="1:16" s="10" customFormat="1" ht="60" customHeight="1">
      <c r="A82" s="11" t="str">
        <f>IF(MAX([7]令和4年度契約状況調査票!E81:E1075)&gt;=ROW()-5,ROW()-5,"")</f>
        <v/>
      </c>
      <c r="B82" s="12" t="str">
        <f>IF(A82="","",VLOOKUP(A82,[7]令和4年度契約状況調査票!$E:$AW,5,FALSE))</f>
        <v/>
      </c>
      <c r="C82" s="13" t="str">
        <f>IF(A82="","",VLOOKUP(A82,[7]令和4年度契約状況調査票!$E:$AW,6,FALSE))</f>
        <v/>
      </c>
      <c r="D82" s="14" t="str">
        <f>IF(A82="","",VLOOKUP(A82,[7]令和4年度契約状況調査票!$E:$AW,9,FALSE))</f>
        <v/>
      </c>
      <c r="E82" s="12" t="str">
        <f>IF(A82="","",VLOOKUP(A82,[7]令和4年度契約状況調査票!$E:$AW,10,FALSE))</f>
        <v/>
      </c>
      <c r="F82" s="15" t="str">
        <f>IF(A82="","",VLOOKUP(A82,[7]令和4年度契約状況調査票!$E:$AW,11,FALSE))</f>
        <v/>
      </c>
      <c r="G82" s="16" t="str">
        <f>IF(A82="","",IF(VLOOKUP(A82,[7]令和4年度契約状況調査票!$E:$AW,14,FALSE)="②一般競争入札（総合評価方式）","一般競争入札"&amp;CHAR(10)&amp;"（総合評価方式）","一般競争入札"))</f>
        <v/>
      </c>
      <c r="H82" s="17" t="str">
        <f>IF(A82="","",IF(VLOOKUP(A82,[7]令和4年度契約状況調査票!$E:$AW,16,FALSE)="他官署で調達手続きを実施のため","他官署で調達手続きを実施のため",IF(VLOOKUP(A82,[7]令和4年度契約状況調査票!$E:$AW,23,FALSE)="②同種の他の契約の予定価格を類推されるおそれがあるため公表しない","同種の他の契約の予定価格を類推されるおそれがあるため公表しない",IF(VLOOKUP(A82,[7]令和4年度契約状況調査票!$E:$AW,23,FALSE)="－","－",IF(VLOOKUP(A82,[7]令和4年度契約状況調査票!$E:$AW,7,FALSE)&lt;&gt;"",TEXT(VLOOKUP(A82,[7]令和4年度契約状況調査票!$E:$AW,16,FALSE),"#,##0円")&amp;CHAR(10)&amp;"(A)",VLOOKUP(A82,[7]令和4年度契約状況調査票!$E:$AW,16,FALSE))))))</f>
        <v/>
      </c>
      <c r="I82" s="17" t="str">
        <f>IF(A82="","",VLOOKUP(A82,[7]令和4年度契約状況調査票!$E:$AW,17,FALSE))</f>
        <v/>
      </c>
      <c r="J82" s="18" t="str">
        <f>IF(A82="","",IF(VLOOKUP(A82,[7]令和4年度契約状況調査票!$E:$AW,16,FALSE)="他官署で調達手続きを実施のため","－",IF(VLOOKUP(A82,[7]令和4年度契約状況調査票!$E:$AW,23,FALSE)="②同種の他の契約の予定価格を類推されるおそれがあるため公表しない","－",IF(VLOOKUP(A82,[7]令和4年度契約状況調査票!$E:$AW,23,FALSE)="－","－",IF(VLOOKUP(A82,[7]令和4年度契約状況調査票!$E:$AW,7,FALSE)&lt;&gt;"",TEXT(VLOOKUP(A82,[7]令和4年度契約状況調査票!$E:$AW,19,FALSE),"#.0%")&amp;CHAR(10)&amp;"(B/A×100)",VLOOKUP(A82,[7]令和4年度契約状況調査票!$E:$AW,19,FALSE))))))</f>
        <v/>
      </c>
      <c r="K82" s="19" t="str">
        <f>IF(A82="","",IF(VLOOKUP(A82,[7]令和4年度契約状況調査票!$E:$AW,12,FALSE)="①公益社団法人","公社",IF(VLOOKUP(A82,[7]令和4年度契約状況調査票!$E:$AW,12,FALSE)="②公益財団法人","公財","")))</f>
        <v/>
      </c>
      <c r="L82" s="19" t="str">
        <f>IF(A82="","",VLOOKUP(A82,[7]令和4年度契約状況調査票!$E:$AW,13,FALSE))</f>
        <v/>
      </c>
      <c r="M82" s="20" t="str">
        <f>IF(A82="","",IF(VLOOKUP(A82,[7]令和4年度契約状況調査票!$E:$AW,13,FALSE)="国所管",VLOOKUP(A82,[7]令和4年度契約状況調査票!$E:$AW,24,FALSE),""))</f>
        <v/>
      </c>
      <c r="N82" s="21" t="str">
        <f>IF(A82="","",IF(AND(P82="○",O82="分担契約/単価契約"),"単価契約"&amp;CHAR(10)&amp;"予定調達総額 "&amp;TEXT(VLOOKUP(A82,[7]令和4年度契約状況調査票!$E:$AW,16,FALSE),"#,##0円")&amp;"(B)"&amp;CHAR(10)&amp;"分担契約"&amp;CHAR(10)&amp;VLOOKUP(A82,[7]令和4年度契約状況調査票!$E:$AW,32,FALSE),IF(AND(P82="○",O82="分担契約"),"分担契約"&amp;CHAR(10)&amp;"契約総額 "&amp;TEXT(VLOOKUP(A82,[7]令和4年度契約状況調査票!$E:$AW,16,FALSE),"#,##0円")&amp;"(B)"&amp;CHAR(10)&amp;VLOOKUP(A82,[7]令和4年度契約状況調査票!$E:$AW,32,FALSE),(IF(O82="分担契約/単価契約","単価契約"&amp;CHAR(10)&amp;"予定調達総額 "&amp;TEXT(VLOOKUP(A82,[7]令和4年度契約状況調査票!$E:$AW,16,FALSE),"#,##0円")&amp;CHAR(10)&amp;"分担契約"&amp;CHAR(10)&amp;VLOOKUP(A82,[7]令和4年度契約状況調査票!$E:$AW,32,FALSE),IF(O82="分担契約","分担契約"&amp;CHAR(10)&amp;"契約総額 "&amp;TEXT(VLOOKUP(A82,[7]令和4年度契約状況調査票!$E:$AW,16,FALSE),"#,##0円")&amp;CHAR(10)&amp;VLOOKUP(A82,[7]令和4年度契約状況調査票!$E:$AW,32,FALSE),IF(O82="単価契約","単価契約"&amp;CHAR(10)&amp;"予定調達総額 "&amp;TEXT(VLOOKUP(A82,[7]令和4年度契約状況調査票!$E:$AW,16,FALSE),"#,##0円")&amp;CHAR(10)&amp;VLOOKUP(A82,[7]令和4年度契約状況調査票!$E:$AW,32,FALSE),VLOOKUP(A82,[7]令和4年度契約状況調査票!$E:$AW,32,FALSE))))))))</f>
        <v/>
      </c>
    </row>
    <row r="83" spans="1:16" s="10" customFormat="1" ht="60" customHeight="1">
      <c r="A83" s="11" t="str">
        <f>IF(MAX([7]令和4年度契約状況調査票!E82:E1076)&gt;=ROW()-5,ROW()-5,"")</f>
        <v/>
      </c>
      <c r="B83" s="12" t="str">
        <f>IF(A83="","",VLOOKUP(A83,[7]令和4年度契約状況調査票!$E:$AW,5,FALSE))</f>
        <v/>
      </c>
      <c r="C83" s="13" t="str">
        <f>IF(A83="","",VLOOKUP(A83,[7]令和4年度契約状況調査票!$E:$AW,6,FALSE))</f>
        <v/>
      </c>
      <c r="D83" s="14" t="str">
        <f>IF(A83="","",VLOOKUP(A83,[7]令和4年度契約状況調査票!$E:$AW,9,FALSE))</f>
        <v/>
      </c>
      <c r="E83" s="12" t="str">
        <f>IF(A83="","",VLOOKUP(A83,[7]令和4年度契約状況調査票!$E:$AW,10,FALSE))</f>
        <v/>
      </c>
      <c r="F83" s="15" t="str">
        <f>IF(A83="","",VLOOKUP(A83,[7]令和4年度契約状況調査票!$E:$AW,11,FALSE))</f>
        <v/>
      </c>
      <c r="G83" s="16" t="str">
        <f>IF(A83="","",IF(VLOOKUP(A83,[7]令和4年度契約状況調査票!$E:$AW,14,FALSE)="②一般競争入札（総合評価方式）","一般競争入札"&amp;CHAR(10)&amp;"（総合評価方式）","一般競争入札"))</f>
        <v/>
      </c>
      <c r="H83" s="17" t="str">
        <f>IF(A83="","",IF(VLOOKUP(A83,[7]令和4年度契約状況調査票!$E:$AW,16,FALSE)="他官署で調達手続きを実施のため","他官署で調達手続きを実施のため",IF(VLOOKUP(A83,[7]令和4年度契約状況調査票!$E:$AW,23,FALSE)="②同種の他の契約の予定価格を類推されるおそれがあるため公表しない","同種の他の契約の予定価格を類推されるおそれがあるため公表しない",IF(VLOOKUP(A83,[7]令和4年度契約状況調査票!$E:$AW,23,FALSE)="－","－",IF(VLOOKUP(A83,[7]令和4年度契約状況調査票!$E:$AW,7,FALSE)&lt;&gt;"",TEXT(VLOOKUP(A83,[7]令和4年度契約状況調査票!$E:$AW,16,FALSE),"#,##0円")&amp;CHAR(10)&amp;"(A)",VLOOKUP(A83,[7]令和4年度契約状況調査票!$E:$AW,16,FALSE))))))</f>
        <v/>
      </c>
      <c r="I83" s="17" t="str">
        <f>IF(A83="","",VLOOKUP(A83,[7]令和4年度契約状況調査票!$E:$AW,17,FALSE))</f>
        <v/>
      </c>
      <c r="J83" s="18" t="str">
        <f>IF(A83="","",IF(VLOOKUP(A83,[7]令和4年度契約状況調査票!$E:$AW,16,FALSE)="他官署で調達手続きを実施のため","－",IF(VLOOKUP(A83,[7]令和4年度契約状況調査票!$E:$AW,23,FALSE)="②同種の他の契約の予定価格を類推されるおそれがあるため公表しない","－",IF(VLOOKUP(A83,[7]令和4年度契約状況調査票!$E:$AW,23,FALSE)="－","－",IF(VLOOKUP(A83,[7]令和4年度契約状況調査票!$E:$AW,7,FALSE)&lt;&gt;"",TEXT(VLOOKUP(A83,[7]令和4年度契約状況調査票!$E:$AW,19,FALSE),"#.0%")&amp;CHAR(10)&amp;"(B/A×100)",VLOOKUP(A83,[7]令和4年度契約状況調査票!$E:$AW,19,FALSE))))))</f>
        <v/>
      </c>
      <c r="K83" s="19" t="str">
        <f>IF(A83="","",IF(VLOOKUP(A83,[7]令和4年度契約状況調査票!$E:$AW,12,FALSE)="①公益社団法人","公社",IF(VLOOKUP(A83,[7]令和4年度契約状況調査票!$E:$AW,12,FALSE)="②公益財団法人","公財","")))</f>
        <v/>
      </c>
      <c r="L83" s="19" t="str">
        <f>IF(A83="","",VLOOKUP(A83,[7]令和4年度契約状況調査票!$E:$AW,13,FALSE))</f>
        <v/>
      </c>
      <c r="M83" s="20" t="str">
        <f>IF(A83="","",IF(VLOOKUP(A83,[7]令和4年度契約状況調査票!$E:$AW,13,FALSE)="国所管",VLOOKUP(A83,[7]令和4年度契約状況調査票!$E:$AW,24,FALSE),""))</f>
        <v/>
      </c>
      <c r="N83" s="21" t="str">
        <f>IF(A83="","",IF(AND(P83="○",O83="分担契約/単価契約"),"単価契約"&amp;CHAR(10)&amp;"予定調達総額 "&amp;TEXT(VLOOKUP(A83,[7]令和4年度契約状況調査票!$E:$AW,16,FALSE),"#,##0円")&amp;"(B)"&amp;CHAR(10)&amp;"分担契約"&amp;CHAR(10)&amp;VLOOKUP(A83,[7]令和4年度契約状況調査票!$E:$AW,32,FALSE),IF(AND(P83="○",O83="分担契約"),"分担契約"&amp;CHAR(10)&amp;"契約総額 "&amp;TEXT(VLOOKUP(A83,[7]令和4年度契約状況調査票!$E:$AW,16,FALSE),"#,##0円")&amp;"(B)"&amp;CHAR(10)&amp;VLOOKUP(A83,[7]令和4年度契約状況調査票!$E:$AW,32,FALSE),(IF(O83="分担契約/単価契約","単価契約"&amp;CHAR(10)&amp;"予定調達総額 "&amp;TEXT(VLOOKUP(A83,[7]令和4年度契約状況調査票!$E:$AW,16,FALSE),"#,##0円")&amp;CHAR(10)&amp;"分担契約"&amp;CHAR(10)&amp;VLOOKUP(A83,[7]令和4年度契約状況調査票!$E:$AW,32,FALSE),IF(O83="分担契約","分担契約"&amp;CHAR(10)&amp;"契約総額 "&amp;TEXT(VLOOKUP(A83,[7]令和4年度契約状況調査票!$E:$AW,16,FALSE),"#,##0円")&amp;CHAR(10)&amp;VLOOKUP(A83,[7]令和4年度契約状況調査票!$E:$AW,32,FALSE),IF(O83="単価契約","単価契約"&amp;CHAR(10)&amp;"予定調達総額 "&amp;TEXT(VLOOKUP(A83,[7]令和4年度契約状況調査票!$E:$AW,16,FALSE),"#,##0円")&amp;CHAR(10)&amp;VLOOKUP(A83,[7]令和4年度契約状況調査票!$E:$AW,32,FALSE),VLOOKUP(A83,[7]令和4年度契約状況調査票!$E:$AW,32,FALSE))))))))</f>
        <v/>
      </c>
    </row>
    <row r="84" spans="1:16" s="10" customFormat="1" ht="60" customHeight="1">
      <c r="A84" s="11" t="str">
        <f>IF(MAX([7]令和4年度契約状況調査票!E83:E1077)&gt;=ROW()-5,ROW()-5,"")</f>
        <v/>
      </c>
      <c r="B84" s="12" t="str">
        <f>IF(A84="","",VLOOKUP(A84,[7]令和4年度契約状況調査票!$E:$AW,5,FALSE))</f>
        <v/>
      </c>
      <c r="C84" s="13" t="str">
        <f>IF(A84="","",VLOOKUP(A84,[7]令和4年度契約状況調査票!$E:$AW,6,FALSE))</f>
        <v/>
      </c>
      <c r="D84" s="14" t="str">
        <f>IF(A84="","",VLOOKUP(A84,[7]令和4年度契約状況調査票!$E:$AW,9,FALSE))</f>
        <v/>
      </c>
      <c r="E84" s="12" t="str">
        <f>IF(A84="","",VLOOKUP(A84,[7]令和4年度契約状況調査票!$E:$AW,10,FALSE))</f>
        <v/>
      </c>
      <c r="F84" s="15" t="str">
        <f>IF(A84="","",VLOOKUP(A84,[7]令和4年度契約状況調査票!$E:$AW,11,FALSE))</f>
        <v/>
      </c>
      <c r="G84" s="16" t="str">
        <f>IF(A84="","",IF(VLOOKUP(A84,[7]令和4年度契約状況調査票!$E:$AW,14,FALSE)="②一般競争入札（総合評価方式）","一般競争入札"&amp;CHAR(10)&amp;"（総合評価方式）","一般競争入札"))</f>
        <v/>
      </c>
      <c r="H84" s="17" t="str">
        <f>IF(A84="","",IF(VLOOKUP(A84,[7]令和4年度契約状況調査票!$E:$AW,16,FALSE)="他官署で調達手続きを実施のため","他官署で調達手続きを実施のため",IF(VLOOKUP(A84,[7]令和4年度契約状況調査票!$E:$AW,23,FALSE)="②同種の他の契約の予定価格を類推されるおそれがあるため公表しない","同種の他の契約の予定価格を類推されるおそれがあるため公表しない",IF(VLOOKUP(A84,[7]令和4年度契約状況調査票!$E:$AW,23,FALSE)="－","－",IF(VLOOKUP(A84,[7]令和4年度契約状況調査票!$E:$AW,7,FALSE)&lt;&gt;"",TEXT(VLOOKUP(A84,[7]令和4年度契約状況調査票!$E:$AW,16,FALSE),"#,##0円")&amp;CHAR(10)&amp;"(A)",VLOOKUP(A84,[7]令和4年度契約状況調査票!$E:$AW,16,FALSE))))))</f>
        <v/>
      </c>
      <c r="I84" s="17" t="str">
        <f>IF(A84="","",VLOOKUP(A84,[7]令和4年度契約状況調査票!$E:$AW,17,FALSE))</f>
        <v/>
      </c>
      <c r="J84" s="18" t="str">
        <f>IF(A84="","",IF(VLOOKUP(A84,[7]令和4年度契約状況調査票!$E:$AW,16,FALSE)="他官署で調達手続きを実施のため","－",IF(VLOOKUP(A84,[7]令和4年度契約状況調査票!$E:$AW,23,FALSE)="②同種の他の契約の予定価格を類推されるおそれがあるため公表しない","－",IF(VLOOKUP(A84,[7]令和4年度契約状況調査票!$E:$AW,23,FALSE)="－","－",IF(VLOOKUP(A84,[7]令和4年度契約状況調査票!$E:$AW,7,FALSE)&lt;&gt;"",TEXT(VLOOKUP(A84,[7]令和4年度契約状況調査票!$E:$AW,19,FALSE),"#.0%")&amp;CHAR(10)&amp;"(B/A×100)",VLOOKUP(A84,[7]令和4年度契約状況調査票!$E:$AW,19,FALSE))))))</f>
        <v/>
      </c>
      <c r="K84" s="19" t="str">
        <f>IF(A84="","",IF(VLOOKUP(A84,[7]令和4年度契約状況調査票!$E:$AW,12,FALSE)="①公益社団法人","公社",IF(VLOOKUP(A84,[7]令和4年度契約状況調査票!$E:$AW,12,FALSE)="②公益財団法人","公財","")))</f>
        <v/>
      </c>
      <c r="L84" s="19" t="str">
        <f>IF(A84="","",VLOOKUP(A84,[7]令和4年度契約状況調査票!$E:$AW,13,FALSE))</f>
        <v/>
      </c>
      <c r="M84" s="20" t="str">
        <f>IF(A84="","",IF(VLOOKUP(A84,[7]令和4年度契約状況調査票!$E:$AW,13,FALSE)="国所管",VLOOKUP(A84,[7]令和4年度契約状況調査票!$E:$AW,24,FALSE),""))</f>
        <v/>
      </c>
      <c r="N84" s="21" t="str">
        <f>IF(A84="","",IF(AND(P84="○",O84="分担契約/単価契約"),"単価契約"&amp;CHAR(10)&amp;"予定調達総額 "&amp;TEXT(VLOOKUP(A84,[7]令和4年度契約状況調査票!$E:$AW,16,FALSE),"#,##0円")&amp;"(B)"&amp;CHAR(10)&amp;"分担契約"&amp;CHAR(10)&amp;VLOOKUP(A84,[7]令和4年度契約状況調査票!$E:$AW,32,FALSE),IF(AND(P84="○",O84="分担契約"),"分担契約"&amp;CHAR(10)&amp;"契約総額 "&amp;TEXT(VLOOKUP(A84,[7]令和4年度契約状況調査票!$E:$AW,16,FALSE),"#,##0円")&amp;"(B)"&amp;CHAR(10)&amp;VLOOKUP(A84,[7]令和4年度契約状況調査票!$E:$AW,32,FALSE),(IF(O84="分担契約/単価契約","単価契約"&amp;CHAR(10)&amp;"予定調達総額 "&amp;TEXT(VLOOKUP(A84,[7]令和4年度契約状況調査票!$E:$AW,16,FALSE),"#,##0円")&amp;CHAR(10)&amp;"分担契約"&amp;CHAR(10)&amp;VLOOKUP(A84,[7]令和4年度契約状況調査票!$E:$AW,32,FALSE),IF(O84="分担契約","分担契約"&amp;CHAR(10)&amp;"契約総額 "&amp;TEXT(VLOOKUP(A84,[7]令和4年度契約状況調査票!$E:$AW,16,FALSE),"#,##0円")&amp;CHAR(10)&amp;VLOOKUP(A84,[7]令和4年度契約状況調査票!$E:$AW,32,FALSE),IF(O84="単価契約","単価契約"&amp;CHAR(10)&amp;"予定調達総額 "&amp;TEXT(VLOOKUP(A84,[7]令和4年度契約状況調査票!$E:$AW,16,FALSE),"#,##0円")&amp;CHAR(10)&amp;VLOOKUP(A84,[7]令和4年度契約状況調査票!$E:$AW,32,FALSE),VLOOKUP(A84,[7]令和4年度契約状況調査票!$E:$AW,32,FALSE))))))))</f>
        <v/>
      </c>
    </row>
    <row r="85" spans="1:16" s="10" customFormat="1" ht="60" customHeight="1">
      <c r="A85" s="11" t="str">
        <f>IF(MAX([7]令和4年度契約状況調査票!E84:E1078)&gt;=ROW()-5,ROW()-5,"")</f>
        <v/>
      </c>
      <c r="B85" s="12" t="str">
        <f>IF(A85="","",VLOOKUP(A85,[7]令和4年度契約状況調査票!$E:$AW,5,FALSE))</f>
        <v/>
      </c>
      <c r="C85" s="13" t="str">
        <f>IF(A85="","",VLOOKUP(A85,[7]令和4年度契約状況調査票!$E:$AW,6,FALSE))</f>
        <v/>
      </c>
      <c r="D85" s="14" t="str">
        <f>IF(A85="","",VLOOKUP(A85,[7]令和4年度契約状況調査票!$E:$AW,9,FALSE))</f>
        <v/>
      </c>
      <c r="E85" s="12" t="str">
        <f>IF(A85="","",VLOOKUP(A85,[7]令和4年度契約状況調査票!$E:$AW,10,FALSE))</f>
        <v/>
      </c>
      <c r="F85" s="15" t="str">
        <f>IF(A85="","",VLOOKUP(A85,[7]令和4年度契約状況調査票!$E:$AW,11,FALSE))</f>
        <v/>
      </c>
      <c r="G85" s="16" t="str">
        <f>IF(A85="","",IF(VLOOKUP(A85,[7]令和4年度契約状況調査票!$E:$AW,14,FALSE)="②一般競争入札（総合評価方式）","一般競争入札"&amp;CHAR(10)&amp;"（総合評価方式）","一般競争入札"))</f>
        <v/>
      </c>
      <c r="H85" s="17" t="str">
        <f>IF(A85="","",IF(VLOOKUP(A85,[7]令和4年度契約状況調査票!$E:$AW,16,FALSE)="他官署で調達手続きを実施のため","他官署で調達手続きを実施のため",IF(VLOOKUP(A85,[7]令和4年度契約状況調査票!$E:$AW,23,FALSE)="②同種の他の契約の予定価格を類推されるおそれがあるため公表しない","同種の他の契約の予定価格を類推されるおそれがあるため公表しない",IF(VLOOKUP(A85,[7]令和4年度契約状況調査票!$E:$AW,23,FALSE)="－","－",IF(VLOOKUP(A85,[7]令和4年度契約状況調査票!$E:$AW,7,FALSE)&lt;&gt;"",TEXT(VLOOKUP(A85,[7]令和4年度契約状況調査票!$E:$AW,16,FALSE),"#,##0円")&amp;CHAR(10)&amp;"(A)",VLOOKUP(A85,[7]令和4年度契約状況調査票!$E:$AW,16,FALSE))))))</f>
        <v/>
      </c>
      <c r="I85" s="17" t="str">
        <f>IF(A85="","",VLOOKUP(A85,[7]令和4年度契約状況調査票!$E:$AW,17,FALSE))</f>
        <v/>
      </c>
      <c r="J85" s="18" t="str">
        <f>IF(A85="","",IF(VLOOKUP(A85,[7]令和4年度契約状況調査票!$E:$AW,16,FALSE)="他官署で調達手続きを実施のため","－",IF(VLOOKUP(A85,[7]令和4年度契約状況調査票!$E:$AW,23,FALSE)="②同種の他の契約の予定価格を類推されるおそれがあるため公表しない","－",IF(VLOOKUP(A85,[7]令和4年度契約状況調査票!$E:$AW,23,FALSE)="－","－",IF(VLOOKUP(A85,[7]令和4年度契約状況調査票!$E:$AW,7,FALSE)&lt;&gt;"",TEXT(VLOOKUP(A85,[7]令和4年度契約状況調査票!$E:$AW,19,FALSE),"#.0%")&amp;CHAR(10)&amp;"(B/A×100)",VLOOKUP(A85,[7]令和4年度契約状況調査票!$E:$AW,19,FALSE))))))</f>
        <v/>
      </c>
      <c r="K85" s="19" t="str">
        <f>IF(A85="","",IF(VLOOKUP(A85,[7]令和4年度契約状況調査票!$E:$AW,12,FALSE)="①公益社団法人","公社",IF(VLOOKUP(A85,[7]令和4年度契約状況調査票!$E:$AW,12,FALSE)="②公益財団法人","公財","")))</f>
        <v/>
      </c>
      <c r="L85" s="19" t="str">
        <f>IF(A85="","",VLOOKUP(A85,[7]令和4年度契約状況調査票!$E:$AW,13,FALSE))</f>
        <v/>
      </c>
      <c r="M85" s="20" t="str">
        <f>IF(A85="","",IF(VLOOKUP(A85,[7]令和4年度契約状況調査票!$E:$AW,13,FALSE)="国所管",VLOOKUP(A85,[7]令和4年度契約状況調査票!$E:$AW,24,FALSE),""))</f>
        <v/>
      </c>
      <c r="N85" s="21" t="str">
        <f>IF(A85="","",IF(AND(P85="○",O85="分担契約/単価契約"),"単価契約"&amp;CHAR(10)&amp;"予定調達総額 "&amp;TEXT(VLOOKUP(A85,[7]令和4年度契約状況調査票!$E:$AW,16,FALSE),"#,##0円")&amp;"(B)"&amp;CHAR(10)&amp;"分担契約"&amp;CHAR(10)&amp;VLOOKUP(A85,[7]令和4年度契約状況調査票!$E:$AW,32,FALSE),IF(AND(P85="○",O85="分担契約"),"分担契約"&amp;CHAR(10)&amp;"契約総額 "&amp;TEXT(VLOOKUP(A85,[7]令和4年度契約状況調査票!$E:$AW,16,FALSE),"#,##0円")&amp;"(B)"&amp;CHAR(10)&amp;VLOOKUP(A85,[7]令和4年度契約状況調査票!$E:$AW,32,FALSE),(IF(O85="分担契約/単価契約","単価契約"&amp;CHAR(10)&amp;"予定調達総額 "&amp;TEXT(VLOOKUP(A85,[7]令和4年度契約状況調査票!$E:$AW,16,FALSE),"#,##0円")&amp;CHAR(10)&amp;"分担契約"&amp;CHAR(10)&amp;VLOOKUP(A85,[7]令和4年度契約状況調査票!$E:$AW,32,FALSE),IF(O85="分担契約","分担契約"&amp;CHAR(10)&amp;"契約総額 "&amp;TEXT(VLOOKUP(A85,[7]令和4年度契約状況調査票!$E:$AW,16,FALSE),"#,##0円")&amp;CHAR(10)&amp;VLOOKUP(A85,[7]令和4年度契約状況調査票!$E:$AW,32,FALSE),IF(O85="単価契約","単価契約"&amp;CHAR(10)&amp;"予定調達総額 "&amp;TEXT(VLOOKUP(A85,[7]令和4年度契約状況調査票!$E:$AW,16,FALSE),"#,##0円")&amp;CHAR(10)&amp;VLOOKUP(A85,[7]令和4年度契約状況調査票!$E:$AW,32,FALSE),VLOOKUP(A85,[7]令和4年度契約状況調査票!$E:$AW,32,FALSE))))))))</f>
        <v/>
      </c>
    </row>
    <row r="86" spans="1:16" ht="60" customHeight="1">
      <c r="A86" s="11" t="str">
        <f>IF(MAX([7]令和4年度契約状況調査票!E85:E1079)&gt;=ROW()-5,ROW()-5,"")</f>
        <v/>
      </c>
      <c r="B86" s="12" t="str">
        <f>IF(A86="","",VLOOKUP(A86,[7]令和4年度契約状況調査票!$E:$AW,5,FALSE))</f>
        <v/>
      </c>
      <c r="C86" s="13" t="str">
        <f>IF(A86="","",VLOOKUP(A86,[7]令和4年度契約状況調査票!$E:$AW,6,FALSE))</f>
        <v/>
      </c>
      <c r="D86" s="14" t="str">
        <f>IF(A86="","",VLOOKUP(A86,[7]令和4年度契約状況調査票!$E:$AW,9,FALSE))</f>
        <v/>
      </c>
      <c r="E86" s="12" t="str">
        <f>IF(A86="","",VLOOKUP(A86,[7]令和4年度契約状況調査票!$E:$AW,10,FALSE))</f>
        <v/>
      </c>
      <c r="F86" s="15" t="str">
        <f>IF(A86="","",VLOOKUP(A86,[7]令和4年度契約状況調査票!$E:$AW,11,FALSE))</f>
        <v/>
      </c>
      <c r="G86" s="16" t="str">
        <f>IF(A86="","",IF(VLOOKUP(A86,[7]令和4年度契約状況調査票!$E:$AW,14,FALSE)="②一般競争入札（総合評価方式）","一般競争入札"&amp;CHAR(10)&amp;"（総合評価方式）","一般競争入札"))</f>
        <v/>
      </c>
      <c r="H86" s="17" t="str">
        <f>IF(A86="","",IF(VLOOKUP(A86,[7]令和4年度契約状況調査票!$E:$AW,16,FALSE)="他官署で調達手続きを実施のため","他官署で調達手続きを実施のため",IF(VLOOKUP(A86,[7]令和4年度契約状況調査票!$E:$AW,23,FALSE)="②同種の他の契約の予定価格を類推されるおそれがあるため公表しない","同種の他の契約の予定価格を類推されるおそれがあるため公表しない",IF(VLOOKUP(A86,[7]令和4年度契約状況調査票!$E:$AW,23,FALSE)="－","－",IF(VLOOKUP(A86,[7]令和4年度契約状況調査票!$E:$AW,7,FALSE)&lt;&gt;"",TEXT(VLOOKUP(A86,[7]令和4年度契約状況調査票!$E:$AW,16,FALSE),"#,##0円")&amp;CHAR(10)&amp;"(A)",VLOOKUP(A86,[7]令和4年度契約状況調査票!$E:$AW,16,FALSE))))))</f>
        <v/>
      </c>
      <c r="I86" s="17" t="str">
        <f>IF(A86="","",VLOOKUP(A86,[7]令和4年度契約状況調査票!$E:$AW,17,FALSE))</f>
        <v/>
      </c>
      <c r="J86" s="18" t="str">
        <f>IF(A86="","",IF(VLOOKUP(A86,[7]令和4年度契約状況調査票!$E:$AW,16,FALSE)="他官署で調達手続きを実施のため","－",IF(VLOOKUP(A86,[7]令和4年度契約状況調査票!$E:$AW,23,FALSE)="②同種の他の契約の予定価格を類推されるおそれがあるため公表しない","－",IF(VLOOKUP(A86,[7]令和4年度契約状況調査票!$E:$AW,23,FALSE)="－","－",IF(VLOOKUP(A86,[7]令和4年度契約状況調査票!$E:$AW,7,FALSE)&lt;&gt;"",TEXT(VLOOKUP(A86,[7]令和4年度契約状況調査票!$E:$AW,19,FALSE),"#.0%")&amp;CHAR(10)&amp;"(B/A×100)",VLOOKUP(A86,[7]令和4年度契約状況調査票!$E:$AW,19,FALSE))))))</f>
        <v/>
      </c>
      <c r="K86" s="19" t="str">
        <f>IF(A86="","",IF(VLOOKUP(A86,[7]令和4年度契約状況調査票!$E:$AW,12,FALSE)="①公益社団法人","公社",IF(VLOOKUP(A86,[7]令和4年度契約状況調査票!$E:$AW,12,FALSE)="②公益財団法人","公財","")))</f>
        <v/>
      </c>
      <c r="L86" s="19" t="str">
        <f>IF(A86="","",VLOOKUP(A86,[7]令和4年度契約状況調査票!$E:$AW,13,FALSE))</f>
        <v/>
      </c>
      <c r="M86" s="20" t="str">
        <f>IF(A86="","",IF(VLOOKUP(A86,[7]令和4年度契約状況調査票!$E:$AW,13,FALSE)="国所管",VLOOKUP(A86,[7]令和4年度契約状況調査票!$E:$AW,24,FALSE),""))</f>
        <v/>
      </c>
      <c r="N86" s="21" t="str">
        <f>IF(A86="","",IF(AND(P86="○",O86="分担契約/単価契約"),"単価契約"&amp;CHAR(10)&amp;"予定調達総額 "&amp;TEXT(VLOOKUP(A86,[7]令和4年度契約状況調査票!$E:$AW,16,FALSE),"#,##0円")&amp;"(B)"&amp;CHAR(10)&amp;"分担契約"&amp;CHAR(10)&amp;VLOOKUP(A86,[7]令和4年度契約状況調査票!$E:$AW,32,FALSE),IF(AND(P86="○",O86="分担契約"),"分担契約"&amp;CHAR(10)&amp;"契約総額 "&amp;TEXT(VLOOKUP(A86,[7]令和4年度契約状況調査票!$E:$AW,16,FALSE),"#,##0円")&amp;"(B)"&amp;CHAR(10)&amp;VLOOKUP(A86,[7]令和4年度契約状況調査票!$E:$AW,32,FALSE),(IF(O86="分担契約/単価契約","単価契約"&amp;CHAR(10)&amp;"予定調達総額 "&amp;TEXT(VLOOKUP(A86,[7]令和4年度契約状況調査票!$E:$AW,16,FALSE),"#,##0円")&amp;CHAR(10)&amp;"分担契約"&amp;CHAR(10)&amp;VLOOKUP(A86,[7]令和4年度契約状況調査票!$E:$AW,32,FALSE),IF(O86="分担契約","分担契約"&amp;CHAR(10)&amp;"契約総額 "&amp;TEXT(VLOOKUP(A86,[7]令和4年度契約状況調査票!$E:$AW,16,FALSE),"#,##0円")&amp;CHAR(10)&amp;VLOOKUP(A86,[7]令和4年度契約状況調査票!$E:$AW,32,FALSE),IF(O86="単価契約","単価契約"&amp;CHAR(10)&amp;"予定調達総額 "&amp;TEXT(VLOOKUP(A86,[7]令和4年度契約状況調査票!$E:$AW,16,FALSE),"#,##0円")&amp;CHAR(10)&amp;VLOOKUP(A86,[7]令和4年度契約状況調査票!$E:$AW,32,FALSE),VLOOKUP(A86,[7]令和4年度契約状況調査票!$E:$AW,32,FALSE))))))))</f>
        <v/>
      </c>
      <c r="O86" s="10"/>
      <c r="P86" s="10"/>
    </row>
    <row r="87" spans="1:16" ht="60" customHeight="1">
      <c r="A87" s="11" t="str">
        <f>IF(MAX([7]令和4年度契約状況調査票!E86:E1080)&gt;=ROW()-5,ROW()-5,"")</f>
        <v/>
      </c>
      <c r="B87" s="12" t="str">
        <f>IF(A87="","",VLOOKUP(A87,[7]令和4年度契約状況調査票!$E:$AW,5,FALSE))</f>
        <v/>
      </c>
      <c r="C87" s="13" t="str">
        <f>IF(A87="","",VLOOKUP(A87,[7]令和4年度契約状況調査票!$E:$AW,6,FALSE))</f>
        <v/>
      </c>
      <c r="D87" s="14" t="str">
        <f>IF(A87="","",VLOOKUP(A87,[7]令和4年度契約状況調査票!$E:$AW,9,FALSE))</f>
        <v/>
      </c>
      <c r="E87" s="12" t="str">
        <f>IF(A87="","",VLOOKUP(A87,[7]令和4年度契約状況調査票!$E:$AW,10,FALSE))</f>
        <v/>
      </c>
      <c r="F87" s="15" t="str">
        <f>IF(A87="","",VLOOKUP(A87,[7]令和4年度契約状況調査票!$E:$AW,11,FALSE))</f>
        <v/>
      </c>
      <c r="G87" s="16" t="str">
        <f>IF(A87="","",IF(VLOOKUP(A87,[7]令和4年度契約状況調査票!$E:$AW,14,FALSE)="②一般競争入札（総合評価方式）","一般競争入札"&amp;CHAR(10)&amp;"（総合評価方式）","一般競争入札"))</f>
        <v/>
      </c>
      <c r="H87" s="17" t="str">
        <f>IF(A87="","",IF(VLOOKUP(A87,[7]令和4年度契約状況調査票!$E:$AW,16,FALSE)="他官署で調達手続きを実施のため","他官署で調達手続きを実施のため",IF(VLOOKUP(A87,[7]令和4年度契約状況調査票!$E:$AW,23,FALSE)="②同種の他の契約の予定価格を類推されるおそれがあるため公表しない","同種の他の契約の予定価格を類推されるおそれがあるため公表しない",IF(VLOOKUP(A87,[7]令和4年度契約状況調査票!$E:$AW,23,FALSE)="－","－",IF(VLOOKUP(A87,[7]令和4年度契約状況調査票!$E:$AW,7,FALSE)&lt;&gt;"",TEXT(VLOOKUP(A87,[7]令和4年度契約状況調査票!$E:$AW,16,FALSE),"#,##0円")&amp;CHAR(10)&amp;"(A)",VLOOKUP(A87,[7]令和4年度契約状況調査票!$E:$AW,16,FALSE))))))</f>
        <v/>
      </c>
      <c r="I87" s="17" t="str">
        <f>IF(A87="","",VLOOKUP(A87,[7]令和4年度契約状況調査票!$E:$AW,17,FALSE))</f>
        <v/>
      </c>
      <c r="J87" s="18" t="str">
        <f>IF(A87="","",IF(VLOOKUP(A87,[7]令和4年度契約状況調査票!$E:$AW,16,FALSE)="他官署で調達手続きを実施のため","－",IF(VLOOKUP(A87,[7]令和4年度契約状況調査票!$E:$AW,23,FALSE)="②同種の他の契約の予定価格を類推されるおそれがあるため公表しない","－",IF(VLOOKUP(A87,[7]令和4年度契約状況調査票!$E:$AW,23,FALSE)="－","－",IF(VLOOKUP(A87,[7]令和4年度契約状況調査票!$E:$AW,7,FALSE)&lt;&gt;"",TEXT(VLOOKUP(A87,[7]令和4年度契約状況調査票!$E:$AW,19,FALSE),"#.0%")&amp;CHAR(10)&amp;"(B/A×100)",VLOOKUP(A87,[7]令和4年度契約状況調査票!$E:$AW,19,FALSE))))))</f>
        <v/>
      </c>
      <c r="K87" s="19" t="str">
        <f>IF(A87="","",IF(VLOOKUP(A87,[7]令和4年度契約状況調査票!$E:$AW,12,FALSE)="①公益社団法人","公社",IF(VLOOKUP(A87,[7]令和4年度契約状況調査票!$E:$AW,12,FALSE)="②公益財団法人","公財","")))</f>
        <v/>
      </c>
      <c r="L87" s="19" t="str">
        <f>IF(A87="","",VLOOKUP(A87,[7]令和4年度契約状況調査票!$E:$AW,13,FALSE))</f>
        <v/>
      </c>
      <c r="M87" s="20" t="str">
        <f>IF(A87="","",IF(VLOOKUP(A87,[7]令和4年度契約状況調査票!$E:$AW,13,FALSE)="国所管",VLOOKUP(A87,[7]令和4年度契約状況調査票!$E:$AW,24,FALSE),""))</f>
        <v/>
      </c>
      <c r="N87" s="21" t="str">
        <f>IF(A87="","",IF(AND(P87="○",O87="分担契約/単価契約"),"単価契約"&amp;CHAR(10)&amp;"予定調達総額 "&amp;TEXT(VLOOKUP(A87,[7]令和4年度契約状況調査票!$E:$AW,16,FALSE),"#,##0円")&amp;"(B)"&amp;CHAR(10)&amp;"分担契約"&amp;CHAR(10)&amp;VLOOKUP(A87,[7]令和4年度契約状況調査票!$E:$AW,32,FALSE),IF(AND(P87="○",O87="分担契約"),"分担契約"&amp;CHAR(10)&amp;"契約総額 "&amp;TEXT(VLOOKUP(A87,[7]令和4年度契約状況調査票!$E:$AW,16,FALSE),"#,##0円")&amp;"(B)"&amp;CHAR(10)&amp;VLOOKUP(A87,[7]令和4年度契約状況調査票!$E:$AW,32,FALSE),(IF(O87="分担契約/単価契約","単価契約"&amp;CHAR(10)&amp;"予定調達総額 "&amp;TEXT(VLOOKUP(A87,[7]令和4年度契約状況調査票!$E:$AW,16,FALSE),"#,##0円")&amp;CHAR(10)&amp;"分担契約"&amp;CHAR(10)&amp;VLOOKUP(A87,[7]令和4年度契約状況調査票!$E:$AW,32,FALSE),IF(O87="分担契約","分担契約"&amp;CHAR(10)&amp;"契約総額 "&amp;TEXT(VLOOKUP(A87,[7]令和4年度契約状況調査票!$E:$AW,16,FALSE),"#,##0円")&amp;CHAR(10)&amp;VLOOKUP(A87,[7]令和4年度契約状況調査票!$E:$AW,32,FALSE),IF(O87="単価契約","単価契約"&amp;CHAR(10)&amp;"予定調達総額 "&amp;TEXT(VLOOKUP(A87,[7]令和4年度契約状況調査票!$E:$AW,16,FALSE),"#,##0円")&amp;CHAR(10)&amp;VLOOKUP(A87,[7]令和4年度契約状況調査票!$E:$AW,32,FALSE),VLOOKUP(A87,[7]令和4年度契約状況調査票!$E:$AW,32,FALSE))))))))</f>
        <v/>
      </c>
      <c r="O87" s="10"/>
      <c r="P87" s="10"/>
    </row>
    <row r="88" spans="1:16" ht="60" customHeight="1">
      <c r="A88" s="11" t="str">
        <f>IF(MAX([7]令和4年度契約状況調査票!E87:E1081)&gt;=ROW()-5,ROW()-5,"")</f>
        <v/>
      </c>
      <c r="B88" s="12" t="str">
        <f>IF(A88="","",VLOOKUP(A88,[7]令和4年度契約状況調査票!$E:$AW,5,FALSE))</f>
        <v/>
      </c>
      <c r="C88" s="13" t="str">
        <f>IF(A88="","",VLOOKUP(A88,[7]令和4年度契約状況調査票!$E:$AW,6,FALSE))</f>
        <v/>
      </c>
      <c r="D88" s="14" t="str">
        <f>IF(A88="","",VLOOKUP(A88,[7]令和4年度契約状況調査票!$E:$AW,9,FALSE))</f>
        <v/>
      </c>
      <c r="E88" s="12" t="str">
        <f>IF(A88="","",VLOOKUP(A88,[7]令和4年度契約状況調査票!$E:$AW,10,FALSE))</f>
        <v/>
      </c>
      <c r="F88" s="15" t="str">
        <f>IF(A88="","",VLOOKUP(A88,[7]令和4年度契約状況調査票!$E:$AW,11,FALSE))</f>
        <v/>
      </c>
      <c r="G88" s="16" t="str">
        <f>IF(A88="","",IF(VLOOKUP(A88,[7]令和4年度契約状況調査票!$E:$AW,14,FALSE)="②一般競争入札（総合評価方式）","一般競争入札"&amp;CHAR(10)&amp;"（総合評価方式）","一般競争入札"))</f>
        <v/>
      </c>
      <c r="H88" s="17" t="str">
        <f>IF(A88="","",IF(VLOOKUP(A88,[7]令和4年度契約状況調査票!$E:$AW,16,FALSE)="他官署で調達手続きを実施のため","他官署で調達手続きを実施のため",IF(VLOOKUP(A88,[7]令和4年度契約状況調査票!$E:$AW,23,FALSE)="②同種の他の契約の予定価格を類推されるおそれがあるため公表しない","同種の他の契約の予定価格を類推されるおそれがあるため公表しない",IF(VLOOKUP(A88,[7]令和4年度契約状況調査票!$E:$AW,23,FALSE)="－","－",IF(VLOOKUP(A88,[7]令和4年度契約状況調査票!$E:$AW,7,FALSE)&lt;&gt;"",TEXT(VLOOKUP(A88,[7]令和4年度契約状況調査票!$E:$AW,16,FALSE),"#,##0円")&amp;CHAR(10)&amp;"(A)",VLOOKUP(A88,[7]令和4年度契約状況調査票!$E:$AW,16,FALSE))))))</f>
        <v/>
      </c>
      <c r="I88" s="17" t="str">
        <f>IF(A88="","",VLOOKUP(A88,[7]令和4年度契約状況調査票!$E:$AW,17,FALSE))</f>
        <v/>
      </c>
      <c r="J88" s="18" t="str">
        <f>IF(A88="","",IF(VLOOKUP(A88,[7]令和4年度契約状況調査票!$E:$AW,16,FALSE)="他官署で調達手続きを実施のため","－",IF(VLOOKUP(A88,[7]令和4年度契約状況調査票!$E:$AW,23,FALSE)="②同種の他の契約の予定価格を類推されるおそれがあるため公表しない","－",IF(VLOOKUP(A88,[7]令和4年度契約状況調査票!$E:$AW,23,FALSE)="－","－",IF(VLOOKUP(A88,[7]令和4年度契約状況調査票!$E:$AW,7,FALSE)&lt;&gt;"",TEXT(VLOOKUP(A88,[7]令和4年度契約状況調査票!$E:$AW,19,FALSE),"#.0%")&amp;CHAR(10)&amp;"(B/A×100)",VLOOKUP(A88,[7]令和4年度契約状況調査票!$E:$AW,19,FALSE))))))</f>
        <v/>
      </c>
      <c r="K88" s="19" t="str">
        <f>IF(A88="","",IF(VLOOKUP(A88,[7]令和4年度契約状況調査票!$E:$AW,12,FALSE)="①公益社団法人","公社",IF(VLOOKUP(A88,[7]令和4年度契約状況調査票!$E:$AW,12,FALSE)="②公益財団法人","公財","")))</f>
        <v/>
      </c>
      <c r="L88" s="19" t="str">
        <f>IF(A88="","",VLOOKUP(A88,[7]令和4年度契約状況調査票!$E:$AW,13,FALSE))</f>
        <v/>
      </c>
      <c r="M88" s="20" t="str">
        <f>IF(A88="","",IF(VLOOKUP(A88,[7]令和4年度契約状況調査票!$E:$AW,13,FALSE)="国所管",VLOOKUP(A88,[7]令和4年度契約状況調査票!$E:$AW,24,FALSE),""))</f>
        <v/>
      </c>
      <c r="N88" s="21" t="str">
        <f>IF(A88="","",IF(AND(P88="○",O88="分担契約/単価契約"),"単価契約"&amp;CHAR(10)&amp;"予定調達総額 "&amp;TEXT(VLOOKUP(A88,[7]令和4年度契約状況調査票!$E:$AW,16,FALSE),"#,##0円")&amp;"(B)"&amp;CHAR(10)&amp;"分担契約"&amp;CHAR(10)&amp;VLOOKUP(A88,[7]令和4年度契約状況調査票!$E:$AW,32,FALSE),IF(AND(P88="○",O88="分担契約"),"分担契約"&amp;CHAR(10)&amp;"契約総額 "&amp;TEXT(VLOOKUP(A88,[7]令和4年度契約状況調査票!$E:$AW,16,FALSE),"#,##0円")&amp;"(B)"&amp;CHAR(10)&amp;VLOOKUP(A88,[7]令和4年度契約状況調査票!$E:$AW,32,FALSE),(IF(O88="分担契約/単価契約","単価契約"&amp;CHAR(10)&amp;"予定調達総額 "&amp;TEXT(VLOOKUP(A88,[7]令和4年度契約状況調査票!$E:$AW,16,FALSE),"#,##0円")&amp;CHAR(10)&amp;"分担契約"&amp;CHAR(10)&amp;VLOOKUP(A88,[7]令和4年度契約状況調査票!$E:$AW,32,FALSE),IF(O88="分担契約","分担契約"&amp;CHAR(10)&amp;"契約総額 "&amp;TEXT(VLOOKUP(A88,[7]令和4年度契約状況調査票!$E:$AW,16,FALSE),"#,##0円")&amp;CHAR(10)&amp;VLOOKUP(A88,[7]令和4年度契約状況調査票!$E:$AW,32,FALSE),IF(O88="単価契約","単価契約"&amp;CHAR(10)&amp;"予定調達総額 "&amp;TEXT(VLOOKUP(A88,[7]令和4年度契約状況調査票!$E:$AW,16,FALSE),"#,##0円")&amp;CHAR(10)&amp;VLOOKUP(A88,[7]令和4年度契約状況調査票!$E:$AW,32,FALSE),VLOOKUP(A88,[7]令和4年度契約状況調査票!$E:$AW,32,FALSE))))))))</f>
        <v/>
      </c>
      <c r="O88" s="10"/>
      <c r="P88" s="10"/>
    </row>
    <row r="89" spans="1:16" ht="60" customHeight="1">
      <c r="A89" s="11" t="str">
        <f>IF(MAX([7]令和4年度契約状況調査票!E88:E1082)&gt;=ROW()-5,ROW()-5,"")</f>
        <v/>
      </c>
      <c r="B89" s="12" t="str">
        <f>IF(A89="","",VLOOKUP(A89,[7]令和4年度契約状況調査票!$E:$AW,5,FALSE))</f>
        <v/>
      </c>
      <c r="C89" s="13" t="str">
        <f>IF(A89="","",VLOOKUP(A89,[7]令和4年度契約状況調査票!$E:$AW,6,FALSE))</f>
        <v/>
      </c>
      <c r="D89" s="14" t="str">
        <f>IF(A89="","",VLOOKUP(A89,[7]令和4年度契約状況調査票!$E:$AW,9,FALSE))</f>
        <v/>
      </c>
      <c r="E89" s="12" t="str">
        <f>IF(A89="","",VLOOKUP(A89,[7]令和4年度契約状況調査票!$E:$AW,10,FALSE))</f>
        <v/>
      </c>
      <c r="F89" s="15" t="str">
        <f>IF(A89="","",VLOOKUP(A89,[7]令和4年度契約状況調査票!$E:$AW,11,FALSE))</f>
        <v/>
      </c>
      <c r="G89" s="16" t="str">
        <f>IF(A89="","",IF(VLOOKUP(A89,[7]令和4年度契約状況調査票!$E:$AW,14,FALSE)="②一般競争入札（総合評価方式）","一般競争入札"&amp;CHAR(10)&amp;"（総合評価方式）","一般競争入札"))</f>
        <v/>
      </c>
      <c r="H89" s="17" t="str">
        <f>IF(A89="","",IF(VLOOKUP(A89,[7]令和4年度契約状況調査票!$E:$AW,16,FALSE)="他官署で調達手続きを実施のため","他官署で調達手続きを実施のため",IF(VLOOKUP(A89,[7]令和4年度契約状況調査票!$E:$AW,23,FALSE)="②同種の他の契約の予定価格を類推されるおそれがあるため公表しない","同種の他の契約の予定価格を類推されるおそれがあるため公表しない",IF(VLOOKUP(A89,[7]令和4年度契約状況調査票!$E:$AW,23,FALSE)="－","－",IF(VLOOKUP(A89,[7]令和4年度契約状況調査票!$E:$AW,7,FALSE)&lt;&gt;"",TEXT(VLOOKUP(A89,[7]令和4年度契約状況調査票!$E:$AW,16,FALSE),"#,##0円")&amp;CHAR(10)&amp;"(A)",VLOOKUP(A89,[7]令和4年度契約状況調査票!$E:$AW,16,FALSE))))))</f>
        <v/>
      </c>
      <c r="I89" s="17" t="str">
        <f>IF(A89="","",VLOOKUP(A89,[7]令和4年度契約状況調査票!$E:$AW,17,FALSE))</f>
        <v/>
      </c>
      <c r="J89" s="18" t="str">
        <f>IF(A89="","",IF(VLOOKUP(A89,[7]令和4年度契約状況調査票!$E:$AW,16,FALSE)="他官署で調達手続きを実施のため","－",IF(VLOOKUP(A89,[7]令和4年度契約状況調査票!$E:$AW,23,FALSE)="②同種の他の契約の予定価格を類推されるおそれがあるため公表しない","－",IF(VLOOKUP(A89,[7]令和4年度契約状況調査票!$E:$AW,23,FALSE)="－","－",IF(VLOOKUP(A89,[7]令和4年度契約状況調査票!$E:$AW,7,FALSE)&lt;&gt;"",TEXT(VLOOKUP(A89,[7]令和4年度契約状況調査票!$E:$AW,19,FALSE),"#.0%")&amp;CHAR(10)&amp;"(B/A×100)",VLOOKUP(A89,[7]令和4年度契約状況調査票!$E:$AW,19,FALSE))))))</f>
        <v/>
      </c>
      <c r="K89" s="19" t="str">
        <f>IF(A89="","",IF(VLOOKUP(A89,[7]令和4年度契約状況調査票!$E:$AW,12,FALSE)="①公益社団法人","公社",IF(VLOOKUP(A89,[7]令和4年度契約状況調査票!$E:$AW,12,FALSE)="②公益財団法人","公財","")))</f>
        <v/>
      </c>
      <c r="L89" s="19" t="str">
        <f>IF(A89="","",VLOOKUP(A89,[7]令和4年度契約状況調査票!$E:$AW,13,FALSE))</f>
        <v/>
      </c>
      <c r="M89" s="20" t="str">
        <f>IF(A89="","",IF(VLOOKUP(A89,[7]令和4年度契約状況調査票!$E:$AW,13,FALSE)="国所管",VLOOKUP(A89,[7]令和4年度契約状況調査票!$E:$AW,24,FALSE),""))</f>
        <v/>
      </c>
      <c r="N89" s="21" t="str">
        <f>IF(A89="","",IF(AND(P89="○",O89="分担契約/単価契約"),"単価契約"&amp;CHAR(10)&amp;"予定調達総額 "&amp;TEXT(VLOOKUP(A89,[7]令和4年度契約状況調査票!$E:$AW,16,FALSE),"#,##0円")&amp;"(B)"&amp;CHAR(10)&amp;"分担契約"&amp;CHAR(10)&amp;VLOOKUP(A89,[7]令和4年度契約状況調査票!$E:$AW,32,FALSE),IF(AND(P89="○",O89="分担契約"),"分担契約"&amp;CHAR(10)&amp;"契約総額 "&amp;TEXT(VLOOKUP(A89,[7]令和4年度契約状況調査票!$E:$AW,16,FALSE),"#,##0円")&amp;"(B)"&amp;CHAR(10)&amp;VLOOKUP(A89,[7]令和4年度契約状況調査票!$E:$AW,32,FALSE),(IF(O89="分担契約/単価契約","単価契約"&amp;CHAR(10)&amp;"予定調達総額 "&amp;TEXT(VLOOKUP(A89,[7]令和4年度契約状況調査票!$E:$AW,16,FALSE),"#,##0円")&amp;CHAR(10)&amp;"分担契約"&amp;CHAR(10)&amp;VLOOKUP(A89,[7]令和4年度契約状況調査票!$E:$AW,32,FALSE),IF(O89="分担契約","分担契約"&amp;CHAR(10)&amp;"契約総額 "&amp;TEXT(VLOOKUP(A89,[7]令和4年度契約状況調査票!$E:$AW,16,FALSE),"#,##0円")&amp;CHAR(10)&amp;VLOOKUP(A89,[7]令和4年度契約状況調査票!$E:$AW,32,FALSE),IF(O89="単価契約","単価契約"&amp;CHAR(10)&amp;"予定調達総額 "&amp;TEXT(VLOOKUP(A89,[7]令和4年度契約状況調査票!$E:$AW,16,FALSE),"#,##0円")&amp;CHAR(10)&amp;VLOOKUP(A89,[7]令和4年度契約状況調査票!$E:$AW,32,FALSE),VLOOKUP(A89,[7]令和4年度契約状況調査票!$E:$AW,32,FALSE))))))))</f>
        <v/>
      </c>
      <c r="O89" s="10"/>
      <c r="P89" s="10"/>
    </row>
    <row r="90" spans="1:16" ht="60" customHeight="1">
      <c r="A90" s="11" t="str">
        <f>IF(MAX([7]令和4年度契約状況調査票!E89:E1083)&gt;=ROW()-5,ROW()-5,"")</f>
        <v/>
      </c>
      <c r="B90" s="12" t="str">
        <f>IF(A90="","",VLOOKUP(A90,[7]令和4年度契約状況調査票!$E:$AW,5,FALSE))</f>
        <v/>
      </c>
      <c r="C90" s="13" t="str">
        <f>IF(A90="","",VLOOKUP(A90,[7]令和4年度契約状況調査票!$E:$AW,6,FALSE))</f>
        <v/>
      </c>
      <c r="D90" s="14" t="str">
        <f>IF(A90="","",VLOOKUP(A90,[7]令和4年度契約状況調査票!$E:$AW,9,FALSE))</f>
        <v/>
      </c>
      <c r="E90" s="12" t="str">
        <f>IF(A90="","",VLOOKUP(A90,[7]令和4年度契約状況調査票!$E:$AW,10,FALSE))</f>
        <v/>
      </c>
      <c r="F90" s="15" t="str">
        <f>IF(A90="","",VLOOKUP(A90,[7]令和4年度契約状況調査票!$E:$AW,11,FALSE))</f>
        <v/>
      </c>
      <c r="G90" s="16" t="str">
        <f>IF(A90="","",IF(VLOOKUP(A90,[7]令和4年度契約状況調査票!$E:$AW,14,FALSE)="②一般競争入札（総合評価方式）","一般競争入札"&amp;CHAR(10)&amp;"（総合評価方式）","一般競争入札"))</f>
        <v/>
      </c>
      <c r="H90" s="17" t="str">
        <f>IF(A90="","",IF(VLOOKUP(A90,[7]令和4年度契約状況調査票!$E:$AW,16,FALSE)="他官署で調達手続きを実施のため","他官署で調達手続きを実施のため",IF(VLOOKUP(A90,[7]令和4年度契約状況調査票!$E:$AW,23,FALSE)="②同種の他の契約の予定価格を類推されるおそれがあるため公表しない","同種の他の契約の予定価格を類推されるおそれがあるため公表しない",IF(VLOOKUP(A90,[7]令和4年度契約状況調査票!$E:$AW,23,FALSE)="－","－",IF(VLOOKUP(A90,[7]令和4年度契約状況調査票!$E:$AW,7,FALSE)&lt;&gt;"",TEXT(VLOOKUP(A90,[7]令和4年度契約状況調査票!$E:$AW,16,FALSE),"#,##0円")&amp;CHAR(10)&amp;"(A)",VLOOKUP(A90,[7]令和4年度契約状況調査票!$E:$AW,16,FALSE))))))</f>
        <v/>
      </c>
      <c r="I90" s="17" t="str">
        <f>IF(A90="","",VLOOKUP(A90,[7]令和4年度契約状況調査票!$E:$AW,17,FALSE))</f>
        <v/>
      </c>
      <c r="J90" s="18" t="str">
        <f>IF(A90="","",IF(VLOOKUP(A90,[7]令和4年度契約状況調査票!$E:$AW,16,FALSE)="他官署で調達手続きを実施のため","－",IF(VLOOKUP(A90,[7]令和4年度契約状況調査票!$E:$AW,23,FALSE)="②同種の他の契約の予定価格を類推されるおそれがあるため公表しない","－",IF(VLOOKUP(A90,[7]令和4年度契約状況調査票!$E:$AW,23,FALSE)="－","－",IF(VLOOKUP(A90,[7]令和4年度契約状況調査票!$E:$AW,7,FALSE)&lt;&gt;"",TEXT(VLOOKUP(A90,[7]令和4年度契約状況調査票!$E:$AW,19,FALSE),"#.0%")&amp;CHAR(10)&amp;"(B/A×100)",VLOOKUP(A90,[7]令和4年度契約状況調査票!$E:$AW,19,FALSE))))))</f>
        <v/>
      </c>
      <c r="K90" s="19" t="str">
        <f>IF(A90="","",IF(VLOOKUP(A90,[7]令和4年度契約状況調査票!$E:$AW,12,FALSE)="①公益社団法人","公社",IF(VLOOKUP(A90,[7]令和4年度契約状況調査票!$E:$AW,12,FALSE)="②公益財団法人","公財","")))</f>
        <v/>
      </c>
      <c r="L90" s="19" t="str">
        <f>IF(A90="","",VLOOKUP(A90,[7]令和4年度契約状況調査票!$E:$AW,13,FALSE))</f>
        <v/>
      </c>
      <c r="M90" s="20" t="str">
        <f>IF(A90="","",IF(VLOOKUP(A90,[7]令和4年度契約状況調査票!$E:$AW,13,FALSE)="国所管",VLOOKUP(A90,[7]令和4年度契約状況調査票!$E:$AW,24,FALSE),""))</f>
        <v/>
      </c>
      <c r="N90" s="21" t="str">
        <f>IF(A90="","",IF(AND(P90="○",O90="分担契約/単価契約"),"単価契約"&amp;CHAR(10)&amp;"予定調達総額 "&amp;TEXT(VLOOKUP(A90,[7]令和4年度契約状況調査票!$E:$AW,16,FALSE),"#,##0円")&amp;"(B)"&amp;CHAR(10)&amp;"分担契約"&amp;CHAR(10)&amp;VLOOKUP(A90,[7]令和4年度契約状況調査票!$E:$AW,32,FALSE),IF(AND(P90="○",O90="分担契約"),"分担契約"&amp;CHAR(10)&amp;"契約総額 "&amp;TEXT(VLOOKUP(A90,[7]令和4年度契約状況調査票!$E:$AW,16,FALSE),"#,##0円")&amp;"(B)"&amp;CHAR(10)&amp;VLOOKUP(A90,[7]令和4年度契約状況調査票!$E:$AW,32,FALSE),(IF(O90="分担契約/単価契約","単価契約"&amp;CHAR(10)&amp;"予定調達総額 "&amp;TEXT(VLOOKUP(A90,[7]令和4年度契約状況調査票!$E:$AW,16,FALSE),"#,##0円")&amp;CHAR(10)&amp;"分担契約"&amp;CHAR(10)&amp;VLOOKUP(A90,[7]令和4年度契約状況調査票!$E:$AW,32,FALSE),IF(O90="分担契約","分担契約"&amp;CHAR(10)&amp;"契約総額 "&amp;TEXT(VLOOKUP(A90,[7]令和4年度契約状況調査票!$E:$AW,16,FALSE),"#,##0円")&amp;CHAR(10)&amp;VLOOKUP(A90,[7]令和4年度契約状況調査票!$E:$AW,32,FALSE),IF(O90="単価契約","単価契約"&amp;CHAR(10)&amp;"予定調達総額 "&amp;TEXT(VLOOKUP(A90,[7]令和4年度契約状況調査票!$E:$AW,16,FALSE),"#,##0円")&amp;CHAR(10)&amp;VLOOKUP(A90,[7]令和4年度契約状況調査票!$E:$AW,32,FALSE),VLOOKUP(A90,[7]令和4年度契約状況調査票!$E:$AW,32,FALSE))))))))</f>
        <v/>
      </c>
      <c r="O90" s="10"/>
      <c r="P90" s="10"/>
    </row>
    <row r="91" spans="1:16" ht="60" customHeight="1">
      <c r="A91" s="11" t="str">
        <f>IF(MAX([7]令和4年度契約状況調査票!E90:E1084)&gt;=ROW()-5,ROW()-5,"")</f>
        <v/>
      </c>
      <c r="B91" s="12" t="str">
        <f>IF(A91="","",VLOOKUP(A91,[7]令和4年度契約状況調査票!$E:$AW,5,FALSE))</f>
        <v/>
      </c>
      <c r="C91" s="13" t="str">
        <f>IF(A91="","",VLOOKUP(A91,[7]令和4年度契約状況調査票!$E:$AW,6,FALSE))</f>
        <v/>
      </c>
      <c r="D91" s="14" t="str">
        <f>IF(A91="","",VLOOKUP(A91,[7]令和4年度契約状況調査票!$E:$AW,9,FALSE))</f>
        <v/>
      </c>
      <c r="E91" s="12" t="str">
        <f>IF(A91="","",VLOOKUP(A91,[7]令和4年度契約状況調査票!$E:$AW,10,FALSE))</f>
        <v/>
      </c>
      <c r="F91" s="15" t="str">
        <f>IF(A91="","",VLOOKUP(A91,[7]令和4年度契約状況調査票!$E:$AW,11,FALSE))</f>
        <v/>
      </c>
      <c r="G91" s="16" t="str">
        <f>IF(A91="","",IF(VLOOKUP(A91,[7]令和4年度契約状況調査票!$E:$AW,14,FALSE)="②一般競争入札（総合評価方式）","一般競争入札"&amp;CHAR(10)&amp;"（総合評価方式）","一般競争入札"))</f>
        <v/>
      </c>
      <c r="H91" s="17" t="str">
        <f>IF(A91="","",IF(VLOOKUP(A91,[7]令和4年度契約状況調査票!$E:$AW,16,FALSE)="他官署で調達手続きを実施のため","他官署で調達手続きを実施のため",IF(VLOOKUP(A91,[7]令和4年度契約状況調査票!$E:$AW,23,FALSE)="②同種の他の契約の予定価格を類推されるおそれがあるため公表しない","同種の他の契約の予定価格を類推されるおそれがあるため公表しない",IF(VLOOKUP(A91,[7]令和4年度契約状況調査票!$E:$AW,23,FALSE)="－","－",IF(VLOOKUP(A91,[7]令和4年度契約状況調査票!$E:$AW,7,FALSE)&lt;&gt;"",TEXT(VLOOKUP(A91,[7]令和4年度契約状況調査票!$E:$AW,16,FALSE),"#,##0円")&amp;CHAR(10)&amp;"(A)",VLOOKUP(A91,[7]令和4年度契約状況調査票!$E:$AW,16,FALSE))))))</f>
        <v/>
      </c>
      <c r="I91" s="17" t="str">
        <f>IF(A91="","",VLOOKUP(A91,[7]令和4年度契約状況調査票!$E:$AW,17,FALSE))</f>
        <v/>
      </c>
      <c r="J91" s="18" t="str">
        <f>IF(A91="","",IF(VLOOKUP(A91,[7]令和4年度契約状況調査票!$E:$AW,16,FALSE)="他官署で調達手続きを実施のため","－",IF(VLOOKUP(A91,[7]令和4年度契約状況調査票!$E:$AW,23,FALSE)="②同種の他の契約の予定価格を類推されるおそれがあるため公表しない","－",IF(VLOOKUP(A91,[7]令和4年度契約状況調査票!$E:$AW,23,FALSE)="－","－",IF(VLOOKUP(A91,[7]令和4年度契約状況調査票!$E:$AW,7,FALSE)&lt;&gt;"",TEXT(VLOOKUP(A91,[7]令和4年度契約状況調査票!$E:$AW,19,FALSE),"#.0%")&amp;CHAR(10)&amp;"(B/A×100)",VLOOKUP(A91,[7]令和4年度契約状況調査票!$E:$AW,19,FALSE))))))</f>
        <v/>
      </c>
      <c r="K91" s="19" t="str">
        <f>IF(A91="","",IF(VLOOKUP(A91,[7]令和4年度契約状況調査票!$E:$AW,12,FALSE)="①公益社団法人","公社",IF(VLOOKUP(A91,[7]令和4年度契約状況調査票!$E:$AW,12,FALSE)="②公益財団法人","公財","")))</f>
        <v/>
      </c>
      <c r="L91" s="19" t="str">
        <f>IF(A91="","",VLOOKUP(A91,[7]令和4年度契約状況調査票!$E:$AW,13,FALSE))</f>
        <v/>
      </c>
      <c r="M91" s="20" t="str">
        <f>IF(A91="","",IF(VLOOKUP(A91,[7]令和4年度契約状況調査票!$E:$AW,13,FALSE)="国所管",VLOOKUP(A91,[7]令和4年度契約状況調査票!$E:$AW,24,FALSE),""))</f>
        <v/>
      </c>
      <c r="N91" s="21" t="str">
        <f>IF(A91="","",IF(AND(P91="○",O91="分担契約/単価契約"),"単価契約"&amp;CHAR(10)&amp;"予定調達総額 "&amp;TEXT(VLOOKUP(A91,[7]令和4年度契約状況調査票!$E:$AW,16,FALSE),"#,##0円")&amp;"(B)"&amp;CHAR(10)&amp;"分担契約"&amp;CHAR(10)&amp;VLOOKUP(A91,[7]令和4年度契約状況調査票!$E:$AW,32,FALSE),IF(AND(P91="○",O91="分担契約"),"分担契約"&amp;CHAR(10)&amp;"契約総額 "&amp;TEXT(VLOOKUP(A91,[7]令和4年度契約状況調査票!$E:$AW,16,FALSE),"#,##0円")&amp;"(B)"&amp;CHAR(10)&amp;VLOOKUP(A91,[7]令和4年度契約状況調査票!$E:$AW,32,FALSE),(IF(O91="分担契約/単価契約","単価契約"&amp;CHAR(10)&amp;"予定調達総額 "&amp;TEXT(VLOOKUP(A91,[7]令和4年度契約状況調査票!$E:$AW,16,FALSE),"#,##0円")&amp;CHAR(10)&amp;"分担契約"&amp;CHAR(10)&amp;VLOOKUP(A91,[7]令和4年度契約状況調査票!$E:$AW,32,FALSE),IF(O91="分担契約","分担契約"&amp;CHAR(10)&amp;"契約総額 "&amp;TEXT(VLOOKUP(A91,[7]令和4年度契約状況調査票!$E:$AW,16,FALSE),"#,##0円")&amp;CHAR(10)&amp;VLOOKUP(A91,[7]令和4年度契約状況調査票!$E:$AW,32,FALSE),IF(O91="単価契約","単価契約"&amp;CHAR(10)&amp;"予定調達総額 "&amp;TEXT(VLOOKUP(A91,[7]令和4年度契約状況調査票!$E:$AW,16,FALSE),"#,##0円")&amp;CHAR(10)&amp;VLOOKUP(A91,[7]令和4年度契約状況調査票!$E:$AW,32,FALSE),VLOOKUP(A91,[7]令和4年度契約状況調査票!$E:$AW,32,FALSE))))))))</f>
        <v/>
      </c>
      <c r="O91" s="10"/>
      <c r="P91" s="10"/>
    </row>
    <row r="92" spans="1:16" ht="60" customHeight="1">
      <c r="A92" s="11" t="str">
        <f>IF(MAX([7]令和4年度契約状況調査票!E91:E1085)&gt;=ROW()-5,ROW()-5,"")</f>
        <v/>
      </c>
      <c r="B92" s="12" t="str">
        <f>IF(A92="","",VLOOKUP(A92,[7]令和4年度契約状況調査票!$E:$AW,5,FALSE))</f>
        <v/>
      </c>
      <c r="C92" s="13" t="str">
        <f>IF(A92="","",VLOOKUP(A92,[7]令和4年度契約状況調査票!$E:$AW,6,FALSE))</f>
        <v/>
      </c>
      <c r="D92" s="14" t="str">
        <f>IF(A92="","",VLOOKUP(A92,[7]令和4年度契約状況調査票!$E:$AW,9,FALSE))</f>
        <v/>
      </c>
      <c r="E92" s="12" t="str">
        <f>IF(A92="","",VLOOKUP(A92,[7]令和4年度契約状況調査票!$E:$AW,10,FALSE))</f>
        <v/>
      </c>
      <c r="F92" s="15" t="str">
        <f>IF(A92="","",VLOOKUP(A92,[7]令和4年度契約状況調査票!$E:$AW,11,FALSE))</f>
        <v/>
      </c>
      <c r="G92" s="16" t="str">
        <f>IF(A92="","",IF(VLOOKUP(A92,[7]令和4年度契約状況調査票!$E:$AW,14,FALSE)="②一般競争入札（総合評価方式）","一般競争入札"&amp;CHAR(10)&amp;"（総合評価方式）","一般競争入札"))</f>
        <v/>
      </c>
      <c r="H92" s="17" t="str">
        <f>IF(A92="","",IF(VLOOKUP(A92,[7]令和4年度契約状況調査票!$E:$AW,16,FALSE)="他官署で調達手続きを実施のため","他官署で調達手続きを実施のため",IF(VLOOKUP(A92,[7]令和4年度契約状況調査票!$E:$AW,23,FALSE)="②同種の他の契約の予定価格を類推されるおそれがあるため公表しない","同種の他の契約の予定価格を類推されるおそれがあるため公表しない",IF(VLOOKUP(A92,[7]令和4年度契約状況調査票!$E:$AW,23,FALSE)="－","－",IF(VLOOKUP(A92,[7]令和4年度契約状況調査票!$E:$AW,7,FALSE)&lt;&gt;"",TEXT(VLOOKUP(A92,[7]令和4年度契約状況調査票!$E:$AW,16,FALSE),"#,##0円")&amp;CHAR(10)&amp;"(A)",VLOOKUP(A92,[7]令和4年度契約状況調査票!$E:$AW,16,FALSE))))))</f>
        <v/>
      </c>
      <c r="I92" s="17" t="str">
        <f>IF(A92="","",VLOOKUP(A92,[7]令和4年度契約状況調査票!$E:$AW,17,FALSE))</f>
        <v/>
      </c>
      <c r="J92" s="18" t="str">
        <f>IF(A92="","",IF(VLOOKUP(A92,[7]令和4年度契約状況調査票!$E:$AW,16,FALSE)="他官署で調達手続きを実施のため","－",IF(VLOOKUP(A92,[7]令和4年度契約状況調査票!$E:$AW,23,FALSE)="②同種の他の契約の予定価格を類推されるおそれがあるため公表しない","－",IF(VLOOKUP(A92,[7]令和4年度契約状況調査票!$E:$AW,23,FALSE)="－","－",IF(VLOOKUP(A92,[7]令和4年度契約状況調査票!$E:$AW,7,FALSE)&lt;&gt;"",TEXT(VLOOKUP(A92,[7]令和4年度契約状況調査票!$E:$AW,19,FALSE),"#.0%")&amp;CHAR(10)&amp;"(B/A×100)",VLOOKUP(A92,[7]令和4年度契約状況調査票!$E:$AW,19,FALSE))))))</f>
        <v/>
      </c>
      <c r="K92" s="19" t="str">
        <f>IF(A92="","",IF(VLOOKUP(A92,[7]令和4年度契約状況調査票!$E:$AW,12,FALSE)="①公益社団法人","公社",IF(VLOOKUP(A92,[7]令和4年度契約状況調査票!$E:$AW,12,FALSE)="②公益財団法人","公財","")))</f>
        <v/>
      </c>
      <c r="L92" s="19" t="str">
        <f>IF(A92="","",VLOOKUP(A92,[7]令和4年度契約状況調査票!$E:$AW,13,FALSE))</f>
        <v/>
      </c>
      <c r="M92" s="20" t="str">
        <f>IF(A92="","",IF(VLOOKUP(A92,[7]令和4年度契約状況調査票!$E:$AW,13,FALSE)="国所管",VLOOKUP(A92,[7]令和4年度契約状況調査票!$E:$AW,24,FALSE),""))</f>
        <v/>
      </c>
      <c r="N92" s="21" t="str">
        <f>IF(A92="","",IF(AND(P92="○",O92="分担契約/単価契約"),"単価契約"&amp;CHAR(10)&amp;"予定調達総額 "&amp;TEXT(VLOOKUP(A92,[7]令和4年度契約状況調査票!$E:$AW,16,FALSE),"#,##0円")&amp;"(B)"&amp;CHAR(10)&amp;"分担契約"&amp;CHAR(10)&amp;VLOOKUP(A92,[7]令和4年度契約状況調査票!$E:$AW,32,FALSE),IF(AND(P92="○",O92="分担契約"),"分担契約"&amp;CHAR(10)&amp;"契約総額 "&amp;TEXT(VLOOKUP(A92,[7]令和4年度契約状況調査票!$E:$AW,16,FALSE),"#,##0円")&amp;"(B)"&amp;CHAR(10)&amp;VLOOKUP(A92,[7]令和4年度契約状況調査票!$E:$AW,32,FALSE),(IF(O92="分担契約/単価契約","単価契約"&amp;CHAR(10)&amp;"予定調達総額 "&amp;TEXT(VLOOKUP(A92,[7]令和4年度契約状況調査票!$E:$AW,16,FALSE),"#,##0円")&amp;CHAR(10)&amp;"分担契約"&amp;CHAR(10)&amp;VLOOKUP(A92,[7]令和4年度契約状況調査票!$E:$AW,32,FALSE),IF(O92="分担契約","分担契約"&amp;CHAR(10)&amp;"契約総額 "&amp;TEXT(VLOOKUP(A92,[7]令和4年度契約状況調査票!$E:$AW,16,FALSE),"#,##0円")&amp;CHAR(10)&amp;VLOOKUP(A92,[7]令和4年度契約状況調査票!$E:$AW,32,FALSE),IF(O92="単価契約","単価契約"&amp;CHAR(10)&amp;"予定調達総額 "&amp;TEXT(VLOOKUP(A92,[7]令和4年度契約状況調査票!$E:$AW,16,FALSE),"#,##0円")&amp;CHAR(10)&amp;VLOOKUP(A92,[7]令和4年度契約状況調査票!$E:$AW,32,FALSE),VLOOKUP(A92,[7]令和4年度契約状況調査票!$E:$AW,32,FALSE))))))))</f>
        <v/>
      </c>
      <c r="O92" s="10"/>
      <c r="P92" s="10"/>
    </row>
    <row r="93" spans="1:16" ht="60" customHeight="1">
      <c r="A93" s="11" t="str">
        <f>IF(MAX([7]令和4年度契約状況調査票!E92:E1086)&gt;=ROW()-5,ROW()-5,"")</f>
        <v/>
      </c>
      <c r="B93" s="12" t="str">
        <f>IF(A93="","",VLOOKUP(A93,[7]令和4年度契約状況調査票!$E:$AW,5,FALSE))</f>
        <v/>
      </c>
      <c r="C93" s="13" t="str">
        <f>IF(A93="","",VLOOKUP(A93,[7]令和4年度契約状況調査票!$E:$AW,6,FALSE))</f>
        <v/>
      </c>
      <c r="D93" s="14" t="str">
        <f>IF(A93="","",VLOOKUP(A93,[7]令和4年度契約状況調査票!$E:$AW,9,FALSE))</f>
        <v/>
      </c>
      <c r="E93" s="12" t="str">
        <f>IF(A93="","",VLOOKUP(A93,[7]令和4年度契約状況調査票!$E:$AW,10,FALSE))</f>
        <v/>
      </c>
      <c r="F93" s="15" t="str">
        <f>IF(A93="","",VLOOKUP(A93,[7]令和4年度契約状況調査票!$E:$AW,11,FALSE))</f>
        <v/>
      </c>
      <c r="G93" s="16" t="str">
        <f>IF(A93="","",IF(VLOOKUP(A93,[7]令和4年度契約状況調査票!$E:$AW,14,FALSE)="②一般競争入札（総合評価方式）","一般競争入札"&amp;CHAR(10)&amp;"（総合評価方式）","一般競争入札"))</f>
        <v/>
      </c>
      <c r="H93" s="17" t="str">
        <f>IF(A93="","",IF(VLOOKUP(A93,[7]令和4年度契約状況調査票!$E:$AW,16,FALSE)="他官署で調達手続きを実施のため","他官署で調達手続きを実施のため",IF(VLOOKUP(A93,[7]令和4年度契約状況調査票!$E:$AW,23,FALSE)="②同種の他の契約の予定価格を類推されるおそれがあるため公表しない","同種の他の契約の予定価格を類推されるおそれがあるため公表しない",IF(VLOOKUP(A93,[7]令和4年度契約状況調査票!$E:$AW,23,FALSE)="－","－",IF(VLOOKUP(A93,[7]令和4年度契約状況調査票!$E:$AW,7,FALSE)&lt;&gt;"",TEXT(VLOOKUP(A93,[7]令和4年度契約状況調査票!$E:$AW,16,FALSE),"#,##0円")&amp;CHAR(10)&amp;"(A)",VLOOKUP(A93,[7]令和4年度契約状況調査票!$E:$AW,16,FALSE))))))</f>
        <v/>
      </c>
      <c r="I93" s="17" t="str">
        <f>IF(A93="","",VLOOKUP(A93,[7]令和4年度契約状況調査票!$E:$AW,17,FALSE))</f>
        <v/>
      </c>
      <c r="J93" s="18" t="str">
        <f>IF(A93="","",IF(VLOOKUP(A93,[7]令和4年度契約状況調査票!$E:$AW,16,FALSE)="他官署で調達手続きを実施のため","－",IF(VLOOKUP(A93,[7]令和4年度契約状況調査票!$E:$AW,23,FALSE)="②同種の他の契約の予定価格を類推されるおそれがあるため公表しない","－",IF(VLOOKUP(A93,[7]令和4年度契約状況調査票!$E:$AW,23,FALSE)="－","－",IF(VLOOKUP(A93,[7]令和4年度契約状況調査票!$E:$AW,7,FALSE)&lt;&gt;"",TEXT(VLOOKUP(A93,[7]令和4年度契約状況調査票!$E:$AW,19,FALSE),"#.0%")&amp;CHAR(10)&amp;"(B/A×100)",VLOOKUP(A93,[7]令和4年度契約状況調査票!$E:$AW,19,FALSE))))))</f>
        <v/>
      </c>
      <c r="K93" s="19" t="str">
        <f>IF(A93="","",IF(VLOOKUP(A93,[7]令和4年度契約状況調査票!$E:$AW,12,FALSE)="①公益社団法人","公社",IF(VLOOKUP(A93,[7]令和4年度契約状況調査票!$E:$AW,12,FALSE)="②公益財団法人","公財","")))</f>
        <v/>
      </c>
      <c r="L93" s="19" t="str">
        <f>IF(A93="","",VLOOKUP(A93,[7]令和4年度契約状況調査票!$E:$AW,13,FALSE))</f>
        <v/>
      </c>
      <c r="M93" s="20" t="str">
        <f>IF(A93="","",IF(VLOOKUP(A93,[7]令和4年度契約状況調査票!$E:$AW,13,FALSE)="国所管",VLOOKUP(A93,[7]令和4年度契約状況調査票!$E:$AW,24,FALSE),""))</f>
        <v/>
      </c>
      <c r="N93" s="21" t="str">
        <f>IF(A93="","",IF(AND(P93="○",O93="分担契約/単価契約"),"単価契約"&amp;CHAR(10)&amp;"予定調達総額 "&amp;TEXT(VLOOKUP(A93,[7]令和4年度契約状況調査票!$E:$AW,16,FALSE),"#,##0円")&amp;"(B)"&amp;CHAR(10)&amp;"分担契約"&amp;CHAR(10)&amp;VLOOKUP(A93,[7]令和4年度契約状況調査票!$E:$AW,32,FALSE),IF(AND(P93="○",O93="分担契約"),"分担契約"&amp;CHAR(10)&amp;"契約総額 "&amp;TEXT(VLOOKUP(A93,[7]令和4年度契約状況調査票!$E:$AW,16,FALSE),"#,##0円")&amp;"(B)"&amp;CHAR(10)&amp;VLOOKUP(A93,[7]令和4年度契約状況調査票!$E:$AW,32,FALSE),(IF(O93="分担契約/単価契約","単価契約"&amp;CHAR(10)&amp;"予定調達総額 "&amp;TEXT(VLOOKUP(A93,[7]令和4年度契約状況調査票!$E:$AW,16,FALSE),"#,##0円")&amp;CHAR(10)&amp;"分担契約"&amp;CHAR(10)&amp;VLOOKUP(A93,[7]令和4年度契約状況調査票!$E:$AW,32,FALSE),IF(O93="分担契約","分担契約"&amp;CHAR(10)&amp;"契約総額 "&amp;TEXT(VLOOKUP(A93,[7]令和4年度契約状況調査票!$E:$AW,16,FALSE),"#,##0円")&amp;CHAR(10)&amp;VLOOKUP(A93,[7]令和4年度契約状況調査票!$E:$AW,32,FALSE),IF(O93="単価契約","単価契約"&amp;CHAR(10)&amp;"予定調達総額 "&amp;TEXT(VLOOKUP(A93,[7]令和4年度契約状況調査票!$E:$AW,16,FALSE),"#,##0円")&amp;CHAR(10)&amp;VLOOKUP(A93,[7]令和4年度契約状況調査票!$E:$AW,32,FALSE),VLOOKUP(A93,[7]令和4年度契約状況調査票!$E:$AW,32,FALSE))))))))</f>
        <v/>
      </c>
      <c r="O93" s="10"/>
      <c r="P93" s="10"/>
    </row>
    <row r="94" spans="1:16" ht="60" customHeight="1">
      <c r="A94" s="11" t="str">
        <f>IF(MAX([7]令和4年度契約状況調査票!E93:E1087)&gt;=ROW()-5,ROW()-5,"")</f>
        <v/>
      </c>
      <c r="B94" s="12" t="str">
        <f>IF(A94="","",VLOOKUP(A94,[7]令和4年度契約状況調査票!$E:$AW,5,FALSE))</f>
        <v/>
      </c>
      <c r="C94" s="13" t="str">
        <f>IF(A94="","",VLOOKUP(A94,[7]令和4年度契約状況調査票!$E:$AW,6,FALSE))</f>
        <v/>
      </c>
      <c r="D94" s="14" t="str">
        <f>IF(A94="","",VLOOKUP(A94,[7]令和4年度契約状況調査票!$E:$AW,9,FALSE))</f>
        <v/>
      </c>
      <c r="E94" s="12" t="str">
        <f>IF(A94="","",VLOOKUP(A94,[7]令和4年度契約状況調査票!$E:$AW,10,FALSE))</f>
        <v/>
      </c>
      <c r="F94" s="15" t="str">
        <f>IF(A94="","",VLOOKUP(A94,[7]令和4年度契約状況調査票!$E:$AW,11,FALSE))</f>
        <v/>
      </c>
      <c r="G94" s="16" t="str">
        <f>IF(A94="","",IF(VLOOKUP(A94,[7]令和4年度契約状況調査票!$E:$AW,14,FALSE)="②一般競争入札（総合評価方式）","一般競争入札"&amp;CHAR(10)&amp;"（総合評価方式）","一般競争入札"))</f>
        <v/>
      </c>
      <c r="H94" s="17" t="str">
        <f>IF(A94="","",IF(VLOOKUP(A94,[7]令和4年度契約状況調査票!$E:$AW,16,FALSE)="他官署で調達手続きを実施のため","他官署で調達手続きを実施のため",IF(VLOOKUP(A94,[7]令和4年度契約状況調査票!$E:$AW,23,FALSE)="②同種の他の契約の予定価格を類推されるおそれがあるため公表しない","同種の他の契約の予定価格を類推されるおそれがあるため公表しない",IF(VLOOKUP(A94,[7]令和4年度契約状況調査票!$E:$AW,23,FALSE)="－","－",IF(VLOOKUP(A94,[7]令和4年度契約状況調査票!$E:$AW,7,FALSE)&lt;&gt;"",TEXT(VLOOKUP(A94,[7]令和4年度契約状況調査票!$E:$AW,16,FALSE),"#,##0円")&amp;CHAR(10)&amp;"(A)",VLOOKUP(A94,[7]令和4年度契約状況調査票!$E:$AW,16,FALSE))))))</f>
        <v/>
      </c>
      <c r="I94" s="17" t="str">
        <f>IF(A94="","",VLOOKUP(A94,[7]令和4年度契約状況調査票!$E:$AW,17,FALSE))</f>
        <v/>
      </c>
      <c r="J94" s="18" t="str">
        <f>IF(A94="","",IF(VLOOKUP(A94,[7]令和4年度契約状況調査票!$E:$AW,16,FALSE)="他官署で調達手続きを実施のため","－",IF(VLOOKUP(A94,[7]令和4年度契約状況調査票!$E:$AW,23,FALSE)="②同種の他の契約の予定価格を類推されるおそれがあるため公表しない","－",IF(VLOOKUP(A94,[7]令和4年度契約状況調査票!$E:$AW,23,FALSE)="－","－",IF(VLOOKUP(A94,[7]令和4年度契約状況調査票!$E:$AW,7,FALSE)&lt;&gt;"",TEXT(VLOOKUP(A94,[7]令和4年度契約状況調査票!$E:$AW,19,FALSE),"#.0%")&amp;CHAR(10)&amp;"(B/A×100)",VLOOKUP(A94,[7]令和4年度契約状況調査票!$E:$AW,19,FALSE))))))</f>
        <v/>
      </c>
      <c r="K94" s="19" t="str">
        <f>IF(A94="","",IF(VLOOKUP(A94,[7]令和4年度契約状況調査票!$E:$AW,12,FALSE)="①公益社団法人","公社",IF(VLOOKUP(A94,[7]令和4年度契約状況調査票!$E:$AW,12,FALSE)="②公益財団法人","公財","")))</f>
        <v/>
      </c>
      <c r="L94" s="19" t="str">
        <f>IF(A94="","",VLOOKUP(A94,[7]令和4年度契約状況調査票!$E:$AW,13,FALSE))</f>
        <v/>
      </c>
      <c r="M94" s="20" t="str">
        <f>IF(A94="","",IF(VLOOKUP(A94,[7]令和4年度契約状況調査票!$E:$AW,13,FALSE)="国所管",VLOOKUP(A94,[7]令和4年度契約状況調査票!$E:$AW,24,FALSE),""))</f>
        <v/>
      </c>
      <c r="N94" s="21" t="str">
        <f>IF(A94="","",IF(AND(P94="○",O94="分担契約/単価契約"),"単価契約"&amp;CHAR(10)&amp;"予定調達総額 "&amp;TEXT(VLOOKUP(A94,[7]令和4年度契約状況調査票!$E:$AW,16,FALSE),"#,##0円")&amp;"(B)"&amp;CHAR(10)&amp;"分担契約"&amp;CHAR(10)&amp;VLOOKUP(A94,[7]令和4年度契約状況調査票!$E:$AW,32,FALSE),IF(AND(P94="○",O94="分担契約"),"分担契約"&amp;CHAR(10)&amp;"契約総額 "&amp;TEXT(VLOOKUP(A94,[7]令和4年度契約状況調査票!$E:$AW,16,FALSE),"#,##0円")&amp;"(B)"&amp;CHAR(10)&amp;VLOOKUP(A94,[7]令和4年度契約状況調査票!$E:$AW,32,FALSE),(IF(O94="分担契約/単価契約","単価契約"&amp;CHAR(10)&amp;"予定調達総額 "&amp;TEXT(VLOOKUP(A94,[7]令和4年度契約状況調査票!$E:$AW,16,FALSE),"#,##0円")&amp;CHAR(10)&amp;"分担契約"&amp;CHAR(10)&amp;VLOOKUP(A94,[7]令和4年度契約状況調査票!$E:$AW,32,FALSE),IF(O94="分担契約","分担契約"&amp;CHAR(10)&amp;"契約総額 "&amp;TEXT(VLOOKUP(A94,[7]令和4年度契約状況調査票!$E:$AW,16,FALSE),"#,##0円")&amp;CHAR(10)&amp;VLOOKUP(A94,[7]令和4年度契約状況調査票!$E:$AW,32,FALSE),IF(O94="単価契約","単価契約"&amp;CHAR(10)&amp;"予定調達総額 "&amp;TEXT(VLOOKUP(A94,[7]令和4年度契約状況調査票!$E:$AW,16,FALSE),"#,##0円")&amp;CHAR(10)&amp;VLOOKUP(A94,[7]令和4年度契約状況調査票!$E:$AW,32,FALSE),VLOOKUP(A94,[7]令和4年度契約状況調査票!$E:$AW,32,FALSE))))))))</f>
        <v/>
      </c>
      <c r="O94" s="10"/>
      <c r="P94" s="10"/>
    </row>
    <row r="95" spans="1:16" ht="60" customHeight="1">
      <c r="A95" s="11" t="str">
        <f>IF(MAX([7]令和4年度契約状況調査票!E94:E1088)&gt;=ROW()-5,ROW()-5,"")</f>
        <v/>
      </c>
      <c r="B95" s="12" t="str">
        <f>IF(A95="","",VLOOKUP(A95,[7]令和4年度契約状況調査票!$E:$AW,5,FALSE))</f>
        <v/>
      </c>
      <c r="C95" s="13" t="str">
        <f>IF(A95="","",VLOOKUP(A95,[7]令和4年度契約状況調査票!$E:$AW,6,FALSE))</f>
        <v/>
      </c>
      <c r="D95" s="14" t="str">
        <f>IF(A95="","",VLOOKUP(A95,[7]令和4年度契約状況調査票!$E:$AW,9,FALSE))</f>
        <v/>
      </c>
      <c r="E95" s="12" t="str">
        <f>IF(A95="","",VLOOKUP(A95,[7]令和4年度契約状況調査票!$E:$AW,10,FALSE))</f>
        <v/>
      </c>
      <c r="F95" s="15" t="str">
        <f>IF(A95="","",VLOOKUP(A95,[7]令和4年度契約状況調査票!$E:$AW,11,FALSE))</f>
        <v/>
      </c>
      <c r="G95" s="16" t="str">
        <f>IF(A95="","",IF(VLOOKUP(A95,[7]令和4年度契約状況調査票!$E:$AW,14,FALSE)="②一般競争入札（総合評価方式）","一般競争入札"&amp;CHAR(10)&amp;"（総合評価方式）","一般競争入札"))</f>
        <v/>
      </c>
      <c r="H95" s="17" t="str">
        <f>IF(A95="","",IF(VLOOKUP(A95,[7]令和4年度契約状況調査票!$E:$AW,16,FALSE)="他官署で調達手続きを実施のため","他官署で調達手続きを実施のため",IF(VLOOKUP(A95,[7]令和4年度契約状況調査票!$E:$AW,23,FALSE)="②同種の他の契約の予定価格を類推されるおそれがあるため公表しない","同種の他の契約の予定価格を類推されるおそれがあるため公表しない",IF(VLOOKUP(A95,[7]令和4年度契約状況調査票!$E:$AW,23,FALSE)="－","－",IF(VLOOKUP(A95,[7]令和4年度契約状況調査票!$E:$AW,7,FALSE)&lt;&gt;"",TEXT(VLOOKUP(A95,[7]令和4年度契約状況調査票!$E:$AW,16,FALSE),"#,##0円")&amp;CHAR(10)&amp;"(A)",VLOOKUP(A95,[7]令和4年度契約状況調査票!$E:$AW,16,FALSE))))))</f>
        <v/>
      </c>
      <c r="I95" s="17" t="str">
        <f>IF(A95="","",VLOOKUP(A95,[7]令和4年度契約状況調査票!$E:$AW,17,FALSE))</f>
        <v/>
      </c>
      <c r="J95" s="18" t="str">
        <f>IF(A95="","",IF(VLOOKUP(A95,[7]令和4年度契約状況調査票!$E:$AW,16,FALSE)="他官署で調達手続きを実施のため","－",IF(VLOOKUP(A95,[7]令和4年度契約状況調査票!$E:$AW,23,FALSE)="②同種の他の契約の予定価格を類推されるおそれがあるため公表しない","－",IF(VLOOKUP(A95,[7]令和4年度契約状況調査票!$E:$AW,23,FALSE)="－","－",IF(VLOOKUP(A95,[7]令和4年度契約状況調査票!$E:$AW,7,FALSE)&lt;&gt;"",TEXT(VLOOKUP(A95,[7]令和4年度契約状況調査票!$E:$AW,19,FALSE),"#.0%")&amp;CHAR(10)&amp;"(B/A×100)",VLOOKUP(A95,[7]令和4年度契約状況調査票!$E:$AW,19,FALSE))))))</f>
        <v/>
      </c>
      <c r="K95" s="19" t="str">
        <f>IF(A95="","",IF(VLOOKUP(A95,[7]令和4年度契約状況調査票!$E:$AW,12,FALSE)="①公益社団法人","公社",IF(VLOOKUP(A95,[7]令和4年度契約状況調査票!$E:$AW,12,FALSE)="②公益財団法人","公財","")))</f>
        <v/>
      </c>
      <c r="L95" s="19" t="str">
        <f>IF(A95="","",VLOOKUP(A95,[7]令和4年度契約状況調査票!$E:$AW,13,FALSE))</f>
        <v/>
      </c>
      <c r="M95" s="20" t="str">
        <f>IF(A95="","",IF(VLOOKUP(A95,[7]令和4年度契約状況調査票!$E:$AW,13,FALSE)="国所管",VLOOKUP(A95,[7]令和4年度契約状況調査票!$E:$AW,24,FALSE),""))</f>
        <v/>
      </c>
      <c r="N95" s="21" t="str">
        <f>IF(A95="","",IF(AND(P95="○",O95="分担契約/単価契約"),"単価契約"&amp;CHAR(10)&amp;"予定調達総額 "&amp;TEXT(VLOOKUP(A95,[7]令和4年度契約状況調査票!$E:$AW,16,FALSE),"#,##0円")&amp;"(B)"&amp;CHAR(10)&amp;"分担契約"&amp;CHAR(10)&amp;VLOOKUP(A95,[7]令和4年度契約状況調査票!$E:$AW,32,FALSE),IF(AND(P95="○",O95="分担契約"),"分担契約"&amp;CHAR(10)&amp;"契約総額 "&amp;TEXT(VLOOKUP(A95,[7]令和4年度契約状況調査票!$E:$AW,16,FALSE),"#,##0円")&amp;"(B)"&amp;CHAR(10)&amp;VLOOKUP(A95,[7]令和4年度契約状況調査票!$E:$AW,32,FALSE),(IF(O95="分担契約/単価契約","単価契約"&amp;CHAR(10)&amp;"予定調達総額 "&amp;TEXT(VLOOKUP(A95,[7]令和4年度契約状況調査票!$E:$AW,16,FALSE),"#,##0円")&amp;CHAR(10)&amp;"分担契約"&amp;CHAR(10)&amp;VLOOKUP(A95,[7]令和4年度契約状況調査票!$E:$AW,32,FALSE),IF(O95="分担契約","分担契約"&amp;CHAR(10)&amp;"契約総額 "&amp;TEXT(VLOOKUP(A95,[7]令和4年度契約状況調査票!$E:$AW,16,FALSE),"#,##0円")&amp;CHAR(10)&amp;VLOOKUP(A95,[7]令和4年度契約状況調査票!$E:$AW,32,FALSE),IF(O95="単価契約","単価契約"&amp;CHAR(10)&amp;"予定調達総額 "&amp;TEXT(VLOOKUP(A95,[7]令和4年度契約状況調査票!$E:$AW,16,FALSE),"#,##0円")&amp;CHAR(10)&amp;VLOOKUP(A95,[7]令和4年度契約状況調査票!$E:$AW,32,FALSE),VLOOKUP(A95,[7]令和4年度契約状況調査票!$E:$AW,32,FALSE))))))))</f>
        <v/>
      </c>
      <c r="O95" s="10"/>
      <c r="P95" s="10"/>
    </row>
    <row r="96" spans="1:16" ht="60" customHeight="1">
      <c r="A96" s="11" t="str">
        <f>IF(MAX([7]令和4年度契約状況調査票!E95:E1089)&gt;=ROW()-5,ROW()-5,"")</f>
        <v/>
      </c>
      <c r="B96" s="12" t="str">
        <f>IF(A96="","",VLOOKUP(A96,[7]令和4年度契約状況調査票!$E:$AW,5,FALSE))</f>
        <v/>
      </c>
      <c r="C96" s="13" t="str">
        <f>IF(A96="","",VLOOKUP(A96,[7]令和4年度契約状況調査票!$E:$AW,6,FALSE))</f>
        <v/>
      </c>
      <c r="D96" s="14" t="str">
        <f>IF(A96="","",VLOOKUP(A96,[7]令和4年度契約状況調査票!$E:$AW,9,FALSE))</f>
        <v/>
      </c>
      <c r="E96" s="12" t="str">
        <f>IF(A96="","",VLOOKUP(A96,[7]令和4年度契約状況調査票!$E:$AW,10,FALSE))</f>
        <v/>
      </c>
      <c r="F96" s="15" t="str">
        <f>IF(A96="","",VLOOKUP(A96,[7]令和4年度契約状況調査票!$E:$AW,11,FALSE))</f>
        <v/>
      </c>
      <c r="G96" s="16" t="str">
        <f>IF(A96="","",IF(VLOOKUP(A96,[7]令和4年度契約状況調査票!$E:$AW,14,FALSE)="②一般競争入札（総合評価方式）","一般競争入札"&amp;CHAR(10)&amp;"（総合評価方式）","一般競争入札"))</f>
        <v/>
      </c>
      <c r="H96" s="17" t="str">
        <f>IF(A96="","",IF(VLOOKUP(A96,[7]令和4年度契約状況調査票!$E:$AW,16,FALSE)="他官署で調達手続きを実施のため","他官署で調達手続きを実施のため",IF(VLOOKUP(A96,[7]令和4年度契約状況調査票!$E:$AW,23,FALSE)="②同種の他の契約の予定価格を類推されるおそれがあるため公表しない","同種の他の契約の予定価格を類推されるおそれがあるため公表しない",IF(VLOOKUP(A96,[7]令和4年度契約状況調査票!$E:$AW,23,FALSE)="－","－",IF(VLOOKUP(A96,[7]令和4年度契約状況調査票!$E:$AW,7,FALSE)&lt;&gt;"",TEXT(VLOOKUP(A96,[7]令和4年度契約状況調査票!$E:$AW,16,FALSE),"#,##0円")&amp;CHAR(10)&amp;"(A)",VLOOKUP(A96,[7]令和4年度契約状況調査票!$E:$AW,16,FALSE))))))</f>
        <v/>
      </c>
      <c r="I96" s="17" t="str">
        <f>IF(A96="","",VLOOKUP(A96,[7]令和4年度契約状況調査票!$E:$AW,17,FALSE))</f>
        <v/>
      </c>
      <c r="J96" s="18" t="str">
        <f>IF(A96="","",IF(VLOOKUP(A96,[7]令和4年度契約状況調査票!$E:$AW,16,FALSE)="他官署で調達手続きを実施のため","－",IF(VLOOKUP(A96,[7]令和4年度契約状況調査票!$E:$AW,23,FALSE)="②同種の他の契約の予定価格を類推されるおそれがあるため公表しない","－",IF(VLOOKUP(A96,[7]令和4年度契約状況調査票!$E:$AW,23,FALSE)="－","－",IF(VLOOKUP(A96,[7]令和4年度契約状況調査票!$E:$AW,7,FALSE)&lt;&gt;"",TEXT(VLOOKUP(A96,[7]令和4年度契約状況調査票!$E:$AW,19,FALSE),"#.0%")&amp;CHAR(10)&amp;"(B/A×100)",VLOOKUP(A96,[7]令和4年度契約状況調査票!$E:$AW,19,FALSE))))))</f>
        <v/>
      </c>
      <c r="K96" s="19" t="str">
        <f>IF(A96="","",IF(VLOOKUP(A96,[7]令和4年度契約状況調査票!$E:$AW,12,FALSE)="①公益社団法人","公社",IF(VLOOKUP(A96,[7]令和4年度契約状況調査票!$E:$AW,12,FALSE)="②公益財団法人","公財","")))</f>
        <v/>
      </c>
      <c r="L96" s="19" t="str">
        <f>IF(A96="","",VLOOKUP(A96,[7]令和4年度契約状況調査票!$E:$AW,13,FALSE))</f>
        <v/>
      </c>
      <c r="M96" s="20" t="str">
        <f>IF(A96="","",IF(VLOOKUP(A96,[7]令和4年度契約状況調査票!$E:$AW,13,FALSE)="国所管",VLOOKUP(A96,[7]令和4年度契約状況調査票!$E:$AW,24,FALSE),""))</f>
        <v/>
      </c>
      <c r="N96" s="21" t="str">
        <f>IF(A96="","",IF(AND(P96="○",O96="分担契約/単価契約"),"単価契約"&amp;CHAR(10)&amp;"予定調達総額 "&amp;TEXT(VLOOKUP(A96,[7]令和4年度契約状況調査票!$E:$AW,16,FALSE),"#,##0円")&amp;"(B)"&amp;CHAR(10)&amp;"分担契約"&amp;CHAR(10)&amp;VLOOKUP(A96,[7]令和4年度契約状況調査票!$E:$AW,32,FALSE),IF(AND(P96="○",O96="分担契約"),"分担契約"&amp;CHAR(10)&amp;"契約総額 "&amp;TEXT(VLOOKUP(A96,[7]令和4年度契約状況調査票!$E:$AW,16,FALSE),"#,##0円")&amp;"(B)"&amp;CHAR(10)&amp;VLOOKUP(A96,[7]令和4年度契約状況調査票!$E:$AW,32,FALSE),(IF(O96="分担契約/単価契約","単価契約"&amp;CHAR(10)&amp;"予定調達総額 "&amp;TEXT(VLOOKUP(A96,[7]令和4年度契約状況調査票!$E:$AW,16,FALSE),"#,##0円")&amp;CHAR(10)&amp;"分担契約"&amp;CHAR(10)&amp;VLOOKUP(A96,[7]令和4年度契約状況調査票!$E:$AW,32,FALSE),IF(O96="分担契約","分担契約"&amp;CHAR(10)&amp;"契約総額 "&amp;TEXT(VLOOKUP(A96,[7]令和4年度契約状況調査票!$E:$AW,16,FALSE),"#,##0円")&amp;CHAR(10)&amp;VLOOKUP(A96,[7]令和4年度契約状況調査票!$E:$AW,32,FALSE),IF(O96="単価契約","単価契約"&amp;CHAR(10)&amp;"予定調達総額 "&amp;TEXT(VLOOKUP(A96,[7]令和4年度契約状況調査票!$E:$AW,16,FALSE),"#,##0円")&amp;CHAR(10)&amp;VLOOKUP(A96,[7]令和4年度契約状況調査票!$E:$AW,32,FALSE),VLOOKUP(A96,[7]令和4年度契約状況調査票!$E:$AW,32,FALSE))))))))</f>
        <v/>
      </c>
      <c r="O96" s="10"/>
      <c r="P96" s="10"/>
    </row>
    <row r="97" spans="1:16" ht="60" customHeight="1">
      <c r="A97" s="11" t="str">
        <f>IF(MAX([7]令和4年度契約状況調査票!E96:E1090)&gt;=ROW()-5,ROW()-5,"")</f>
        <v/>
      </c>
      <c r="B97" s="12" t="str">
        <f>IF(A97="","",VLOOKUP(A97,[7]令和4年度契約状況調査票!$E:$AW,5,FALSE))</f>
        <v/>
      </c>
      <c r="C97" s="13" t="str">
        <f>IF(A97="","",VLOOKUP(A97,[7]令和4年度契約状況調査票!$E:$AW,6,FALSE))</f>
        <v/>
      </c>
      <c r="D97" s="14" t="str">
        <f>IF(A97="","",VLOOKUP(A97,[7]令和4年度契約状況調査票!$E:$AW,9,FALSE))</f>
        <v/>
      </c>
      <c r="E97" s="12" t="str">
        <f>IF(A97="","",VLOOKUP(A97,[7]令和4年度契約状況調査票!$E:$AW,10,FALSE))</f>
        <v/>
      </c>
      <c r="F97" s="15" t="str">
        <f>IF(A97="","",VLOOKUP(A97,[7]令和4年度契約状況調査票!$E:$AW,11,FALSE))</f>
        <v/>
      </c>
      <c r="G97" s="16" t="str">
        <f>IF(A97="","",IF(VLOOKUP(A97,[7]令和4年度契約状況調査票!$E:$AW,14,FALSE)="②一般競争入札（総合評価方式）","一般競争入札"&amp;CHAR(10)&amp;"（総合評価方式）","一般競争入札"))</f>
        <v/>
      </c>
      <c r="H97" s="17" t="str">
        <f>IF(A97="","",IF(VLOOKUP(A97,[7]令和4年度契約状況調査票!$E:$AW,16,FALSE)="他官署で調達手続きを実施のため","他官署で調達手続きを実施のため",IF(VLOOKUP(A97,[7]令和4年度契約状況調査票!$E:$AW,23,FALSE)="②同種の他の契約の予定価格を類推されるおそれがあるため公表しない","同種の他の契約の予定価格を類推されるおそれがあるため公表しない",IF(VLOOKUP(A97,[7]令和4年度契約状況調査票!$E:$AW,23,FALSE)="－","－",IF(VLOOKUP(A97,[7]令和4年度契約状況調査票!$E:$AW,7,FALSE)&lt;&gt;"",TEXT(VLOOKUP(A97,[7]令和4年度契約状況調査票!$E:$AW,16,FALSE),"#,##0円")&amp;CHAR(10)&amp;"(A)",VLOOKUP(A97,[7]令和4年度契約状況調査票!$E:$AW,16,FALSE))))))</f>
        <v/>
      </c>
      <c r="I97" s="17" t="str">
        <f>IF(A97="","",VLOOKUP(A97,[7]令和4年度契約状況調査票!$E:$AW,17,FALSE))</f>
        <v/>
      </c>
      <c r="J97" s="18" t="str">
        <f>IF(A97="","",IF(VLOOKUP(A97,[7]令和4年度契約状況調査票!$E:$AW,16,FALSE)="他官署で調達手続きを実施のため","－",IF(VLOOKUP(A97,[7]令和4年度契約状況調査票!$E:$AW,23,FALSE)="②同種の他の契約の予定価格を類推されるおそれがあるため公表しない","－",IF(VLOOKUP(A97,[7]令和4年度契約状況調査票!$E:$AW,23,FALSE)="－","－",IF(VLOOKUP(A97,[7]令和4年度契約状況調査票!$E:$AW,7,FALSE)&lt;&gt;"",TEXT(VLOOKUP(A97,[7]令和4年度契約状況調査票!$E:$AW,19,FALSE),"#.0%")&amp;CHAR(10)&amp;"(B/A×100)",VLOOKUP(A97,[7]令和4年度契約状況調査票!$E:$AW,19,FALSE))))))</f>
        <v/>
      </c>
      <c r="K97" s="19" t="str">
        <f>IF(A97="","",IF(VLOOKUP(A97,[7]令和4年度契約状況調査票!$E:$AW,12,FALSE)="①公益社団法人","公社",IF(VLOOKUP(A97,[7]令和4年度契約状況調査票!$E:$AW,12,FALSE)="②公益財団法人","公財","")))</f>
        <v/>
      </c>
      <c r="L97" s="19" t="str">
        <f>IF(A97="","",VLOOKUP(A97,[7]令和4年度契約状況調査票!$E:$AW,13,FALSE))</f>
        <v/>
      </c>
      <c r="M97" s="20" t="str">
        <f>IF(A97="","",IF(VLOOKUP(A97,[7]令和4年度契約状況調査票!$E:$AW,13,FALSE)="国所管",VLOOKUP(A97,[7]令和4年度契約状況調査票!$E:$AW,24,FALSE),""))</f>
        <v/>
      </c>
      <c r="N97" s="21" t="str">
        <f>IF(A97="","",IF(AND(P97="○",O97="分担契約/単価契約"),"単価契約"&amp;CHAR(10)&amp;"予定調達総額 "&amp;TEXT(VLOOKUP(A97,[7]令和4年度契約状況調査票!$E:$AW,16,FALSE),"#,##0円")&amp;"(B)"&amp;CHAR(10)&amp;"分担契約"&amp;CHAR(10)&amp;VLOOKUP(A97,[7]令和4年度契約状況調査票!$E:$AW,32,FALSE),IF(AND(P97="○",O97="分担契約"),"分担契約"&amp;CHAR(10)&amp;"契約総額 "&amp;TEXT(VLOOKUP(A97,[7]令和4年度契約状況調査票!$E:$AW,16,FALSE),"#,##0円")&amp;"(B)"&amp;CHAR(10)&amp;VLOOKUP(A97,[7]令和4年度契約状況調査票!$E:$AW,32,FALSE),(IF(O97="分担契約/単価契約","単価契約"&amp;CHAR(10)&amp;"予定調達総額 "&amp;TEXT(VLOOKUP(A97,[7]令和4年度契約状況調査票!$E:$AW,16,FALSE),"#,##0円")&amp;CHAR(10)&amp;"分担契約"&amp;CHAR(10)&amp;VLOOKUP(A97,[7]令和4年度契約状況調査票!$E:$AW,32,FALSE),IF(O97="分担契約","分担契約"&amp;CHAR(10)&amp;"契約総額 "&amp;TEXT(VLOOKUP(A97,[7]令和4年度契約状況調査票!$E:$AW,16,FALSE),"#,##0円")&amp;CHAR(10)&amp;VLOOKUP(A97,[7]令和4年度契約状況調査票!$E:$AW,32,FALSE),IF(O97="単価契約","単価契約"&amp;CHAR(10)&amp;"予定調達総額 "&amp;TEXT(VLOOKUP(A97,[7]令和4年度契約状況調査票!$E:$AW,16,FALSE),"#,##0円")&amp;CHAR(10)&amp;VLOOKUP(A97,[7]令和4年度契約状況調査票!$E:$AW,32,FALSE),VLOOKUP(A97,[7]令和4年度契約状況調査票!$E:$AW,32,FALSE))))))))</f>
        <v/>
      </c>
      <c r="O97" s="10"/>
      <c r="P97" s="10"/>
    </row>
    <row r="98" spans="1:16" ht="60" customHeight="1">
      <c r="A98" s="11" t="str">
        <f>IF(MAX([7]令和4年度契約状況調査票!E97:E1091)&gt;=ROW()-5,ROW()-5,"")</f>
        <v/>
      </c>
      <c r="B98" s="12" t="str">
        <f>IF(A98="","",VLOOKUP(A98,[7]令和4年度契約状況調査票!$E:$AW,5,FALSE))</f>
        <v/>
      </c>
      <c r="C98" s="13" t="str">
        <f>IF(A98="","",VLOOKUP(A98,[7]令和4年度契約状況調査票!$E:$AW,6,FALSE))</f>
        <v/>
      </c>
      <c r="D98" s="14" t="str">
        <f>IF(A98="","",VLOOKUP(A98,[7]令和4年度契約状況調査票!$E:$AW,9,FALSE))</f>
        <v/>
      </c>
      <c r="E98" s="12" t="str">
        <f>IF(A98="","",VLOOKUP(A98,[7]令和4年度契約状況調査票!$E:$AW,10,FALSE))</f>
        <v/>
      </c>
      <c r="F98" s="15" t="str">
        <f>IF(A98="","",VLOOKUP(A98,[7]令和4年度契約状況調査票!$E:$AW,11,FALSE))</f>
        <v/>
      </c>
      <c r="G98" s="16" t="str">
        <f>IF(A98="","",IF(VLOOKUP(A98,[7]令和4年度契約状況調査票!$E:$AW,14,FALSE)="②一般競争入札（総合評価方式）","一般競争入札"&amp;CHAR(10)&amp;"（総合評価方式）","一般競争入札"))</f>
        <v/>
      </c>
      <c r="H98" s="17" t="str">
        <f>IF(A98="","",IF(VLOOKUP(A98,[7]令和4年度契約状況調査票!$E:$AW,16,FALSE)="他官署で調達手続きを実施のため","他官署で調達手続きを実施のため",IF(VLOOKUP(A98,[7]令和4年度契約状況調査票!$E:$AW,23,FALSE)="②同種の他の契約の予定価格を類推されるおそれがあるため公表しない","同種の他の契約の予定価格を類推されるおそれがあるため公表しない",IF(VLOOKUP(A98,[7]令和4年度契約状況調査票!$E:$AW,23,FALSE)="－","－",IF(VLOOKUP(A98,[7]令和4年度契約状況調査票!$E:$AW,7,FALSE)&lt;&gt;"",TEXT(VLOOKUP(A98,[7]令和4年度契約状況調査票!$E:$AW,16,FALSE),"#,##0円")&amp;CHAR(10)&amp;"(A)",VLOOKUP(A98,[7]令和4年度契約状況調査票!$E:$AW,16,FALSE))))))</f>
        <v/>
      </c>
      <c r="I98" s="17" t="str">
        <f>IF(A98="","",VLOOKUP(A98,[7]令和4年度契約状況調査票!$E:$AW,17,FALSE))</f>
        <v/>
      </c>
      <c r="J98" s="18" t="str">
        <f>IF(A98="","",IF(VLOOKUP(A98,[7]令和4年度契約状況調査票!$E:$AW,16,FALSE)="他官署で調達手続きを実施のため","－",IF(VLOOKUP(A98,[7]令和4年度契約状況調査票!$E:$AW,23,FALSE)="②同種の他の契約の予定価格を類推されるおそれがあるため公表しない","－",IF(VLOOKUP(A98,[7]令和4年度契約状況調査票!$E:$AW,23,FALSE)="－","－",IF(VLOOKUP(A98,[7]令和4年度契約状況調査票!$E:$AW,7,FALSE)&lt;&gt;"",TEXT(VLOOKUP(A98,[7]令和4年度契約状況調査票!$E:$AW,19,FALSE),"#.0%")&amp;CHAR(10)&amp;"(B/A×100)",VLOOKUP(A98,[7]令和4年度契約状況調査票!$E:$AW,19,FALSE))))))</f>
        <v/>
      </c>
      <c r="K98" s="19" t="str">
        <f>IF(A98="","",IF(VLOOKUP(A98,[7]令和4年度契約状況調査票!$E:$AW,12,FALSE)="①公益社団法人","公社",IF(VLOOKUP(A98,[7]令和4年度契約状況調査票!$E:$AW,12,FALSE)="②公益財団法人","公財","")))</f>
        <v/>
      </c>
      <c r="L98" s="19" t="str">
        <f>IF(A98="","",VLOOKUP(A98,[7]令和4年度契約状況調査票!$E:$AW,13,FALSE))</f>
        <v/>
      </c>
      <c r="M98" s="20" t="str">
        <f>IF(A98="","",IF(VLOOKUP(A98,[7]令和4年度契約状況調査票!$E:$AW,13,FALSE)="国所管",VLOOKUP(A98,[7]令和4年度契約状況調査票!$E:$AW,24,FALSE),""))</f>
        <v/>
      </c>
      <c r="N98" s="21" t="str">
        <f>IF(A98="","",IF(AND(P98="○",O98="分担契約/単価契約"),"単価契約"&amp;CHAR(10)&amp;"予定調達総額 "&amp;TEXT(VLOOKUP(A98,[7]令和4年度契約状況調査票!$E:$AW,16,FALSE),"#,##0円")&amp;"(B)"&amp;CHAR(10)&amp;"分担契約"&amp;CHAR(10)&amp;VLOOKUP(A98,[7]令和4年度契約状況調査票!$E:$AW,32,FALSE),IF(AND(P98="○",O98="分担契約"),"分担契約"&amp;CHAR(10)&amp;"契約総額 "&amp;TEXT(VLOOKUP(A98,[7]令和4年度契約状況調査票!$E:$AW,16,FALSE),"#,##0円")&amp;"(B)"&amp;CHAR(10)&amp;VLOOKUP(A98,[7]令和4年度契約状況調査票!$E:$AW,32,FALSE),(IF(O98="分担契約/単価契約","単価契約"&amp;CHAR(10)&amp;"予定調達総額 "&amp;TEXT(VLOOKUP(A98,[7]令和4年度契約状況調査票!$E:$AW,16,FALSE),"#,##0円")&amp;CHAR(10)&amp;"分担契約"&amp;CHAR(10)&amp;VLOOKUP(A98,[7]令和4年度契約状況調査票!$E:$AW,32,FALSE),IF(O98="分担契約","分担契約"&amp;CHAR(10)&amp;"契約総額 "&amp;TEXT(VLOOKUP(A98,[7]令和4年度契約状況調査票!$E:$AW,16,FALSE),"#,##0円")&amp;CHAR(10)&amp;VLOOKUP(A98,[7]令和4年度契約状況調査票!$E:$AW,32,FALSE),IF(O98="単価契約","単価契約"&amp;CHAR(10)&amp;"予定調達総額 "&amp;TEXT(VLOOKUP(A98,[7]令和4年度契約状況調査票!$E:$AW,16,FALSE),"#,##0円")&amp;CHAR(10)&amp;VLOOKUP(A98,[7]令和4年度契約状況調査票!$E:$AW,32,FALSE),VLOOKUP(A98,[7]令和4年度契約状況調査票!$E:$AW,32,FALSE))))))))</f>
        <v/>
      </c>
      <c r="O98" s="10"/>
      <c r="P98" s="10"/>
    </row>
    <row r="99" spans="1:16" ht="60" customHeight="1">
      <c r="A99" s="11" t="str">
        <f>IF(MAX([7]令和4年度契約状況調査票!E98:E1092)&gt;=ROW()-5,ROW()-5,"")</f>
        <v/>
      </c>
      <c r="B99" s="12" t="str">
        <f>IF(A99="","",VLOOKUP(A99,[7]令和4年度契約状況調査票!$E:$AW,5,FALSE))</f>
        <v/>
      </c>
      <c r="C99" s="13" t="str">
        <f>IF(A99="","",VLOOKUP(A99,[7]令和4年度契約状況調査票!$E:$AW,6,FALSE))</f>
        <v/>
      </c>
      <c r="D99" s="14" t="str">
        <f>IF(A99="","",VLOOKUP(A99,[7]令和4年度契約状況調査票!$E:$AW,9,FALSE))</f>
        <v/>
      </c>
      <c r="E99" s="12" t="str">
        <f>IF(A99="","",VLOOKUP(A99,[7]令和4年度契約状況調査票!$E:$AW,10,FALSE))</f>
        <v/>
      </c>
      <c r="F99" s="15" t="str">
        <f>IF(A99="","",VLOOKUP(A99,[7]令和4年度契約状況調査票!$E:$AW,11,FALSE))</f>
        <v/>
      </c>
      <c r="G99" s="16" t="str">
        <f>IF(A99="","",IF(VLOOKUP(A99,[7]令和4年度契約状況調査票!$E:$AW,14,FALSE)="②一般競争入札（総合評価方式）","一般競争入札"&amp;CHAR(10)&amp;"（総合評価方式）","一般競争入札"))</f>
        <v/>
      </c>
      <c r="H99" s="17" t="str">
        <f>IF(A99="","",IF(VLOOKUP(A99,[7]令和4年度契約状況調査票!$E:$AW,16,FALSE)="他官署で調達手続きを実施のため","他官署で調達手続きを実施のため",IF(VLOOKUP(A99,[7]令和4年度契約状況調査票!$E:$AW,23,FALSE)="②同種の他の契約の予定価格を類推されるおそれがあるため公表しない","同種の他の契約の予定価格を類推されるおそれがあるため公表しない",IF(VLOOKUP(A99,[7]令和4年度契約状況調査票!$E:$AW,23,FALSE)="－","－",IF(VLOOKUP(A99,[7]令和4年度契約状況調査票!$E:$AW,7,FALSE)&lt;&gt;"",TEXT(VLOOKUP(A99,[7]令和4年度契約状況調査票!$E:$AW,16,FALSE),"#,##0円")&amp;CHAR(10)&amp;"(A)",VLOOKUP(A99,[7]令和4年度契約状況調査票!$E:$AW,16,FALSE))))))</f>
        <v/>
      </c>
      <c r="I99" s="17" t="str">
        <f>IF(A99="","",VLOOKUP(A99,[7]令和4年度契約状況調査票!$E:$AW,17,FALSE))</f>
        <v/>
      </c>
      <c r="J99" s="18" t="str">
        <f>IF(A99="","",IF(VLOOKUP(A99,[7]令和4年度契約状況調査票!$E:$AW,16,FALSE)="他官署で調達手続きを実施のため","－",IF(VLOOKUP(A99,[7]令和4年度契約状況調査票!$E:$AW,23,FALSE)="②同種の他の契約の予定価格を類推されるおそれがあるため公表しない","－",IF(VLOOKUP(A99,[7]令和4年度契約状況調査票!$E:$AW,23,FALSE)="－","－",IF(VLOOKUP(A99,[7]令和4年度契約状況調査票!$E:$AW,7,FALSE)&lt;&gt;"",TEXT(VLOOKUP(A99,[7]令和4年度契約状況調査票!$E:$AW,19,FALSE),"#.0%")&amp;CHAR(10)&amp;"(B/A×100)",VLOOKUP(A99,[7]令和4年度契約状況調査票!$E:$AW,19,FALSE))))))</f>
        <v/>
      </c>
      <c r="K99" s="19" t="str">
        <f>IF(A99="","",IF(VLOOKUP(A99,[7]令和4年度契約状況調査票!$E:$AW,12,FALSE)="①公益社団法人","公社",IF(VLOOKUP(A99,[7]令和4年度契約状況調査票!$E:$AW,12,FALSE)="②公益財団法人","公財","")))</f>
        <v/>
      </c>
      <c r="L99" s="19" t="str">
        <f>IF(A99="","",VLOOKUP(A99,[7]令和4年度契約状況調査票!$E:$AW,13,FALSE))</f>
        <v/>
      </c>
      <c r="M99" s="20" t="str">
        <f>IF(A99="","",IF(VLOOKUP(A99,[7]令和4年度契約状況調査票!$E:$AW,13,FALSE)="国所管",VLOOKUP(A99,[7]令和4年度契約状況調査票!$E:$AW,24,FALSE),""))</f>
        <v/>
      </c>
      <c r="N99" s="21" t="str">
        <f>IF(A99="","",IF(AND(P99="○",O99="分担契約/単価契約"),"単価契約"&amp;CHAR(10)&amp;"予定調達総額 "&amp;TEXT(VLOOKUP(A99,[7]令和4年度契約状況調査票!$E:$AW,16,FALSE),"#,##0円")&amp;"(B)"&amp;CHAR(10)&amp;"分担契約"&amp;CHAR(10)&amp;VLOOKUP(A99,[7]令和4年度契約状況調査票!$E:$AW,32,FALSE),IF(AND(P99="○",O99="分担契約"),"分担契約"&amp;CHAR(10)&amp;"契約総額 "&amp;TEXT(VLOOKUP(A99,[7]令和4年度契約状況調査票!$E:$AW,16,FALSE),"#,##0円")&amp;"(B)"&amp;CHAR(10)&amp;VLOOKUP(A99,[7]令和4年度契約状況調査票!$E:$AW,32,FALSE),(IF(O99="分担契約/単価契約","単価契約"&amp;CHAR(10)&amp;"予定調達総額 "&amp;TEXT(VLOOKUP(A99,[7]令和4年度契約状況調査票!$E:$AW,16,FALSE),"#,##0円")&amp;CHAR(10)&amp;"分担契約"&amp;CHAR(10)&amp;VLOOKUP(A99,[7]令和4年度契約状況調査票!$E:$AW,32,FALSE),IF(O99="分担契約","分担契約"&amp;CHAR(10)&amp;"契約総額 "&amp;TEXT(VLOOKUP(A99,[7]令和4年度契約状況調査票!$E:$AW,16,FALSE),"#,##0円")&amp;CHAR(10)&amp;VLOOKUP(A99,[7]令和4年度契約状況調査票!$E:$AW,32,FALSE),IF(O99="単価契約","単価契約"&amp;CHAR(10)&amp;"予定調達総額 "&amp;TEXT(VLOOKUP(A99,[7]令和4年度契約状況調査票!$E:$AW,16,FALSE),"#,##0円")&amp;CHAR(10)&amp;VLOOKUP(A99,[7]令和4年度契約状況調査票!$E:$AW,32,FALSE),VLOOKUP(A99,[7]令和4年度契約状況調査票!$E:$AW,32,FALSE))))))))</f>
        <v/>
      </c>
      <c r="O99" s="10"/>
      <c r="P99" s="10"/>
    </row>
    <row r="100" spans="1:16" ht="60" customHeight="1">
      <c r="A100" s="11" t="str">
        <f>IF(MAX([7]令和4年度契約状況調査票!E99:E1093)&gt;=ROW()-5,ROW()-5,"")</f>
        <v/>
      </c>
      <c r="B100" s="12" t="str">
        <f>IF(A100="","",VLOOKUP(A100,[7]令和4年度契約状況調査票!$E:$AW,5,FALSE))</f>
        <v/>
      </c>
      <c r="C100" s="13" t="str">
        <f>IF(A100="","",VLOOKUP(A100,[7]令和4年度契約状況調査票!$E:$AW,6,FALSE))</f>
        <v/>
      </c>
      <c r="D100" s="14" t="str">
        <f>IF(A100="","",VLOOKUP(A100,[7]令和4年度契約状況調査票!$E:$AW,9,FALSE))</f>
        <v/>
      </c>
      <c r="E100" s="12" t="str">
        <f>IF(A100="","",VLOOKUP(A100,[7]令和4年度契約状況調査票!$E:$AW,10,FALSE))</f>
        <v/>
      </c>
      <c r="F100" s="15" t="str">
        <f>IF(A100="","",VLOOKUP(A100,[7]令和4年度契約状況調査票!$E:$AW,11,FALSE))</f>
        <v/>
      </c>
      <c r="G100" s="16" t="str">
        <f>IF(A100="","",IF(VLOOKUP(A100,[7]令和4年度契約状況調査票!$E:$AW,14,FALSE)="②一般競争入札（総合評価方式）","一般競争入札"&amp;CHAR(10)&amp;"（総合評価方式）","一般競争入札"))</f>
        <v/>
      </c>
      <c r="H100" s="17" t="str">
        <f>IF(A100="","",IF(VLOOKUP(A100,[7]令和4年度契約状況調査票!$E:$AW,16,FALSE)="他官署で調達手続きを実施のため","他官署で調達手続きを実施のため",IF(VLOOKUP(A100,[7]令和4年度契約状況調査票!$E:$AW,23,FALSE)="②同種の他の契約の予定価格を類推されるおそれがあるため公表しない","同種の他の契約の予定価格を類推されるおそれがあるため公表しない",IF(VLOOKUP(A100,[7]令和4年度契約状況調査票!$E:$AW,23,FALSE)="－","－",IF(VLOOKUP(A100,[7]令和4年度契約状況調査票!$E:$AW,7,FALSE)&lt;&gt;"",TEXT(VLOOKUP(A100,[7]令和4年度契約状況調査票!$E:$AW,16,FALSE),"#,##0円")&amp;CHAR(10)&amp;"(A)",VLOOKUP(A100,[7]令和4年度契約状況調査票!$E:$AW,16,FALSE))))))</f>
        <v/>
      </c>
      <c r="I100" s="17" t="str">
        <f>IF(A100="","",VLOOKUP(A100,[7]令和4年度契約状況調査票!$E:$AW,17,FALSE))</f>
        <v/>
      </c>
      <c r="J100" s="18" t="str">
        <f>IF(A100="","",IF(VLOOKUP(A100,[7]令和4年度契約状況調査票!$E:$AW,16,FALSE)="他官署で調達手続きを実施のため","－",IF(VLOOKUP(A100,[7]令和4年度契約状況調査票!$E:$AW,23,FALSE)="②同種の他の契約の予定価格を類推されるおそれがあるため公表しない","－",IF(VLOOKUP(A100,[7]令和4年度契約状況調査票!$E:$AW,23,FALSE)="－","－",IF(VLOOKUP(A100,[7]令和4年度契約状況調査票!$E:$AW,7,FALSE)&lt;&gt;"",TEXT(VLOOKUP(A100,[7]令和4年度契約状況調査票!$E:$AW,19,FALSE),"#.0%")&amp;CHAR(10)&amp;"(B/A×100)",VLOOKUP(A100,[7]令和4年度契約状況調査票!$E:$AW,19,FALSE))))))</f>
        <v/>
      </c>
      <c r="K100" s="19" t="str">
        <f>IF(A100="","",IF(VLOOKUP(A100,[7]令和4年度契約状況調査票!$E:$AW,12,FALSE)="①公益社団法人","公社",IF(VLOOKUP(A100,[7]令和4年度契約状況調査票!$E:$AW,12,FALSE)="②公益財団法人","公財","")))</f>
        <v/>
      </c>
      <c r="L100" s="19" t="str">
        <f>IF(A100="","",VLOOKUP(A100,[7]令和4年度契約状況調査票!$E:$AW,13,FALSE))</f>
        <v/>
      </c>
      <c r="M100" s="20" t="str">
        <f>IF(A100="","",IF(VLOOKUP(A100,[7]令和4年度契約状況調査票!$E:$AW,13,FALSE)="国所管",VLOOKUP(A100,[7]令和4年度契約状況調査票!$E:$AW,24,FALSE),""))</f>
        <v/>
      </c>
      <c r="N100" s="21" t="str">
        <f>IF(A100="","",IF(AND(P100="○",O100="分担契約/単価契約"),"単価契約"&amp;CHAR(10)&amp;"予定調達総額 "&amp;TEXT(VLOOKUP(A100,[7]令和4年度契約状況調査票!$E:$AW,16,FALSE),"#,##0円")&amp;"(B)"&amp;CHAR(10)&amp;"分担契約"&amp;CHAR(10)&amp;VLOOKUP(A100,[7]令和4年度契約状況調査票!$E:$AW,32,FALSE),IF(AND(P100="○",O100="分担契約"),"分担契約"&amp;CHAR(10)&amp;"契約総額 "&amp;TEXT(VLOOKUP(A100,[7]令和4年度契約状況調査票!$E:$AW,16,FALSE),"#,##0円")&amp;"(B)"&amp;CHAR(10)&amp;VLOOKUP(A100,[7]令和4年度契約状況調査票!$E:$AW,32,FALSE),(IF(O100="分担契約/単価契約","単価契約"&amp;CHAR(10)&amp;"予定調達総額 "&amp;TEXT(VLOOKUP(A100,[7]令和4年度契約状況調査票!$E:$AW,16,FALSE),"#,##0円")&amp;CHAR(10)&amp;"分担契約"&amp;CHAR(10)&amp;VLOOKUP(A100,[7]令和4年度契約状況調査票!$E:$AW,32,FALSE),IF(O100="分担契約","分担契約"&amp;CHAR(10)&amp;"契約総額 "&amp;TEXT(VLOOKUP(A100,[7]令和4年度契約状況調査票!$E:$AW,16,FALSE),"#,##0円")&amp;CHAR(10)&amp;VLOOKUP(A100,[7]令和4年度契約状況調査票!$E:$AW,32,FALSE),IF(O100="単価契約","単価契約"&amp;CHAR(10)&amp;"予定調達総額 "&amp;TEXT(VLOOKUP(A100,[7]令和4年度契約状況調査票!$E:$AW,16,FALSE),"#,##0円")&amp;CHAR(10)&amp;VLOOKUP(A100,[7]令和4年度契約状況調査票!$E:$AW,32,FALSE),VLOOKUP(A100,[7]令和4年度契約状況調査票!$E:$AW,32,FALSE))))))))</f>
        <v/>
      </c>
      <c r="O100" s="10"/>
      <c r="P100" s="10"/>
    </row>
    <row r="101" spans="1:16" ht="60" customHeight="1">
      <c r="A101" s="11" t="str">
        <f>IF(MAX([7]令和4年度契約状況調査票!E100:E1094)&gt;=ROW()-5,ROW()-5,"")</f>
        <v/>
      </c>
      <c r="B101" s="12" t="str">
        <f>IF(A101="","",VLOOKUP(A101,[7]令和4年度契約状況調査票!$E:$AW,5,FALSE))</f>
        <v/>
      </c>
      <c r="C101" s="13" t="str">
        <f>IF(A101="","",VLOOKUP(A101,[7]令和4年度契約状況調査票!$E:$AW,6,FALSE))</f>
        <v/>
      </c>
      <c r="D101" s="14" t="str">
        <f>IF(A101="","",VLOOKUP(A101,[7]令和4年度契約状況調査票!$E:$AW,9,FALSE))</f>
        <v/>
      </c>
      <c r="E101" s="12" t="str">
        <f>IF(A101="","",VLOOKUP(A101,[7]令和4年度契約状況調査票!$E:$AW,10,FALSE))</f>
        <v/>
      </c>
      <c r="F101" s="15" t="str">
        <f>IF(A101="","",VLOOKUP(A101,[7]令和4年度契約状況調査票!$E:$AW,11,FALSE))</f>
        <v/>
      </c>
      <c r="G101" s="16" t="str">
        <f>IF(A101="","",IF(VLOOKUP(A101,[7]令和4年度契約状況調査票!$E:$AW,14,FALSE)="②一般競争入札（総合評価方式）","一般競争入札"&amp;CHAR(10)&amp;"（総合評価方式）","一般競争入札"))</f>
        <v/>
      </c>
      <c r="H101" s="17" t="str">
        <f>IF(A101="","",IF(VLOOKUP(A101,[7]令和4年度契約状況調査票!$E:$AW,16,FALSE)="他官署で調達手続きを実施のため","他官署で調達手続きを実施のため",IF(VLOOKUP(A101,[7]令和4年度契約状況調査票!$E:$AW,23,FALSE)="②同種の他の契約の予定価格を類推されるおそれがあるため公表しない","同種の他の契約の予定価格を類推されるおそれがあるため公表しない",IF(VLOOKUP(A101,[7]令和4年度契約状況調査票!$E:$AW,23,FALSE)="－","－",IF(VLOOKUP(A101,[7]令和4年度契約状況調査票!$E:$AW,7,FALSE)&lt;&gt;"",TEXT(VLOOKUP(A101,[7]令和4年度契約状況調査票!$E:$AW,16,FALSE),"#,##0円")&amp;CHAR(10)&amp;"(A)",VLOOKUP(A101,[7]令和4年度契約状況調査票!$E:$AW,16,FALSE))))))</f>
        <v/>
      </c>
      <c r="I101" s="17" t="str">
        <f>IF(A101="","",VLOOKUP(A101,[7]令和4年度契約状況調査票!$E:$AW,17,FALSE))</f>
        <v/>
      </c>
      <c r="J101" s="18" t="str">
        <f>IF(A101="","",IF(VLOOKUP(A101,[7]令和4年度契約状況調査票!$E:$AW,16,FALSE)="他官署で調達手続きを実施のため","－",IF(VLOOKUP(A101,[7]令和4年度契約状況調査票!$E:$AW,23,FALSE)="②同種の他の契約の予定価格を類推されるおそれがあるため公表しない","－",IF(VLOOKUP(A101,[7]令和4年度契約状況調査票!$E:$AW,23,FALSE)="－","－",IF(VLOOKUP(A101,[7]令和4年度契約状況調査票!$E:$AW,7,FALSE)&lt;&gt;"",TEXT(VLOOKUP(A101,[7]令和4年度契約状況調査票!$E:$AW,19,FALSE),"#.0%")&amp;CHAR(10)&amp;"(B/A×100)",VLOOKUP(A101,[7]令和4年度契約状況調査票!$E:$AW,19,FALSE))))))</f>
        <v/>
      </c>
      <c r="K101" s="19" t="str">
        <f>IF(A101="","",IF(VLOOKUP(A101,[7]令和4年度契約状況調査票!$E:$AW,12,FALSE)="①公益社団法人","公社",IF(VLOOKUP(A101,[7]令和4年度契約状況調査票!$E:$AW,12,FALSE)="②公益財団法人","公財","")))</f>
        <v/>
      </c>
      <c r="L101" s="19" t="str">
        <f>IF(A101="","",VLOOKUP(A101,[7]令和4年度契約状況調査票!$E:$AW,13,FALSE))</f>
        <v/>
      </c>
      <c r="M101" s="20" t="str">
        <f>IF(A101="","",IF(VLOOKUP(A101,[7]令和4年度契約状況調査票!$E:$AW,13,FALSE)="国所管",VLOOKUP(A101,[7]令和4年度契約状況調査票!$E:$AW,24,FALSE),""))</f>
        <v/>
      </c>
      <c r="N101" s="21" t="str">
        <f>IF(A101="","",IF(AND(P101="○",O101="分担契約/単価契約"),"単価契約"&amp;CHAR(10)&amp;"予定調達総額 "&amp;TEXT(VLOOKUP(A101,[7]令和4年度契約状況調査票!$E:$AW,16,FALSE),"#,##0円")&amp;"(B)"&amp;CHAR(10)&amp;"分担契約"&amp;CHAR(10)&amp;VLOOKUP(A101,[7]令和4年度契約状況調査票!$E:$AW,32,FALSE),IF(AND(P101="○",O101="分担契約"),"分担契約"&amp;CHAR(10)&amp;"契約総額 "&amp;TEXT(VLOOKUP(A101,[7]令和4年度契約状況調査票!$E:$AW,16,FALSE),"#,##0円")&amp;"(B)"&amp;CHAR(10)&amp;VLOOKUP(A101,[7]令和4年度契約状況調査票!$E:$AW,32,FALSE),(IF(O101="分担契約/単価契約","単価契約"&amp;CHAR(10)&amp;"予定調達総額 "&amp;TEXT(VLOOKUP(A101,[7]令和4年度契約状況調査票!$E:$AW,16,FALSE),"#,##0円")&amp;CHAR(10)&amp;"分担契約"&amp;CHAR(10)&amp;VLOOKUP(A101,[7]令和4年度契約状況調査票!$E:$AW,32,FALSE),IF(O101="分担契約","分担契約"&amp;CHAR(10)&amp;"契約総額 "&amp;TEXT(VLOOKUP(A101,[7]令和4年度契約状況調査票!$E:$AW,16,FALSE),"#,##0円")&amp;CHAR(10)&amp;VLOOKUP(A101,[7]令和4年度契約状況調査票!$E:$AW,32,FALSE),IF(O101="単価契約","単価契約"&amp;CHAR(10)&amp;"予定調達総額 "&amp;TEXT(VLOOKUP(A101,[7]令和4年度契約状況調査票!$E:$AW,16,FALSE),"#,##0円")&amp;CHAR(10)&amp;VLOOKUP(A101,[7]令和4年度契約状況調査票!$E:$AW,32,FALSE),VLOOKUP(A101,[7]令和4年度契約状況調査票!$E:$AW,32,FALSE))))))))</f>
        <v/>
      </c>
      <c r="O101" s="10"/>
      <c r="P101" s="10"/>
    </row>
    <row r="102" spans="1:16" ht="60" customHeight="1">
      <c r="A102" s="11" t="str">
        <f>IF(MAX([7]令和4年度契約状況調査票!E101:E1095)&gt;=ROW()-5,ROW()-5,"")</f>
        <v/>
      </c>
      <c r="B102" s="12" t="str">
        <f>IF(A102="","",VLOOKUP(A102,[7]令和4年度契約状況調査票!$E:$AW,5,FALSE))</f>
        <v/>
      </c>
      <c r="C102" s="13" t="str">
        <f>IF(A102="","",VLOOKUP(A102,[7]令和4年度契約状況調査票!$E:$AW,6,FALSE))</f>
        <v/>
      </c>
      <c r="D102" s="14" t="str">
        <f>IF(A102="","",VLOOKUP(A102,[7]令和4年度契約状況調査票!$E:$AW,9,FALSE))</f>
        <v/>
      </c>
      <c r="E102" s="12" t="str">
        <f>IF(A102="","",VLOOKUP(A102,[7]令和4年度契約状況調査票!$E:$AW,10,FALSE))</f>
        <v/>
      </c>
      <c r="F102" s="15" t="str">
        <f>IF(A102="","",VLOOKUP(A102,[7]令和4年度契約状況調査票!$E:$AW,11,FALSE))</f>
        <v/>
      </c>
      <c r="G102" s="16" t="str">
        <f>IF(A102="","",IF(VLOOKUP(A102,[7]令和4年度契約状況調査票!$E:$AW,14,FALSE)="②一般競争入札（総合評価方式）","一般競争入札"&amp;CHAR(10)&amp;"（総合評価方式）","一般競争入札"))</f>
        <v/>
      </c>
      <c r="H102" s="17" t="str">
        <f>IF(A102="","",IF(VLOOKUP(A102,[7]令和4年度契約状況調査票!$E:$AW,16,FALSE)="他官署で調達手続きを実施のため","他官署で調達手続きを実施のため",IF(VLOOKUP(A102,[7]令和4年度契約状況調査票!$E:$AW,23,FALSE)="②同種の他の契約の予定価格を類推されるおそれがあるため公表しない","同種の他の契約の予定価格を類推されるおそれがあるため公表しない",IF(VLOOKUP(A102,[7]令和4年度契約状況調査票!$E:$AW,23,FALSE)="－","－",IF(VLOOKUP(A102,[7]令和4年度契約状況調査票!$E:$AW,7,FALSE)&lt;&gt;"",TEXT(VLOOKUP(A102,[7]令和4年度契約状況調査票!$E:$AW,16,FALSE),"#,##0円")&amp;CHAR(10)&amp;"(A)",VLOOKUP(A102,[7]令和4年度契約状況調査票!$E:$AW,16,FALSE))))))</f>
        <v/>
      </c>
      <c r="I102" s="17" t="str">
        <f>IF(A102="","",VLOOKUP(A102,[7]令和4年度契約状況調査票!$E:$AW,17,FALSE))</f>
        <v/>
      </c>
      <c r="J102" s="18" t="str">
        <f>IF(A102="","",IF(VLOOKUP(A102,[7]令和4年度契約状況調査票!$E:$AW,16,FALSE)="他官署で調達手続きを実施のため","－",IF(VLOOKUP(A102,[7]令和4年度契約状況調査票!$E:$AW,23,FALSE)="②同種の他の契約の予定価格を類推されるおそれがあるため公表しない","－",IF(VLOOKUP(A102,[7]令和4年度契約状況調査票!$E:$AW,23,FALSE)="－","－",IF(VLOOKUP(A102,[7]令和4年度契約状況調査票!$E:$AW,7,FALSE)&lt;&gt;"",TEXT(VLOOKUP(A102,[7]令和4年度契約状況調査票!$E:$AW,19,FALSE),"#.0%")&amp;CHAR(10)&amp;"(B/A×100)",VLOOKUP(A102,[7]令和4年度契約状況調査票!$E:$AW,19,FALSE))))))</f>
        <v/>
      </c>
      <c r="K102" s="19" t="str">
        <f>IF(A102="","",IF(VLOOKUP(A102,[7]令和4年度契約状況調査票!$E:$AW,12,FALSE)="①公益社団法人","公社",IF(VLOOKUP(A102,[7]令和4年度契約状況調査票!$E:$AW,12,FALSE)="②公益財団法人","公財","")))</f>
        <v/>
      </c>
      <c r="L102" s="19" t="str">
        <f>IF(A102="","",VLOOKUP(A102,[7]令和4年度契約状況調査票!$E:$AW,13,FALSE))</f>
        <v/>
      </c>
      <c r="M102" s="20" t="str">
        <f>IF(A102="","",IF(VLOOKUP(A102,[7]令和4年度契約状況調査票!$E:$AW,13,FALSE)="国所管",VLOOKUP(A102,[7]令和4年度契約状況調査票!$E:$AW,24,FALSE),""))</f>
        <v/>
      </c>
      <c r="N102" s="21" t="str">
        <f>IF(A102="","",IF(AND(P102="○",O102="分担契約/単価契約"),"単価契約"&amp;CHAR(10)&amp;"予定調達総額 "&amp;TEXT(VLOOKUP(A102,[7]令和4年度契約状況調査票!$E:$AW,16,FALSE),"#,##0円")&amp;"(B)"&amp;CHAR(10)&amp;"分担契約"&amp;CHAR(10)&amp;VLOOKUP(A102,[7]令和4年度契約状況調査票!$E:$AW,32,FALSE),IF(AND(P102="○",O102="分担契約"),"分担契約"&amp;CHAR(10)&amp;"契約総額 "&amp;TEXT(VLOOKUP(A102,[7]令和4年度契約状況調査票!$E:$AW,16,FALSE),"#,##0円")&amp;"(B)"&amp;CHAR(10)&amp;VLOOKUP(A102,[7]令和4年度契約状況調査票!$E:$AW,32,FALSE),(IF(O102="分担契約/単価契約","単価契約"&amp;CHAR(10)&amp;"予定調達総額 "&amp;TEXT(VLOOKUP(A102,[7]令和4年度契約状況調査票!$E:$AW,16,FALSE),"#,##0円")&amp;CHAR(10)&amp;"分担契約"&amp;CHAR(10)&amp;VLOOKUP(A102,[7]令和4年度契約状況調査票!$E:$AW,32,FALSE),IF(O102="分担契約","分担契約"&amp;CHAR(10)&amp;"契約総額 "&amp;TEXT(VLOOKUP(A102,[7]令和4年度契約状況調査票!$E:$AW,16,FALSE),"#,##0円")&amp;CHAR(10)&amp;VLOOKUP(A102,[7]令和4年度契約状況調査票!$E:$AW,32,FALSE),IF(O102="単価契約","単価契約"&amp;CHAR(10)&amp;"予定調達総額 "&amp;TEXT(VLOOKUP(A102,[7]令和4年度契約状況調査票!$E:$AW,16,FALSE),"#,##0円")&amp;CHAR(10)&amp;VLOOKUP(A102,[7]令和4年度契約状況調査票!$E:$AW,32,FALSE),VLOOKUP(A102,[7]令和4年度契約状況調査票!$E:$AW,32,FALSE))))))))</f>
        <v/>
      </c>
      <c r="O102" s="10"/>
      <c r="P102" s="10"/>
    </row>
    <row r="103" spans="1:16" ht="60" customHeight="1">
      <c r="A103" s="11" t="str">
        <f>IF(MAX([7]令和4年度契約状況調査票!E102:E1096)&gt;=ROW()-5,ROW()-5,"")</f>
        <v/>
      </c>
      <c r="B103" s="12" t="str">
        <f>IF(A103="","",VLOOKUP(A103,[7]令和4年度契約状況調査票!$E:$AW,5,FALSE))</f>
        <v/>
      </c>
      <c r="C103" s="13" t="str">
        <f>IF(A103="","",VLOOKUP(A103,[7]令和4年度契約状況調査票!$E:$AW,6,FALSE))</f>
        <v/>
      </c>
      <c r="D103" s="14" t="str">
        <f>IF(A103="","",VLOOKUP(A103,[7]令和4年度契約状況調査票!$E:$AW,9,FALSE))</f>
        <v/>
      </c>
      <c r="E103" s="12" t="str">
        <f>IF(A103="","",VLOOKUP(A103,[7]令和4年度契約状況調査票!$E:$AW,10,FALSE))</f>
        <v/>
      </c>
      <c r="F103" s="15" t="str">
        <f>IF(A103="","",VLOOKUP(A103,[7]令和4年度契約状況調査票!$E:$AW,11,FALSE))</f>
        <v/>
      </c>
      <c r="G103" s="16" t="str">
        <f>IF(A103="","",IF(VLOOKUP(A103,[7]令和4年度契約状況調査票!$E:$AW,14,FALSE)="②一般競争入札（総合評価方式）","一般競争入札"&amp;CHAR(10)&amp;"（総合評価方式）","一般競争入札"))</f>
        <v/>
      </c>
      <c r="H103" s="17" t="str">
        <f>IF(A103="","",IF(VLOOKUP(A103,[7]令和4年度契約状況調査票!$E:$AW,16,FALSE)="他官署で調達手続きを実施のため","他官署で調達手続きを実施のため",IF(VLOOKUP(A103,[7]令和4年度契約状況調査票!$E:$AW,23,FALSE)="②同種の他の契約の予定価格を類推されるおそれがあるため公表しない","同種の他の契約の予定価格を類推されるおそれがあるため公表しない",IF(VLOOKUP(A103,[7]令和4年度契約状況調査票!$E:$AW,23,FALSE)="－","－",IF(VLOOKUP(A103,[7]令和4年度契約状況調査票!$E:$AW,7,FALSE)&lt;&gt;"",TEXT(VLOOKUP(A103,[7]令和4年度契約状況調査票!$E:$AW,16,FALSE),"#,##0円")&amp;CHAR(10)&amp;"(A)",VLOOKUP(A103,[7]令和4年度契約状況調査票!$E:$AW,16,FALSE))))))</f>
        <v/>
      </c>
      <c r="I103" s="17" t="str">
        <f>IF(A103="","",VLOOKUP(A103,[7]令和4年度契約状況調査票!$E:$AW,17,FALSE))</f>
        <v/>
      </c>
      <c r="J103" s="18" t="str">
        <f>IF(A103="","",IF(VLOOKUP(A103,[7]令和4年度契約状況調査票!$E:$AW,16,FALSE)="他官署で調達手続きを実施のため","－",IF(VLOOKUP(A103,[7]令和4年度契約状況調査票!$E:$AW,23,FALSE)="②同種の他の契約の予定価格を類推されるおそれがあるため公表しない","－",IF(VLOOKUP(A103,[7]令和4年度契約状況調査票!$E:$AW,23,FALSE)="－","－",IF(VLOOKUP(A103,[7]令和4年度契約状況調査票!$E:$AW,7,FALSE)&lt;&gt;"",TEXT(VLOOKUP(A103,[7]令和4年度契約状況調査票!$E:$AW,19,FALSE),"#.0%")&amp;CHAR(10)&amp;"(B/A×100)",VLOOKUP(A103,[7]令和4年度契約状況調査票!$E:$AW,19,FALSE))))))</f>
        <v/>
      </c>
      <c r="K103" s="19" t="str">
        <f>IF(A103="","",IF(VLOOKUP(A103,[7]令和4年度契約状況調査票!$E:$AW,12,FALSE)="①公益社団法人","公社",IF(VLOOKUP(A103,[7]令和4年度契約状況調査票!$E:$AW,12,FALSE)="②公益財団法人","公財","")))</f>
        <v/>
      </c>
      <c r="L103" s="19" t="str">
        <f>IF(A103="","",VLOOKUP(A103,[7]令和4年度契約状況調査票!$E:$AW,13,FALSE))</f>
        <v/>
      </c>
      <c r="M103" s="20" t="str">
        <f>IF(A103="","",IF(VLOOKUP(A103,[7]令和4年度契約状況調査票!$E:$AW,13,FALSE)="国所管",VLOOKUP(A103,[7]令和4年度契約状況調査票!$E:$AW,24,FALSE),""))</f>
        <v/>
      </c>
      <c r="N103" s="21" t="str">
        <f>IF(A103="","",IF(AND(P103="○",O103="分担契約/単価契約"),"単価契約"&amp;CHAR(10)&amp;"予定調達総額 "&amp;TEXT(VLOOKUP(A103,[7]令和4年度契約状況調査票!$E:$AW,16,FALSE),"#,##0円")&amp;"(B)"&amp;CHAR(10)&amp;"分担契約"&amp;CHAR(10)&amp;VLOOKUP(A103,[7]令和4年度契約状況調査票!$E:$AW,32,FALSE),IF(AND(P103="○",O103="分担契約"),"分担契約"&amp;CHAR(10)&amp;"契約総額 "&amp;TEXT(VLOOKUP(A103,[7]令和4年度契約状況調査票!$E:$AW,16,FALSE),"#,##0円")&amp;"(B)"&amp;CHAR(10)&amp;VLOOKUP(A103,[7]令和4年度契約状況調査票!$E:$AW,32,FALSE),(IF(O103="分担契約/単価契約","単価契約"&amp;CHAR(10)&amp;"予定調達総額 "&amp;TEXT(VLOOKUP(A103,[7]令和4年度契約状況調査票!$E:$AW,16,FALSE),"#,##0円")&amp;CHAR(10)&amp;"分担契約"&amp;CHAR(10)&amp;VLOOKUP(A103,[7]令和4年度契約状況調査票!$E:$AW,32,FALSE),IF(O103="分担契約","分担契約"&amp;CHAR(10)&amp;"契約総額 "&amp;TEXT(VLOOKUP(A103,[7]令和4年度契約状況調査票!$E:$AW,16,FALSE),"#,##0円")&amp;CHAR(10)&amp;VLOOKUP(A103,[7]令和4年度契約状況調査票!$E:$AW,32,FALSE),IF(O103="単価契約","単価契約"&amp;CHAR(10)&amp;"予定調達総額 "&amp;TEXT(VLOOKUP(A103,[7]令和4年度契約状況調査票!$E:$AW,16,FALSE),"#,##0円")&amp;CHAR(10)&amp;VLOOKUP(A103,[7]令和4年度契約状況調査票!$E:$AW,32,FALSE),VLOOKUP(A103,[7]令和4年度契約状況調査票!$E:$AW,32,FALSE))))))))</f>
        <v/>
      </c>
      <c r="O103" s="10"/>
      <c r="P103" s="10"/>
    </row>
    <row r="104" spans="1:16" ht="60" customHeight="1">
      <c r="A104" s="11" t="str">
        <f>IF(MAX([7]令和4年度契約状況調査票!E103:E1097)&gt;=ROW()-5,ROW()-5,"")</f>
        <v/>
      </c>
      <c r="B104" s="12" t="str">
        <f>IF(A104="","",VLOOKUP(A104,[7]令和4年度契約状況調査票!$E:$AW,5,FALSE))</f>
        <v/>
      </c>
      <c r="C104" s="13" t="str">
        <f>IF(A104="","",VLOOKUP(A104,[7]令和4年度契約状況調査票!$E:$AW,6,FALSE))</f>
        <v/>
      </c>
      <c r="D104" s="14" t="str">
        <f>IF(A104="","",VLOOKUP(A104,[7]令和4年度契約状況調査票!$E:$AW,9,FALSE))</f>
        <v/>
      </c>
      <c r="E104" s="12" t="str">
        <f>IF(A104="","",VLOOKUP(A104,[7]令和4年度契約状況調査票!$E:$AW,10,FALSE))</f>
        <v/>
      </c>
      <c r="F104" s="15" t="str">
        <f>IF(A104="","",VLOOKUP(A104,[7]令和4年度契約状況調査票!$E:$AW,11,FALSE))</f>
        <v/>
      </c>
      <c r="G104" s="16" t="str">
        <f>IF(A104="","",IF(VLOOKUP(A104,[7]令和4年度契約状況調査票!$E:$AW,14,FALSE)="②一般競争入札（総合評価方式）","一般競争入札"&amp;CHAR(10)&amp;"（総合評価方式）","一般競争入札"))</f>
        <v/>
      </c>
      <c r="H104" s="17" t="str">
        <f>IF(A104="","",IF(VLOOKUP(A104,[7]令和4年度契約状況調査票!$E:$AW,16,FALSE)="他官署で調達手続きを実施のため","他官署で調達手続きを実施のため",IF(VLOOKUP(A104,[7]令和4年度契約状況調査票!$E:$AW,23,FALSE)="②同種の他の契約の予定価格を類推されるおそれがあるため公表しない","同種の他の契約の予定価格を類推されるおそれがあるため公表しない",IF(VLOOKUP(A104,[7]令和4年度契約状況調査票!$E:$AW,23,FALSE)="－","－",IF(VLOOKUP(A104,[7]令和4年度契約状況調査票!$E:$AW,7,FALSE)&lt;&gt;"",TEXT(VLOOKUP(A104,[7]令和4年度契約状況調査票!$E:$AW,16,FALSE),"#,##0円")&amp;CHAR(10)&amp;"(A)",VLOOKUP(A104,[7]令和4年度契約状況調査票!$E:$AW,16,FALSE))))))</f>
        <v/>
      </c>
      <c r="I104" s="17" t="str">
        <f>IF(A104="","",VLOOKUP(A104,[7]令和4年度契約状況調査票!$E:$AW,17,FALSE))</f>
        <v/>
      </c>
      <c r="J104" s="18" t="str">
        <f>IF(A104="","",IF(VLOOKUP(A104,[7]令和4年度契約状況調査票!$E:$AW,16,FALSE)="他官署で調達手続きを実施のため","－",IF(VLOOKUP(A104,[7]令和4年度契約状況調査票!$E:$AW,23,FALSE)="②同種の他の契約の予定価格を類推されるおそれがあるため公表しない","－",IF(VLOOKUP(A104,[7]令和4年度契約状況調査票!$E:$AW,23,FALSE)="－","－",IF(VLOOKUP(A104,[7]令和4年度契約状況調査票!$E:$AW,7,FALSE)&lt;&gt;"",TEXT(VLOOKUP(A104,[7]令和4年度契約状況調査票!$E:$AW,19,FALSE),"#.0%")&amp;CHAR(10)&amp;"(B/A×100)",VLOOKUP(A104,[7]令和4年度契約状況調査票!$E:$AW,19,FALSE))))))</f>
        <v/>
      </c>
      <c r="K104" s="19" t="str">
        <f>IF(A104="","",IF(VLOOKUP(A104,[7]令和4年度契約状況調査票!$E:$AW,12,FALSE)="①公益社団法人","公社",IF(VLOOKUP(A104,[7]令和4年度契約状況調査票!$E:$AW,12,FALSE)="②公益財団法人","公財","")))</f>
        <v/>
      </c>
      <c r="L104" s="19" t="str">
        <f>IF(A104="","",VLOOKUP(A104,[7]令和4年度契約状況調査票!$E:$AW,13,FALSE))</f>
        <v/>
      </c>
      <c r="M104" s="20" t="str">
        <f>IF(A104="","",IF(VLOOKUP(A104,[7]令和4年度契約状況調査票!$E:$AW,13,FALSE)="国所管",VLOOKUP(A104,[7]令和4年度契約状況調査票!$E:$AW,24,FALSE),""))</f>
        <v/>
      </c>
      <c r="N104" s="21" t="str">
        <f>IF(A104="","",IF(AND(P104="○",O104="分担契約/単価契約"),"単価契約"&amp;CHAR(10)&amp;"予定調達総額 "&amp;TEXT(VLOOKUP(A104,[7]令和4年度契約状況調査票!$E:$AW,16,FALSE),"#,##0円")&amp;"(B)"&amp;CHAR(10)&amp;"分担契約"&amp;CHAR(10)&amp;VLOOKUP(A104,[7]令和4年度契約状況調査票!$E:$AW,32,FALSE),IF(AND(P104="○",O104="分担契約"),"分担契約"&amp;CHAR(10)&amp;"契約総額 "&amp;TEXT(VLOOKUP(A104,[7]令和4年度契約状況調査票!$E:$AW,16,FALSE),"#,##0円")&amp;"(B)"&amp;CHAR(10)&amp;VLOOKUP(A104,[7]令和4年度契約状況調査票!$E:$AW,32,FALSE),(IF(O104="分担契約/単価契約","単価契約"&amp;CHAR(10)&amp;"予定調達総額 "&amp;TEXT(VLOOKUP(A104,[7]令和4年度契約状況調査票!$E:$AW,16,FALSE),"#,##0円")&amp;CHAR(10)&amp;"分担契約"&amp;CHAR(10)&amp;VLOOKUP(A104,[7]令和4年度契約状況調査票!$E:$AW,32,FALSE),IF(O104="分担契約","分担契約"&amp;CHAR(10)&amp;"契約総額 "&amp;TEXT(VLOOKUP(A104,[7]令和4年度契約状況調査票!$E:$AW,16,FALSE),"#,##0円")&amp;CHAR(10)&amp;VLOOKUP(A104,[7]令和4年度契約状況調査票!$E:$AW,32,FALSE),IF(O104="単価契約","単価契約"&amp;CHAR(10)&amp;"予定調達総額 "&amp;TEXT(VLOOKUP(A104,[7]令和4年度契約状況調査票!$E:$AW,16,FALSE),"#,##0円")&amp;CHAR(10)&amp;VLOOKUP(A104,[7]令和4年度契約状況調査票!$E:$AW,32,FALSE),VLOOKUP(A104,[7]令和4年度契約状況調査票!$E:$AW,32,FALSE))))))))</f>
        <v/>
      </c>
      <c r="O104" s="10"/>
      <c r="P104" s="10"/>
    </row>
    <row r="105" spans="1:16" ht="60" customHeight="1">
      <c r="A105" s="11" t="str">
        <f>IF(MAX([7]令和4年度契約状況調査票!E104:E1098)&gt;=ROW()-5,ROW()-5,"")</f>
        <v/>
      </c>
      <c r="B105" s="12" t="str">
        <f>IF(A105="","",VLOOKUP(A105,[7]令和4年度契約状況調査票!$E:$AW,5,FALSE))</f>
        <v/>
      </c>
      <c r="C105" s="13" t="str">
        <f>IF(A105="","",VLOOKUP(A105,[7]令和4年度契約状況調査票!$E:$AW,6,FALSE))</f>
        <v/>
      </c>
      <c r="D105" s="14" t="str">
        <f>IF(A105="","",VLOOKUP(A105,[7]令和4年度契約状況調査票!$E:$AW,9,FALSE))</f>
        <v/>
      </c>
      <c r="E105" s="12" t="str">
        <f>IF(A105="","",VLOOKUP(A105,[7]令和4年度契約状況調査票!$E:$AW,10,FALSE))</f>
        <v/>
      </c>
      <c r="F105" s="15" t="str">
        <f>IF(A105="","",VLOOKUP(A105,[7]令和4年度契約状況調査票!$E:$AW,11,FALSE))</f>
        <v/>
      </c>
      <c r="G105" s="16" t="str">
        <f>IF(A105="","",IF(VLOOKUP(A105,[7]令和4年度契約状況調査票!$E:$AW,14,FALSE)="②一般競争入札（総合評価方式）","一般競争入札"&amp;CHAR(10)&amp;"（総合評価方式）","一般競争入札"))</f>
        <v/>
      </c>
      <c r="H105" s="17" t="str">
        <f>IF(A105="","",IF(VLOOKUP(A105,[7]令和4年度契約状況調査票!$E:$AW,16,FALSE)="他官署で調達手続きを実施のため","他官署で調達手続きを実施のため",IF(VLOOKUP(A105,[7]令和4年度契約状況調査票!$E:$AW,23,FALSE)="②同種の他の契約の予定価格を類推されるおそれがあるため公表しない","同種の他の契約の予定価格を類推されるおそれがあるため公表しない",IF(VLOOKUP(A105,[7]令和4年度契約状況調査票!$E:$AW,23,FALSE)="－","－",IF(VLOOKUP(A105,[7]令和4年度契約状況調査票!$E:$AW,7,FALSE)&lt;&gt;"",TEXT(VLOOKUP(A105,[7]令和4年度契約状況調査票!$E:$AW,16,FALSE),"#,##0円")&amp;CHAR(10)&amp;"(A)",VLOOKUP(A105,[7]令和4年度契約状況調査票!$E:$AW,16,FALSE))))))</f>
        <v/>
      </c>
      <c r="I105" s="17" t="str">
        <f>IF(A105="","",VLOOKUP(A105,[7]令和4年度契約状況調査票!$E:$AW,17,FALSE))</f>
        <v/>
      </c>
      <c r="J105" s="18" t="str">
        <f>IF(A105="","",IF(VLOOKUP(A105,[7]令和4年度契約状況調査票!$E:$AW,16,FALSE)="他官署で調達手続きを実施のため","－",IF(VLOOKUP(A105,[7]令和4年度契約状況調査票!$E:$AW,23,FALSE)="②同種の他の契約の予定価格を類推されるおそれがあるため公表しない","－",IF(VLOOKUP(A105,[7]令和4年度契約状況調査票!$E:$AW,23,FALSE)="－","－",IF(VLOOKUP(A105,[7]令和4年度契約状況調査票!$E:$AW,7,FALSE)&lt;&gt;"",TEXT(VLOOKUP(A105,[7]令和4年度契約状況調査票!$E:$AW,19,FALSE),"#.0%")&amp;CHAR(10)&amp;"(B/A×100)",VLOOKUP(A105,[7]令和4年度契約状況調査票!$E:$AW,19,FALSE))))))</f>
        <v/>
      </c>
      <c r="K105" s="19" t="str">
        <f>IF(A105="","",IF(VLOOKUP(A105,[7]令和4年度契約状況調査票!$E:$AW,12,FALSE)="①公益社団法人","公社",IF(VLOOKUP(A105,[7]令和4年度契約状況調査票!$E:$AW,12,FALSE)="②公益財団法人","公財","")))</f>
        <v/>
      </c>
      <c r="L105" s="19" t="str">
        <f>IF(A105="","",VLOOKUP(A105,[7]令和4年度契約状況調査票!$E:$AW,13,FALSE))</f>
        <v/>
      </c>
      <c r="M105" s="20" t="str">
        <f>IF(A105="","",IF(VLOOKUP(A105,[7]令和4年度契約状況調査票!$E:$AW,13,FALSE)="国所管",VLOOKUP(A105,[7]令和4年度契約状況調査票!$E:$AW,24,FALSE),""))</f>
        <v/>
      </c>
      <c r="N105" s="21" t="str">
        <f>IF(A105="","",IF(AND(P105="○",O105="分担契約/単価契約"),"単価契約"&amp;CHAR(10)&amp;"予定調達総額 "&amp;TEXT(VLOOKUP(A105,[7]令和4年度契約状況調査票!$E:$AW,16,FALSE),"#,##0円")&amp;"(B)"&amp;CHAR(10)&amp;"分担契約"&amp;CHAR(10)&amp;VLOOKUP(A105,[7]令和4年度契約状況調査票!$E:$AW,32,FALSE),IF(AND(P105="○",O105="分担契約"),"分担契約"&amp;CHAR(10)&amp;"契約総額 "&amp;TEXT(VLOOKUP(A105,[7]令和4年度契約状況調査票!$E:$AW,16,FALSE),"#,##0円")&amp;"(B)"&amp;CHAR(10)&amp;VLOOKUP(A105,[7]令和4年度契約状況調査票!$E:$AW,32,FALSE),(IF(O105="分担契約/単価契約","単価契約"&amp;CHAR(10)&amp;"予定調達総額 "&amp;TEXT(VLOOKUP(A105,[7]令和4年度契約状況調査票!$E:$AW,16,FALSE),"#,##0円")&amp;CHAR(10)&amp;"分担契約"&amp;CHAR(10)&amp;VLOOKUP(A105,[7]令和4年度契約状況調査票!$E:$AW,32,FALSE),IF(O105="分担契約","分担契約"&amp;CHAR(10)&amp;"契約総額 "&amp;TEXT(VLOOKUP(A105,[7]令和4年度契約状況調査票!$E:$AW,16,FALSE),"#,##0円")&amp;CHAR(10)&amp;VLOOKUP(A105,[7]令和4年度契約状況調査票!$E:$AW,32,FALSE),IF(O105="単価契約","単価契約"&amp;CHAR(10)&amp;"予定調達総額 "&amp;TEXT(VLOOKUP(A105,[7]令和4年度契約状況調査票!$E:$AW,16,FALSE),"#,##0円")&amp;CHAR(10)&amp;VLOOKUP(A105,[7]令和4年度契約状況調査票!$E:$AW,32,FALSE),VLOOKUP(A105,[7]令和4年度契約状況調査票!$E:$AW,32,FALSE))))))))</f>
        <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dataValidation operator="greaterThanOrEqual" allowBlank="1" showInputMessage="1" showErrorMessage="1" errorTitle="注意" error="プルダウンメニューから選択して下さい_x000a_" sqref="G6:G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2022-07-26T02:40:58Z</dcterms:created>
  <dcterms:modified xsi:type="dcterms:W3CDTF">2022-08-02T00:38:43Z</dcterms:modified>
</cp:coreProperties>
</file>