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J11" i="6"/>
  <c r="H11"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H8" i="6"/>
  <c r="Q8" i="6"/>
  <c r="J8" i="6"/>
  <c r="O142" i="6"/>
  <c r="J142" i="6"/>
  <c r="H142" i="6"/>
  <c r="P57" i="6"/>
  <c r="H57" i="6"/>
  <c r="J57" i="6"/>
  <c r="O113" i="6"/>
  <c r="H113" i="6"/>
  <c r="J113" i="6"/>
  <c r="O147" i="6"/>
  <c r="J147" i="6"/>
  <c r="H147" i="6"/>
  <c r="J12" i="6"/>
  <c r="H12"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H10" i="6"/>
  <c r="Q10" i="6"/>
  <c r="J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H9" i="6"/>
  <c r="Q9" i="6"/>
  <c r="J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I10"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N77" i="6"/>
  <c r="M77" i="6"/>
  <c r="L77" i="6"/>
  <c r="N60" i="6"/>
  <c r="M60" i="6"/>
  <c r="L60" i="6"/>
  <c r="N129" i="6"/>
  <c r="L129" i="6"/>
  <c r="M129" i="6"/>
  <c r="M22" i="6"/>
  <c r="L22" i="6"/>
  <c r="N22" i="6"/>
  <c r="N63" i="6"/>
  <c r="M63" i="6"/>
  <c r="L63" i="6"/>
  <c r="N104" i="6"/>
  <c r="M104" i="6"/>
  <c r="L104" i="6"/>
  <c r="N16" i="6"/>
  <c r="M16" i="6"/>
  <c r="L16" i="6"/>
  <c r="N115" i="6"/>
  <c r="M115" i="6"/>
  <c r="L115" i="6"/>
  <c r="N8" i="6"/>
  <c r="M8" i="6"/>
  <c r="L8" i="6"/>
  <c r="N92" i="6"/>
  <c r="M92" i="6"/>
  <c r="L92" i="6"/>
  <c r="M142" i="6"/>
  <c r="N142" i="6"/>
  <c r="L142" i="6"/>
  <c r="M106" i="6"/>
  <c r="N106" i="6"/>
  <c r="L106" i="6"/>
  <c r="N57" i="6"/>
  <c r="M57" i="6"/>
  <c r="L57" i="6"/>
  <c r="N56" i="6"/>
  <c r="M56" i="6"/>
  <c r="L56" i="6"/>
  <c r="N113" i="6"/>
  <c r="L113" i="6"/>
  <c r="M113" i="6"/>
  <c r="N72" i="6"/>
  <c r="M72" i="6"/>
  <c r="L72" i="6"/>
  <c r="N147" i="6"/>
  <c r="M147" i="6"/>
  <c r="L147" i="6"/>
  <c r="M34" i="6"/>
  <c r="L34" i="6"/>
  <c r="N34" i="6"/>
  <c r="N12" i="6"/>
  <c r="M12" i="6"/>
  <c r="L12" i="6"/>
  <c r="M50" i="6"/>
  <c r="L50" i="6"/>
  <c r="N50" i="6"/>
  <c r="N52" i="6"/>
  <c r="M52" i="6"/>
  <c r="L52" i="6"/>
  <c r="N11" i="6"/>
  <c r="M11" i="6"/>
  <c r="L11" i="6"/>
  <c r="N112" i="6"/>
  <c r="M112" i="6"/>
  <c r="L112" i="6"/>
  <c r="M130" i="6"/>
  <c r="N130" i="6"/>
  <c r="L130" i="6"/>
  <c r="N107" i="6"/>
  <c r="M107" i="6"/>
  <c r="L107" i="6"/>
  <c r="N61" i="6"/>
  <c r="M61" i="6"/>
  <c r="L61" i="6"/>
  <c r="M58" i="6"/>
  <c r="N58" i="6"/>
  <c r="L58" i="6"/>
  <c r="N127" i="6"/>
  <c r="M127" i="6"/>
  <c r="L127" i="6"/>
  <c r="N39" i="6"/>
  <c r="M39" i="6"/>
  <c r="L39" i="6"/>
  <c r="L53" i="6"/>
  <c r="N53" i="6"/>
  <c r="M53" i="6"/>
  <c r="N141" i="6"/>
  <c r="M141" i="6"/>
  <c r="L141" i="6"/>
  <c r="N133" i="6"/>
  <c r="L133" i="6"/>
  <c r="M133" i="6"/>
  <c r="N43" i="6"/>
  <c r="M43" i="6"/>
  <c r="L43" i="6"/>
  <c r="M82" i="6"/>
  <c r="N82" i="6"/>
  <c r="L82" i="6"/>
  <c r="N145" i="6"/>
  <c r="L145" i="6"/>
  <c r="M145" i="6"/>
  <c r="N123" i="6"/>
  <c r="M123" i="6"/>
  <c r="L123" i="6"/>
  <c r="N79" i="6"/>
  <c r="M79" i="6"/>
  <c r="L79" i="6"/>
  <c r="M134" i="6"/>
  <c r="L134" i="6"/>
  <c r="N134" i="6"/>
  <c r="N36" i="6"/>
  <c r="M36" i="6"/>
  <c r="L36" i="6"/>
  <c r="L29" i="6"/>
  <c r="N29" i="6"/>
  <c r="M29" i="6"/>
  <c r="N116" i="6"/>
  <c r="M116" i="6"/>
  <c r="L116" i="6"/>
  <c r="N143" i="6"/>
  <c r="M143" i="6"/>
  <c r="L143" i="6"/>
  <c r="N119" i="6"/>
  <c r="M119" i="6"/>
  <c r="L119" i="6"/>
  <c r="N28" i="6"/>
  <c r="M28" i="6"/>
  <c r="L28" i="6"/>
  <c r="M66" i="6"/>
  <c r="N66" i="6"/>
  <c r="L66" i="6"/>
  <c r="M30" i="6"/>
  <c r="L30" i="6"/>
  <c r="N30" i="6"/>
  <c r="L25" i="6"/>
  <c r="N25" i="6"/>
  <c r="M25" i="6"/>
  <c r="N24" i="6"/>
  <c r="M24" i="6"/>
  <c r="L24" i="6"/>
  <c r="M114" i="6"/>
  <c r="N114" i="6"/>
  <c r="L114" i="6"/>
  <c r="M138" i="6"/>
  <c r="N138" i="6"/>
  <c r="L138" i="6"/>
  <c r="N67" i="6"/>
  <c r="M67" i="6"/>
  <c r="L67" i="6"/>
  <c r="L33" i="6"/>
  <c r="N33" i="6"/>
  <c r="M33" i="6"/>
  <c r="M62" i="6"/>
  <c r="N62" i="6"/>
  <c r="L62" i="6"/>
  <c r="M46" i="6"/>
  <c r="L46" i="6"/>
  <c r="N46" i="6"/>
  <c r="N20" i="6"/>
  <c r="M20" i="6"/>
  <c r="L20" i="6"/>
  <c r="L45" i="6"/>
  <c r="N45" i="6"/>
  <c r="M45" i="6"/>
  <c r="N32" i="6"/>
  <c r="M32" i="6"/>
  <c r="L32" i="6"/>
  <c r="N131" i="6"/>
  <c r="M131" i="6"/>
  <c r="L131" i="6"/>
  <c r="N83" i="6"/>
  <c r="M83" i="6"/>
  <c r="L83" i="6"/>
  <c r="N108" i="6"/>
  <c r="M108" i="6"/>
  <c r="L108" i="6"/>
  <c r="M42" i="6"/>
  <c r="L42" i="6"/>
  <c r="N42" i="6"/>
  <c r="L17" i="6"/>
  <c r="N17" i="6"/>
  <c r="M17" i="6"/>
  <c r="N81" i="6"/>
  <c r="L81" i="6"/>
  <c r="M81" i="6"/>
  <c r="N23" i="6"/>
  <c r="M23" i="6"/>
  <c r="L23" i="6"/>
  <c r="L21" i="6"/>
  <c r="N21" i="6"/>
  <c r="M21" i="6"/>
  <c r="M150" i="6"/>
  <c r="L150" i="6"/>
  <c r="N150" i="6"/>
  <c r="N128" i="6"/>
  <c r="M128" i="6"/>
  <c r="L128" i="6"/>
  <c r="M118" i="6"/>
  <c r="L118" i="6"/>
  <c r="N118" i="6"/>
  <c r="N65" i="6"/>
  <c r="L65" i="6"/>
  <c r="M65" i="6"/>
  <c r="N85" i="6"/>
  <c r="L85" i="6"/>
  <c r="M85" i="6"/>
  <c r="M98" i="6"/>
  <c r="N98" i="6"/>
  <c r="L98" i="6"/>
  <c r="N148" i="6"/>
  <c r="M148" i="6"/>
  <c r="L148" i="6"/>
  <c r="N99" i="6"/>
  <c r="M99" i="6"/>
  <c r="L99" i="6"/>
  <c r="M110" i="6"/>
  <c r="N110" i="6"/>
  <c r="L110" i="6"/>
  <c r="M14" i="6"/>
  <c r="L14" i="6"/>
  <c r="N14" i="6"/>
  <c r="N35" i="6"/>
  <c r="M35" i="6"/>
  <c r="L35" i="6"/>
  <c r="N137" i="6"/>
  <c r="M137" i="6"/>
  <c r="L137" i="6"/>
  <c r="N149" i="6"/>
  <c r="L149" i="6"/>
  <c r="M149" i="6"/>
  <c r="N93" i="6"/>
  <c r="M93" i="6"/>
  <c r="L93" i="6"/>
  <c r="N95" i="6"/>
  <c r="M95" i="6"/>
  <c r="L95" i="6"/>
  <c r="N124" i="6"/>
  <c r="M124" i="6"/>
  <c r="L124" i="6"/>
  <c r="M18" i="6"/>
  <c r="L18" i="6"/>
  <c r="N18" i="6"/>
  <c r="M38" i="6"/>
  <c r="L38" i="6"/>
  <c r="N38" i="6"/>
  <c r="N31" i="6"/>
  <c r="M31" i="6"/>
  <c r="L31" i="6"/>
  <c r="L37" i="6"/>
  <c r="N37" i="6"/>
  <c r="M37" i="6"/>
  <c r="N59" i="6"/>
  <c r="M59" i="6"/>
  <c r="L59" i="6"/>
  <c r="N111" i="6"/>
  <c r="M111" i="6"/>
  <c r="L111" i="6"/>
  <c r="N84" i="6"/>
  <c r="M84" i="6"/>
  <c r="L84" i="6"/>
  <c r="M102" i="6"/>
  <c r="L102" i="6"/>
  <c r="N102" i="6"/>
  <c r="M10" i="6"/>
  <c r="L10" i="6"/>
  <c r="N10" i="6"/>
  <c r="N135" i="6"/>
  <c r="M135" i="6"/>
  <c r="L135" i="6"/>
  <c r="N51" i="6"/>
  <c r="M51" i="6"/>
  <c r="L51" i="6"/>
  <c r="L13" i="6"/>
  <c r="N13" i="6"/>
  <c r="M13" i="6"/>
  <c r="N140" i="6"/>
  <c r="M140" i="6"/>
  <c r="L140" i="6"/>
  <c r="M78" i="6"/>
  <c r="N78" i="6"/>
  <c r="L78" i="6"/>
  <c r="N103" i="6"/>
  <c r="M103" i="6"/>
  <c r="L103" i="6"/>
  <c r="M126" i="6"/>
  <c r="N126" i="6"/>
  <c r="L126" i="6"/>
  <c r="M26" i="6"/>
  <c r="L26" i="6"/>
  <c r="N26" i="6"/>
  <c r="M146" i="6"/>
  <c r="N146" i="6"/>
  <c r="L146" i="6"/>
  <c r="L41" i="6"/>
  <c r="N41" i="6"/>
  <c r="M41" i="6"/>
  <c r="N139" i="6"/>
  <c r="M139" i="6"/>
  <c r="L139" i="6"/>
  <c r="N64" i="6"/>
  <c r="M64" i="6"/>
  <c r="L64" i="6"/>
  <c r="N71" i="6"/>
  <c r="M71" i="6"/>
  <c r="L71" i="6"/>
  <c r="N76" i="6"/>
  <c r="M76" i="6"/>
  <c r="L76" i="6"/>
  <c r="N136" i="6"/>
  <c r="M136" i="6"/>
  <c r="L136" i="6"/>
  <c r="N96" i="6"/>
  <c r="M96" i="6"/>
  <c r="L96" i="6"/>
  <c r="N101" i="6"/>
  <c r="L101" i="6"/>
  <c r="M101" i="6"/>
  <c r="N97" i="6"/>
  <c r="L97" i="6"/>
  <c r="M97" i="6"/>
  <c r="N80" i="6"/>
  <c r="M80" i="6"/>
  <c r="L80" i="6"/>
  <c r="N75" i="6"/>
  <c r="M75" i="6"/>
  <c r="L75" i="6"/>
  <c r="L49" i="6"/>
  <c r="N49" i="6"/>
  <c r="M49" i="6"/>
  <c r="N120" i="6"/>
  <c r="M120" i="6"/>
  <c r="L120" i="6"/>
  <c r="N19" i="6"/>
  <c r="M19" i="6"/>
  <c r="L19" i="6"/>
  <c r="N48" i="6"/>
  <c r="M48" i="6"/>
  <c r="L48" i="6"/>
  <c r="M90" i="6"/>
  <c r="N90" i="6"/>
  <c r="L90" i="6"/>
  <c r="N69" i="6"/>
  <c r="L69" i="6"/>
  <c r="M69" i="6"/>
  <c r="N55" i="6"/>
  <c r="M55" i="6"/>
  <c r="L55" i="6"/>
  <c r="N44" i="6"/>
  <c r="M44" i="6"/>
  <c r="L44" i="6"/>
  <c r="M54" i="6"/>
  <c r="L54" i="6"/>
  <c r="N54" i="6"/>
  <c r="N100" i="6"/>
  <c r="M100" i="6"/>
  <c r="L100" i="6"/>
  <c r="N15" i="6"/>
  <c r="M15" i="6"/>
  <c r="L15" i="6"/>
  <c r="N132" i="6"/>
  <c r="M132" i="6"/>
  <c r="L132" i="6"/>
  <c r="N125" i="6"/>
  <c r="M125" i="6"/>
  <c r="L125" i="6"/>
  <c r="N87" i="6"/>
  <c r="M87" i="6"/>
  <c r="L87" i="6"/>
  <c r="M86" i="6"/>
  <c r="L86" i="6"/>
  <c r="N86" i="6"/>
  <c r="M70" i="6"/>
  <c r="L70" i="6"/>
  <c r="N70" i="6"/>
  <c r="M94" i="6"/>
  <c r="N94" i="6"/>
  <c r="L94" i="6"/>
  <c r="N88" i="6"/>
  <c r="M88" i="6"/>
  <c r="L88" i="6"/>
  <c r="N27" i="6"/>
  <c r="M27" i="6"/>
  <c r="L27" i="6"/>
  <c r="N105" i="6"/>
  <c r="M105" i="6"/>
  <c r="L105" i="6"/>
  <c r="N121" i="6"/>
  <c r="M121" i="6"/>
  <c r="L121" i="6"/>
  <c r="N117" i="6"/>
  <c r="L117" i="6"/>
  <c r="M117" i="6"/>
  <c r="N73" i="6"/>
  <c r="M73" i="6"/>
  <c r="L73" i="6"/>
  <c r="M122" i="6"/>
  <c r="N122" i="6"/>
  <c r="L122" i="6"/>
  <c r="M74" i="6"/>
  <c r="N74" i="6"/>
  <c r="L74" i="6"/>
  <c r="L9" i="6"/>
  <c r="N9" i="6"/>
  <c r="M9" i="6"/>
  <c r="N40" i="6"/>
  <c r="M40" i="6"/>
  <c r="L40" i="6"/>
  <c r="N144" i="6"/>
  <c r="M144" i="6"/>
  <c r="L144" i="6"/>
  <c r="N91" i="6"/>
  <c r="M91" i="6"/>
  <c r="L91" i="6"/>
  <c r="N109" i="6"/>
  <c r="M109" i="6"/>
  <c r="L109" i="6"/>
  <c r="N47" i="6"/>
  <c r="M47" i="6"/>
  <c r="L47" i="6"/>
  <c r="N89" i="6"/>
  <c r="M89" i="6"/>
  <c r="L89" i="6"/>
  <c r="N68"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8" i="6"/>
  <c r="G8" i="6"/>
  <c r="F8" i="6"/>
  <c r="E8" i="6"/>
  <c r="D8" i="6"/>
  <c r="C8" i="6"/>
  <c r="B8"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12" i="6"/>
  <c r="G12" i="6"/>
  <c r="F12" i="6"/>
  <c r="E12" i="6"/>
  <c r="D12" i="6"/>
  <c r="C12" i="6"/>
  <c r="B12" i="6"/>
  <c r="I50" i="6"/>
  <c r="G50" i="6"/>
  <c r="F50" i="6"/>
  <c r="E50" i="6"/>
  <c r="B50" i="6"/>
  <c r="D50" i="6"/>
  <c r="C50" i="6"/>
  <c r="I52" i="6"/>
  <c r="G52" i="6"/>
  <c r="E52" i="6"/>
  <c r="D52" i="6"/>
  <c r="C52" i="6"/>
  <c r="F52" i="6"/>
  <c r="B52" i="6"/>
  <c r="I11" i="6"/>
  <c r="F11" i="6"/>
  <c r="G11" i="6"/>
  <c r="D11" i="6"/>
  <c r="C11" i="6"/>
  <c r="B11" i="6"/>
  <c r="E11"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G10" i="6"/>
  <c r="F10" i="6"/>
  <c r="B10" i="6"/>
  <c r="E10" i="6"/>
  <c r="C10" i="6"/>
  <c r="D10"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I9" i="6"/>
  <c r="G9" i="6"/>
  <c r="F9" i="6"/>
  <c r="E9" i="6"/>
  <c r="D9" i="6"/>
  <c r="C9" i="6"/>
  <c r="B9" i="6"/>
  <c r="G40" i="6"/>
  <c r="I40" i="6"/>
  <c r="E40" i="6"/>
  <c r="D40" i="6"/>
  <c r="C40" i="6"/>
  <c r="F40" i="6"/>
  <c r="B40" i="6"/>
  <c r="I144" i="6"/>
  <c r="G144" i="6"/>
  <c r="E144" i="6"/>
  <c r="D144" i="6"/>
  <c r="C144" i="6"/>
  <c r="F144" i="6"/>
  <c r="B144" i="6"/>
  <c r="I91" i="6"/>
  <c r="G91" i="6"/>
  <c r="D91" i="6"/>
  <c r="C91" i="6"/>
  <c r="F91" i="6"/>
  <c r="B91" i="6"/>
  <c r="E91" i="6"/>
  <c r="O8" i="6" l="1"/>
  <c r="O13" i="6"/>
  <c r="O11" i="6"/>
  <c r="O9" i="6"/>
  <c r="O10" i="6"/>
  <c r="O12" i="6"/>
</calcChain>
</file>

<file path=xl/sharedStrings.xml><?xml version="1.0" encoding="utf-8"?>
<sst xmlns="http://schemas.openxmlformats.org/spreadsheetml/2006/main" count="37" uniqueCount="32">
  <si>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</si>
  <si>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</si>
  <si>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</si>
  <si>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</si>
  <si>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</si>
  <si>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</si>
  <si>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</si>
  <si>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</si>
  <si>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</si>
  <si>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</si>
  <si>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</si>
  <si>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</si>
  <si>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</si>
  <si>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</si>
  <si>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</si>
  <si>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</si>
  <si>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</si>
  <si>
    <t>税務大学校研修において使用する図書の購入（第9回）（区分1）　のべ5,101冊</t>
  </si>
  <si>
    <t>支出負担行為担当官
国税庁長官官房会計課長
奈良井　功
東京都千代田区霞が関３－１－１
ほか１官署</t>
  </si>
  <si>
    <t>新日本法規出版株式会社
愛知県名古屋市中区栄１－２３－２０</t>
  </si>
  <si>
    <t>他官署で調達手続きを実施のため</t>
  </si>
  <si>
    <t>@3,256円ほか</t>
  </si>
  <si>
    <t/>
  </si>
  <si>
    <t>単価契約
予定調達総額 17,143,456円
分担契約
分担予定額　5,974,760円
当初記載漏れ</t>
    <rPh sb="46" eb="48">
      <t>トウショ</t>
    </rPh>
    <rPh sb="48" eb="51">
      <t>キサイモ</t>
    </rPh>
    <phoneticPr fontId="3"/>
  </si>
  <si>
    <t>全世界の酒類市場に関する情報データベースのライセンス購入　一式</t>
  </si>
  <si>
    <t>支出負担行為担当官
国税庁長官官房会計課長
奈良井　功
東京都千代田区霞が関３－１－１</t>
  </si>
  <si>
    <t>IWSR Drinks Market Analysis Limited
5 Fleet Place, London, EC4M 7RD</t>
  </si>
  <si>
    <t>-</t>
  </si>
  <si>
    <t>公募により募集を行ったところ、応募者がいなかったため当庁の条件を満たす相手方を選定したものであり、契約価格の競争による相手方の選定を許さず、会計法第２９条の３第４項に該当するため。</t>
  </si>
  <si>
    <t>同種の他の契約の予定価格を類推されるおそれがあるため公表しない</t>
  </si>
  <si>
    <t>当初記載漏れ</t>
  </si>
  <si>
    <t>一般競争入札において、再度の入札を実施しても、落札者となるべき者がいないことから、会計法第29条の３第５項、予算決算及び会計令第99条の２に該当するため。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</si>
</sst>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9">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7"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2" xfId="7" applyFont="1" applyFill="1" applyBorder="1" applyAlignment="1">
      <alignment horizontal="center" vertical="center"/>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2" xfId="2"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0" borderId="3" xfId="1" applyFont="1" applyFill="1" applyBorder="1" applyAlignment="1">
      <alignment vertical="center" wrapText="1"/>
    </xf>
    <xf numFmtId="180" fontId="7" fillId="0" borderId="3" xfId="1" applyNumberFormat="1" applyFont="1" applyFill="1" applyBorder="1" applyAlignment="1">
      <alignment horizontal="center" vertical="center" wrapText="1"/>
    </xf>
    <xf numFmtId="176" fontId="7" fillId="0" borderId="3" xfId="1" applyNumberFormat="1" applyFont="1" applyFill="1" applyBorder="1" applyAlignment="1">
      <alignment horizontal="left" vertical="center" wrapText="1"/>
    </xf>
    <xf numFmtId="179" fontId="7" fillId="0" borderId="3" xfId="3" applyNumberFormat="1" applyFont="1" applyFill="1" applyBorder="1" applyAlignment="1">
      <alignment horizontal="center" vertical="center" wrapText="1" shrinkToFit="1"/>
    </xf>
    <xf numFmtId="178" fontId="7" fillId="0" borderId="3" xfId="8" applyNumberFormat="1" applyFont="1" applyFill="1" applyBorder="1" applyAlignment="1">
      <alignment horizontal="center" vertical="center" wrapText="1"/>
    </xf>
    <xf numFmtId="176" fontId="7" fillId="0" borderId="3" xfId="1" applyNumberFormat="1" applyFont="1" applyFill="1" applyBorder="1" applyAlignment="1">
      <alignment vertical="center" wrapText="1"/>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314543/AppData/Local/Microsoft/Windows/INetCache/Content.Outlook/WJO7WKN0/&#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activeCell="E7" sqref="E7"/>
    </sheetView>
  </sheetViews>
  <sheetFormatPr defaultColWidth="9" defaultRowHeight="11"/>
  <cols>
    <col min="1" max="1" width="9" style="9"/>
    <col min="2" max="2" width="30.6328125" style="8" customWidth="1"/>
    <col min="3" max="3" width="20.6328125" style="9" customWidth="1"/>
    <col min="4" max="4" width="13.0898437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7.63281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23"/>
      <c r="B1" s="26" t="s">
        <v>15</v>
      </c>
      <c r="C1" s="27"/>
      <c r="D1" s="27"/>
      <c r="E1" s="27"/>
      <c r="F1" s="27"/>
      <c r="G1" s="28"/>
      <c r="H1" s="27"/>
      <c r="I1" s="27"/>
      <c r="J1" s="27"/>
      <c r="K1" s="27"/>
      <c r="L1" s="27"/>
      <c r="M1" s="27"/>
      <c r="N1" s="27"/>
      <c r="O1" s="27"/>
    </row>
    <row r="2" spans="1:17">
      <c r="A2" s="24"/>
    </row>
    <row r="3" spans="1:17">
      <c r="A3" s="24"/>
      <c r="B3" s="12"/>
      <c r="O3" s="13"/>
    </row>
    <row r="4" spans="1:17" ht="22" customHeight="1">
      <c r="A4" s="24"/>
      <c r="B4" s="21" t="s">
        <v>14</v>
      </c>
      <c r="C4" s="21" t="s">
        <v>1</v>
      </c>
      <c r="D4" s="21" t="s">
        <v>2</v>
      </c>
      <c r="E4" s="21" t="s">
        <v>3</v>
      </c>
      <c r="F4" s="29" t="s">
        <v>4</v>
      </c>
      <c r="G4" s="31" t="s">
        <v>5</v>
      </c>
      <c r="H4" s="32" t="s">
        <v>6</v>
      </c>
      <c r="I4" s="21" t="s">
        <v>7</v>
      </c>
      <c r="J4" s="21" t="s">
        <v>8</v>
      </c>
      <c r="K4" s="21" t="s">
        <v>9</v>
      </c>
      <c r="L4" s="22" t="s">
        <v>10</v>
      </c>
      <c r="M4" s="22"/>
      <c r="N4" s="22"/>
      <c r="O4" s="14"/>
    </row>
    <row r="5" spans="1:17" s="16" customFormat="1" ht="36" customHeight="1">
      <c r="A5" s="25"/>
      <c r="B5" s="21"/>
      <c r="C5" s="21"/>
      <c r="D5" s="21"/>
      <c r="E5" s="21"/>
      <c r="F5" s="30"/>
      <c r="G5" s="31"/>
      <c r="H5" s="32"/>
      <c r="I5" s="21"/>
      <c r="J5" s="21"/>
      <c r="K5" s="21"/>
      <c r="L5" s="15" t="s">
        <v>11</v>
      </c>
      <c r="M5" s="15" t="s">
        <v>12</v>
      </c>
      <c r="N5" s="15" t="s">
        <v>0</v>
      </c>
      <c r="O5" s="15" t="s">
        <v>13</v>
      </c>
    </row>
    <row r="6" spans="1:17" s="16" customFormat="1" ht="120" customHeight="1">
      <c r="A6" s="17"/>
      <c r="B6" s="2" t="s">
        <v>24</v>
      </c>
      <c r="C6" s="33" t="s">
        <v>25</v>
      </c>
      <c r="D6" s="34">
        <v>44616</v>
      </c>
      <c r="E6" s="2" t="s">
        <v>26</v>
      </c>
      <c r="F6" s="4" t="s">
        <v>27</v>
      </c>
      <c r="G6" s="35" t="s">
        <v>28</v>
      </c>
      <c r="H6" s="36" t="s">
        <v>29</v>
      </c>
      <c r="I6" s="36">
        <v>3000000</v>
      </c>
      <c r="J6" s="37" t="s">
        <v>16</v>
      </c>
      <c r="K6" s="37"/>
      <c r="L6" s="37" t="s">
        <v>22</v>
      </c>
      <c r="M6" s="37">
        <v>0</v>
      </c>
      <c r="N6" s="37" t="s">
        <v>22</v>
      </c>
      <c r="O6" s="7" t="s">
        <v>30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20" customHeight="1">
      <c r="A7" s="17"/>
      <c r="B7" s="2" t="s">
        <v>17</v>
      </c>
      <c r="C7" s="33" t="s">
        <v>18</v>
      </c>
      <c r="D7" s="34">
        <v>44616</v>
      </c>
      <c r="E7" s="2" t="s">
        <v>19</v>
      </c>
      <c r="F7" s="4">
        <v>5180001036822</v>
      </c>
      <c r="G7" s="38" t="s">
        <v>31</v>
      </c>
      <c r="H7" s="36" t="s">
        <v>20</v>
      </c>
      <c r="I7" s="36" t="s">
        <v>21</v>
      </c>
      <c r="J7" s="37" t="s">
        <v>16</v>
      </c>
      <c r="K7" s="37" t="s">
        <v>16</v>
      </c>
      <c r="L7" s="37" t="s">
        <v>22</v>
      </c>
      <c r="M7" s="37">
        <v>0</v>
      </c>
      <c r="N7" s="37" t="s">
        <v>22</v>
      </c>
      <c r="O7" s="7" t="s">
        <v>23</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20" customHeight="1">
      <c r="A8" s="17"/>
      <c r="B8" s="2" t="str">
        <f>IF(A8="","",VLOOKUP(A8,#REF!,4,FALSE))</f>
        <v/>
      </c>
      <c r="C8" s="1" t="str">
        <f>IF(A8="","",VLOOKUP(A8,#REF!,5,FALSE))</f>
        <v/>
      </c>
      <c r="D8" s="3" t="str">
        <f>IF(A8="","",VLOOKUP(A8,#REF!,8,FALSE))</f>
        <v/>
      </c>
      <c r="E8" s="2" t="str">
        <f>IF(A8="","",VLOOKUP(A8,#REF!,9,FALSE))</f>
        <v/>
      </c>
      <c r="F8" s="4" t="str">
        <f>IF(A8="","",VLOOKUP(A8,#REF!,10,FALSE))</f>
        <v/>
      </c>
      <c r="G8" s="18" t="str">
        <f>IF(A8="","",VLOOKUP(A8,#REF!,30,FALSE))</f>
        <v/>
      </c>
      <c r="H8" s="5" t="str">
        <f>IF(A8="","",IF(VLOOKUP(A8,#REF!,13,FALSE)="他官署で調達手続きを実施のため","他官署で調達手続きを実施のため",IF(VLOOKUP(A8,#REF!,20,FALSE)="②同種の他の契約の予定価格を類推されるおそれがあるため公表しない","同種の他の契約の予定価格を類推されるおそれがあるため公表しない",IF(VLOOKUP(A8,#REF!,20,FALSE)="－","－",IF(VLOOKUP(A8,#REF!,6,FALSE)&lt;&gt;"",TEXT(VLOOKUP(A8,#REF!,13,FALSE),"#,##0円")&amp;CHAR(10)&amp;"(A)",VLOOKUP(A8,#REF!,13,FALSE))))))</f>
        <v/>
      </c>
      <c r="I8" s="5" t="str">
        <f>IF(A8="","",VLOOKUP(A8,#REF!,14,FALSE))</f>
        <v/>
      </c>
      <c r="J8" s="6" t="str">
        <f>IF(A8="","",IF(VLOOKUP(A8,#REF!,13,FALSE)="他官署で調達手続きを実施のため","－",IF(VLOOKUP(A8,#REF!,20,FALSE)="②同種の他の契約の予定価格を類推されるおそれがあるため公表しない","－",IF(VLOOKUP(A8,#REF!,20,FALSE)="－","－",IF(VLOOKUP(A8,#REF!,6,FALSE)&lt;&gt;"",TEXT(VLOOKUP(A8,#REF!,16,FALSE),"#.0%")&amp;CHAR(10)&amp;"(B/A×100)",VLOOKUP(A8,#REF!,16,FALSE))))))</f>
        <v/>
      </c>
      <c r="K8" s="19"/>
      <c r="L8" s="6" t="str">
        <f>IF(A8="","",IF(VLOOKUP(A8,#REF!,26,FALSE)="①公益社団法人","公社",IF(VLOOKUP(A8,#REF!,26,FALSE)="②公益財団法人","公財","")))</f>
        <v/>
      </c>
      <c r="M8" s="6" t="str">
        <f>IF(A8="","",VLOOKUP(A8,#REF!,27,FALSE))</f>
        <v/>
      </c>
      <c r="N8" s="6" t="str">
        <f>IF(A8="","",IF(VLOOKUP(A8,#REF!,27,FALSE)="国所管",VLOOKUP(A8,#REF!,21,FALSE),""))</f>
        <v/>
      </c>
      <c r="O8" s="7" t="str">
        <f>IF(A8="","",IF(AND(Q8="○",P8="分担契約/単価契約"),"単価契約"&amp;CHAR(10)&amp;"予定調達総額 "&amp;TEXT(VLOOKUP(A8,#REF!,15,FALSE),"#,##0円")&amp;"(B)"&amp;CHAR(10)&amp;"分担契約"&amp;CHAR(10)&amp;VLOOKUP(A8,#REF!,31,FALSE),IF(AND(Q8="○",P8="分担契約"),"分担契約"&amp;CHAR(10)&amp;"契約総額 "&amp;TEXT(VLOOKUP(A8,#REF!,15,FALSE),"#,##0円")&amp;"(B)"&amp;CHAR(10)&amp;VLOOKUP(A8,#REF!,31,FALSE),(IF(P8="分担契約/単価契約","単価契約"&amp;CHAR(10)&amp;"予定調達総額 "&amp;TEXT(VLOOKUP(A8,#REF!,15,FALSE),"#,##0円")&amp;CHAR(10)&amp;"分担契約"&amp;CHAR(10)&amp;VLOOKUP(A8,#REF!,31,FALSE),IF(P8="分担契約","分担契約"&amp;CHAR(10)&amp;"契約総額 "&amp;TEXT(VLOOKUP(A8,#REF!,15,FALSE),"#,##0円")&amp;CHAR(10)&amp;VLOOKUP(A8,#REF!,31,FALSE),IF(P8="単価契約","単価契約"&amp;CHAR(10)&amp;"予定調達総額 "&amp;TEXT(VLOOKUP(A8,#REF!,15,FALSE),"#,##0円")&amp;CHAR(10)&amp;VLOOKUP(A8,#REF!,31,FALSE),VLOOKUP(A8,#REF!,31,FALSE))))))))</f>
        <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120" customHeight="1">
      <c r="A9" s="17"/>
      <c r="B9" s="2" t="str">
        <f>IF(A9="","",VLOOKUP(A9,#REF!,4,FALSE))</f>
        <v/>
      </c>
      <c r="C9" s="1" t="str">
        <f>IF(A9="","",VLOOKUP(A9,#REF!,5,FALSE))</f>
        <v/>
      </c>
      <c r="D9" s="3" t="str">
        <f>IF(A9="","",VLOOKUP(A9,#REF!,8,FALSE))</f>
        <v/>
      </c>
      <c r="E9" s="2" t="str">
        <f>IF(A9="","",VLOOKUP(A9,#REF!,9,FALSE))</f>
        <v/>
      </c>
      <c r="F9" s="4" t="str">
        <f>IF(A9="","",VLOOKUP(A9,#REF!,10,FALSE))</f>
        <v/>
      </c>
      <c r="G9" s="18" t="str">
        <f>IF(A9="","",VLOOKUP(A9,#REF!,30,FALSE))</f>
        <v/>
      </c>
      <c r="H9" s="5" t="str">
        <f>IF(A9="","",IF(VLOOKUP(A9,#REF!,13,FALSE)="他官署で調達手続きを実施のため","他官署で調達手続きを実施のため",IF(VLOOKUP(A9,#REF!,20,FALSE)="②同種の他の契約の予定価格を類推されるおそれがあるため公表しない","同種の他の契約の予定価格を類推されるおそれがあるため公表しない",IF(VLOOKUP(A9,#REF!,20,FALSE)="－","－",IF(VLOOKUP(A9,#REF!,6,FALSE)&lt;&gt;"",TEXT(VLOOKUP(A9,#REF!,13,FALSE),"#,##0円")&amp;CHAR(10)&amp;"(A)",VLOOKUP(A9,#REF!,13,FALSE))))))</f>
        <v/>
      </c>
      <c r="I9" s="5" t="str">
        <f>IF(A9="","",VLOOKUP(A9,#REF!,14,FALSE))</f>
        <v/>
      </c>
      <c r="J9" s="6" t="str">
        <f>IF(A9="","",IF(VLOOKUP(A9,#REF!,13,FALSE)="他官署で調達手続きを実施のため","－",IF(VLOOKUP(A9,#REF!,20,FALSE)="②同種の他の契約の予定価格を類推されるおそれがあるため公表しない","－",IF(VLOOKUP(A9,#REF!,20,FALSE)="－","－",IF(VLOOKUP(A9,#REF!,6,FALSE)&lt;&gt;"",TEXT(VLOOKUP(A9,#REF!,16,FALSE),"#.0%")&amp;CHAR(10)&amp;"(B/A×100)",VLOOKUP(A9,#REF!,16,FALSE))))))</f>
        <v/>
      </c>
      <c r="K9" s="19"/>
      <c r="L9" s="6" t="str">
        <f>IF(A9="","",IF(VLOOKUP(A9,#REF!,26,FALSE)="①公益社団法人","公社",IF(VLOOKUP(A9,#REF!,26,FALSE)="②公益財団法人","公財","")))</f>
        <v/>
      </c>
      <c r="M9" s="6" t="str">
        <f>IF(A9="","",VLOOKUP(A9,#REF!,27,FALSE))</f>
        <v/>
      </c>
      <c r="N9" s="6" t="str">
        <f>IF(A9="","",IF(VLOOKUP(A9,#REF!,27,FALSE)="国所管",VLOOKUP(A9,#REF!,21,FALSE),""))</f>
        <v/>
      </c>
      <c r="O9" s="7" t="str">
        <f>IF(A9="","",IF(AND(Q9="○",P9="分担契約/単価契約"),"単価契約"&amp;CHAR(10)&amp;"予定調達総額 "&amp;TEXT(VLOOKUP(A9,#REF!,15,FALSE),"#,##0円")&amp;"(B)"&amp;CHAR(10)&amp;"分担契約"&amp;CHAR(10)&amp;VLOOKUP(A9,#REF!,31,FALSE),IF(AND(Q9="○",P9="分担契約"),"分担契約"&amp;CHAR(10)&amp;"契約総額 "&amp;TEXT(VLOOKUP(A9,#REF!,15,FALSE),"#,##0円")&amp;"(B)"&amp;CHAR(10)&amp;VLOOKUP(A9,#REF!,31,FALSE),(IF(P9="分担契約/単価契約","単価契約"&amp;CHAR(10)&amp;"予定調達総額 "&amp;TEXT(VLOOKUP(A9,#REF!,15,FALSE),"#,##0円")&amp;CHAR(10)&amp;"分担契約"&amp;CHAR(10)&amp;VLOOKUP(A9,#REF!,31,FALSE),IF(P9="分担契約","分担契約"&amp;CHAR(10)&amp;"契約総額 "&amp;TEXT(VLOOKUP(A9,#REF!,15,FALSE),"#,##0円")&amp;CHAR(10)&amp;VLOOKUP(A9,#REF!,31,FALSE),IF(P9="単価契約","単価契約"&amp;CHAR(10)&amp;"予定調達総額 "&amp;TEXT(VLOOKUP(A9,#REF!,15,FALSE),"#,##0円")&amp;CHAR(10)&amp;VLOOKUP(A9,#REF!,31,FALSE),VLOOKUP(A9,#REF!,31,FALSE))))))))</f>
        <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120" customHeight="1">
      <c r="A10" s="17"/>
      <c r="B10" s="2" t="str">
        <f>IF(A10="","",VLOOKUP(A10,#REF!,4,FALSE))</f>
        <v/>
      </c>
      <c r="C10" s="1" t="str">
        <f>IF(A10="","",VLOOKUP(A10,#REF!,5,FALSE))</f>
        <v/>
      </c>
      <c r="D10" s="3" t="str">
        <f>IF(A10="","",VLOOKUP(A10,#REF!,8,FALSE))</f>
        <v/>
      </c>
      <c r="E10" s="2" t="str">
        <f>IF(A10="","",VLOOKUP(A10,#REF!,9,FALSE))</f>
        <v/>
      </c>
      <c r="F10" s="4" t="str">
        <f>IF(A10="","",VLOOKUP(A10,#REF!,10,FALSE))</f>
        <v/>
      </c>
      <c r="G10" s="18" t="str">
        <f>IF(A10="","",VLOOKUP(A10,#REF!,30,FALSE))</f>
        <v/>
      </c>
      <c r="H10" s="5" t="str">
        <f>IF(A10="","",IF(VLOOKUP(A10,#REF!,13,FALSE)="他官署で調達手続きを実施のため","他官署で調達手続きを実施のため",IF(VLOOKUP(A10,#REF!,20,FALSE)="②同種の他の契約の予定価格を類推されるおそれがあるため公表しない","同種の他の契約の予定価格を類推されるおそれがあるため公表しない",IF(VLOOKUP(A10,#REF!,20,FALSE)="－","－",IF(VLOOKUP(A10,#REF!,6,FALSE)&lt;&gt;"",TEXT(VLOOKUP(A10,#REF!,13,FALSE),"#,##0円")&amp;CHAR(10)&amp;"(A)",VLOOKUP(A10,#REF!,13,FALSE))))))</f>
        <v/>
      </c>
      <c r="I10" s="5" t="str">
        <f>IF(A10="","",VLOOKUP(A10,#REF!,14,FALSE))</f>
        <v/>
      </c>
      <c r="J10" s="6" t="str">
        <f>IF(A10="","",IF(VLOOKUP(A10,#REF!,13,FALSE)="他官署で調達手続きを実施のため","－",IF(VLOOKUP(A10,#REF!,20,FALSE)="②同種の他の契約の予定価格を類推されるおそれがあるため公表しない","－",IF(VLOOKUP(A10,#REF!,20,FALSE)="－","－",IF(VLOOKUP(A10,#REF!,6,FALSE)&lt;&gt;"",TEXT(VLOOKUP(A10,#REF!,16,FALSE),"#.0%")&amp;CHAR(10)&amp;"(B/A×100)",VLOOKUP(A10,#REF!,16,FALSE))))))</f>
        <v/>
      </c>
      <c r="K10" s="19"/>
      <c r="L10" s="6" t="str">
        <f>IF(A10="","",IF(VLOOKUP(A10,#REF!,26,FALSE)="①公益社団法人","公社",IF(VLOOKUP(A10,#REF!,26,FALSE)="②公益財団法人","公財","")))</f>
        <v/>
      </c>
      <c r="M10" s="6" t="str">
        <f>IF(A10="","",VLOOKUP(A10,#REF!,27,FALSE))</f>
        <v/>
      </c>
      <c r="N10" s="6" t="str">
        <f>IF(A10="","",IF(VLOOKUP(A10,#REF!,27,FALSE)="国所管",VLOOKUP(A10,#REF!,21,FALSE),""))</f>
        <v/>
      </c>
      <c r="O10" s="7" t="str">
        <f>IF(A10="","",IF(AND(Q10="○",P10="分担契約/単価契約"),"単価契約"&amp;CHAR(10)&amp;"予定調達総額 "&amp;TEXT(VLOOKUP(A10,#REF!,15,FALSE),"#,##0円")&amp;"(B)"&amp;CHAR(10)&amp;"分担契約"&amp;CHAR(10)&amp;VLOOKUP(A10,#REF!,31,FALSE),IF(AND(Q10="○",P10="分担契約"),"分担契約"&amp;CHAR(10)&amp;"契約総額 "&amp;TEXT(VLOOKUP(A10,#REF!,15,FALSE),"#,##0円")&amp;"(B)"&amp;CHAR(10)&amp;VLOOKUP(A10,#REF!,31,FALSE),(IF(P10="分担契約/単価契約","単価契約"&amp;CHAR(10)&amp;"予定調達総額 "&amp;TEXT(VLOOKUP(A10,#REF!,15,FALSE),"#,##0円")&amp;CHAR(10)&amp;"分担契約"&amp;CHAR(10)&amp;VLOOKUP(A10,#REF!,31,FALSE),IF(P10="分担契約","分担契約"&amp;CHAR(10)&amp;"契約総額 "&amp;TEXT(VLOOKUP(A10,#REF!,15,FALSE),"#,##0円")&amp;CHAR(10)&amp;VLOOKUP(A10,#REF!,31,FALSE),IF(P10="単価契約","単価契約"&amp;CHAR(10)&amp;"予定調達総額 "&amp;TEXT(VLOOKUP(A10,#REF!,15,FALSE),"#,##0円")&amp;CHAR(10)&amp;VLOOKUP(A10,#REF!,31,FALSE),VLOOKUP(A10,#REF!,31,FALSE))))))))</f>
        <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120" customHeight="1">
      <c r="A11" s="17"/>
      <c r="B11" s="2" t="str">
        <f>IF(A11="","",VLOOKUP(A11,#REF!,4,FALSE))</f>
        <v/>
      </c>
      <c r="C11" s="1" t="str">
        <f>IF(A11="","",VLOOKUP(A11,#REF!,5,FALSE))</f>
        <v/>
      </c>
      <c r="D11" s="3" t="str">
        <f>IF(A11="","",VLOOKUP(A11,#REF!,8,FALSE))</f>
        <v/>
      </c>
      <c r="E11" s="2" t="str">
        <f>IF(A11="","",VLOOKUP(A11,#REF!,9,FALSE))</f>
        <v/>
      </c>
      <c r="F11" s="4" t="str">
        <f>IF(A11="","",VLOOKUP(A11,#REF!,10,FALSE))</f>
        <v/>
      </c>
      <c r="G11" s="18" t="str">
        <f>IF(A11="","",VLOOKUP(A11,#REF!,30,FALSE))</f>
        <v/>
      </c>
      <c r="H11" s="5" t="str">
        <f>IF(A11="","",IF(VLOOKUP(A11,#REF!,13,FALSE)="他官署で調達手続きを実施のため","他官署で調達手続きを実施のため",IF(VLOOKUP(A11,#REF!,20,FALSE)="②同種の他の契約の予定価格を類推されるおそれがあるため公表しない","同種の他の契約の予定価格を類推されるおそれがあるため公表しない",IF(VLOOKUP(A11,#REF!,20,FALSE)="－","－",IF(VLOOKUP(A11,#REF!,6,FALSE)&lt;&gt;"",TEXT(VLOOKUP(A11,#REF!,13,FALSE),"#,##0円")&amp;CHAR(10)&amp;"(A)",VLOOKUP(A11,#REF!,13,FALSE))))))</f>
        <v/>
      </c>
      <c r="I11" s="5" t="str">
        <f>IF(A11="","",VLOOKUP(A11,#REF!,14,FALSE))</f>
        <v/>
      </c>
      <c r="J11" s="6" t="str">
        <f>IF(A11="","",IF(VLOOKUP(A11,#REF!,13,FALSE)="他官署で調達手続きを実施のため","－",IF(VLOOKUP(A11,#REF!,20,FALSE)="②同種の他の契約の予定価格を類推されるおそれがあるため公表しない","－",IF(VLOOKUP(A11,#REF!,20,FALSE)="－","－",IF(VLOOKUP(A11,#REF!,6,FALSE)&lt;&gt;"",TEXT(VLOOKUP(A11,#REF!,16,FALSE),"#.0%")&amp;CHAR(10)&amp;"(B/A×100)",VLOOKUP(A11,#REF!,16,FALSE))))))</f>
        <v/>
      </c>
      <c r="K11" s="19"/>
      <c r="L11" s="6" t="str">
        <f>IF(A11="","",IF(VLOOKUP(A11,#REF!,26,FALSE)="①公益社団法人","公社",IF(VLOOKUP(A11,#REF!,26,FALSE)="②公益財団法人","公財","")))</f>
        <v/>
      </c>
      <c r="M11" s="6" t="str">
        <f>IF(A11="","",VLOOKUP(A11,#REF!,27,FALSE))</f>
        <v/>
      </c>
      <c r="N11" s="6" t="str">
        <f>IF(A11="","",IF(VLOOKUP(A11,#REF!,27,FALSE)="国所管",VLOOKUP(A11,#REF!,21,FALSE),""))</f>
        <v/>
      </c>
      <c r="O11" s="7" t="str">
        <f>IF(A11="","",IF(AND(Q11="○",P11="分担契約/単価契約"),"単価契約"&amp;CHAR(10)&amp;"予定調達総額 "&amp;TEXT(VLOOKUP(A11,#REF!,15,FALSE),"#,##0円")&amp;"(B)"&amp;CHAR(10)&amp;"分担契約"&amp;CHAR(10)&amp;VLOOKUP(A11,#REF!,31,FALSE),IF(AND(Q11="○",P11="分担契約"),"分担契約"&amp;CHAR(10)&amp;"契約総額 "&amp;TEXT(VLOOKUP(A11,#REF!,15,FALSE),"#,##0円")&amp;"(B)"&amp;CHAR(10)&amp;VLOOKUP(A11,#REF!,31,FALSE),(IF(P11="分担契約/単価契約","単価契約"&amp;CHAR(10)&amp;"予定調達総額 "&amp;TEXT(VLOOKUP(A11,#REF!,15,FALSE),"#,##0円")&amp;CHAR(10)&amp;"分担契約"&amp;CHAR(10)&amp;VLOOKUP(A11,#REF!,31,FALSE),IF(P11="分担契約","分担契約"&amp;CHAR(10)&amp;"契約総額 "&amp;TEXT(VLOOKUP(A11,#REF!,15,FALSE),"#,##0円")&amp;CHAR(10)&amp;VLOOKUP(A11,#REF!,31,FALSE),IF(P11="単価契約","単価契約"&amp;CHAR(10)&amp;"予定調達総額 "&amp;TEXT(VLOOKUP(A11,#REF!,15,FALSE),"#,##0円")&amp;CHAR(10)&amp;VLOOKUP(A11,#REF!,31,FALSE),VLOOKUP(A11,#REF!,31,FALSE))))))))</f>
        <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0" customHeight="1">
      <c r="A12" s="17"/>
      <c r="B12" s="2" t="str">
        <f>IF(A12="","",VLOOKUP(A12,#REF!,4,FALSE))</f>
        <v/>
      </c>
      <c r="C12" s="1" t="str">
        <f>IF(A12="","",VLOOKUP(A12,#REF!,5,FALSE))</f>
        <v/>
      </c>
      <c r="D12" s="3" t="str">
        <f>IF(A12="","",VLOOKUP(A12,#REF!,8,FALSE))</f>
        <v/>
      </c>
      <c r="E12" s="2" t="str">
        <f>IF(A12="","",VLOOKUP(A12,#REF!,9,FALSE))</f>
        <v/>
      </c>
      <c r="F12" s="4" t="str">
        <f>IF(A12="","",VLOOKUP(A12,#REF!,10,FALSE))</f>
        <v/>
      </c>
      <c r="G12" s="18" t="str">
        <f>IF(A12="","",VLOOKUP(A12,#REF!,30,FALSE))</f>
        <v/>
      </c>
      <c r="H12" s="5" t="str">
        <f>IF(A12="","",IF(VLOOKUP(A12,#REF!,13,FALSE)="他官署で調達手続きを実施のため","他官署で調達手続きを実施のため",IF(VLOOKUP(A12,#REF!,20,FALSE)="②同種の他の契約の予定価格を類推されるおそれがあるため公表しない","同種の他の契約の予定価格を類推されるおそれがあるため公表しない",IF(VLOOKUP(A12,#REF!,20,FALSE)="－","－",IF(VLOOKUP(A12,#REF!,6,FALSE)&lt;&gt;"",TEXT(VLOOKUP(A12,#REF!,13,FALSE),"#,##0円")&amp;CHAR(10)&amp;"(A)",VLOOKUP(A12,#REF!,13,FALSE))))))</f>
        <v/>
      </c>
      <c r="I12" s="5" t="str">
        <f>IF(A12="","",VLOOKUP(A12,#REF!,14,FALSE))</f>
        <v/>
      </c>
      <c r="J12" s="6" t="str">
        <f>IF(A12="","",IF(VLOOKUP(A12,#REF!,13,FALSE)="他官署で調達手続きを実施のため","－",IF(VLOOKUP(A12,#REF!,20,FALSE)="②同種の他の契約の予定価格を類推されるおそれがあるため公表しない","－",IF(VLOOKUP(A12,#REF!,20,FALSE)="－","－",IF(VLOOKUP(A12,#REF!,6,FALSE)&lt;&gt;"",TEXT(VLOOKUP(A12,#REF!,16,FALSE),"#.0%")&amp;CHAR(10)&amp;"(B/A×100)",VLOOKUP(A12,#REF!,16,FALSE))))))</f>
        <v/>
      </c>
      <c r="K12" s="19"/>
      <c r="L12" s="6" t="str">
        <f>IF(A12="","",IF(VLOOKUP(A12,#REF!,26,FALSE)="①公益社団法人","公社",IF(VLOOKUP(A12,#REF!,26,FALSE)="②公益財団法人","公財","")))</f>
        <v/>
      </c>
      <c r="M12" s="6" t="str">
        <f>IF(A12="","",VLOOKUP(A12,#REF!,27,FALSE))</f>
        <v/>
      </c>
      <c r="N12" s="6" t="str">
        <f>IF(A12="","",IF(VLOOKUP(A12,#REF!,27,FALSE)="国所管",VLOOKUP(A12,#REF!,21,FALSE),""))</f>
        <v/>
      </c>
      <c r="O12" s="7" t="str">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17"/>
      <c r="B13" s="2" t="str">
        <f>IF(A13="","",VLOOKUP(A13,#REF!,4,FALSE))</f>
        <v/>
      </c>
      <c r="C13" s="1" t="str">
        <f>IF(A13="","",VLOOKUP(A13,#REF!,5,FALSE))</f>
        <v/>
      </c>
      <c r="D13" s="3" t="str">
        <f>IF(A13="","",VLOOKUP(A13,#REF!,8,FALSE))</f>
        <v/>
      </c>
      <c r="E13" s="2" t="str">
        <f>IF(A13="","",VLOOKUP(A13,#REF!,9,FALSE))</f>
        <v/>
      </c>
      <c r="F13" s="4" t="str">
        <f>IF(A13="","",VLOOKUP(A13,#REF!,10,FALSE))</f>
        <v/>
      </c>
      <c r="G13" s="18" t="str">
        <f>IF(A13="","",VLOOKUP(A13,#REF!,30,FALSE))</f>
        <v/>
      </c>
      <c r="H13" s="5"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5" t="str">
        <f>IF(A13="","",VLOOKUP(A13,#REF!,14,FALSE))</f>
        <v/>
      </c>
      <c r="J13" s="6"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19"/>
      <c r="L13" s="6" t="str">
        <f>IF(A13="","",IF(VLOOKUP(A13,#REF!,26,FALSE)="①公益社団法人","公社",IF(VLOOKUP(A13,#REF!,26,FALSE)="②公益財団法人","公財","")))</f>
        <v/>
      </c>
      <c r="M13" s="6" t="str">
        <f>IF(A13="","",VLOOKUP(A13,#REF!,27,FALSE))</f>
        <v/>
      </c>
      <c r="N13" s="6" t="str">
        <f>IF(A13="","",IF(VLOOKUP(A13,#REF!,27,FALSE)="国所管",VLOOKUP(A13,#REF!,21,FALSE),""))</f>
        <v/>
      </c>
      <c r="O13" s="7"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7"/>
      <c r="B14" s="2" t="str">
        <f>IF(A14="","",VLOOKUP(A14,#REF!,4,FALSE))</f>
        <v/>
      </c>
      <c r="C14" s="1" t="str">
        <f>IF(A14="","",VLOOKUP(A14,#REF!,5,FALSE))</f>
        <v/>
      </c>
      <c r="D14" s="3" t="str">
        <f>IF(A14="","",VLOOKUP(A14,#REF!,8,FALSE))</f>
        <v/>
      </c>
      <c r="E14" s="2" t="str">
        <f>IF(A14="","",VLOOKUP(A14,#REF!,9,FALSE))</f>
        <v/>
      </c>
      <c r="F14" s="4" t="str">
        <f>IF(A14="","",VLOOKUP(A14,#REF!,10,FALSE))</f>
        <v/>
      </c>
      <c r="G14" s="18" t="str">
        <f>IF(A14="","",VLOOKUP(A14,#REF!,30,FALSE))</f>
        <v/>
      </c>
      <c r="H14" s="5"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5" t="str">
        <f>IF(A14="","",VLOOKUP(A14,#REF!,14,FALSE))</f>
        <v/>
      </c>
      <c r="J14" s="6"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19"/>
      <c r="L14" s="6" t="str">
        <f>IF(A14="","",IF(VLOOKUP(A14,#REF!,26,FALSE)="①公益社団法人","公社",IF(VLOOKUP(A14,#REF!,26,FALSE)="②公益財団法人","公財","")))</f>
        <v/>
      </c>
      <c r="M14" s="6" t="str">
        <f>IF(A14="","",VLOOKUP(A14,#REF!,27,FALSE))</f>
        <v/>
      </c>
      <c r="N14" s="6" t="str">
        <f>IF(A14="","",IF(VLOOKUP(A14,#REF!,27,FALSE)="国所管",VLOOKUP(A14,#REF!,21,FALSE),""))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120.75" customHeight="1">
      <c r="A15" s="17"/>
      <c r="B15" s="2" t="str">
        <f>IF(A15="","",VLOOKUP(A15,#REF!,4,FALSE))</f>
        <v/>
      </c>
      <c r="C15" s="1" t="str">
        <f>IF(A15="","",VLOOKUP(A15,#REF!,5,FALSE))</f>
        <v/>
      </c>
      <c r="D15" s="3" t="str">
        <f>IF(A15="","",VLOOKUP(A15,#REF!,8,FALSE))</f>
        <v/>
      </c>
      <c r="E15" s="2" t="str">
        <f>IF(A15="","",VLOOKUP(A15,#REF!,9,FALSE))</f>
        <v/>
      </c>
      <c r="F15" s="4" t="str">
        <f>IF(A15="","",VLOOKUP(A15,#REF!,10,FALSE))</f>
        <v/>
      </c>
      <c r="G15" s="18" t="str">
        <f>IF(A15="","",VLOOKUP(A15,#REF!,30,FALSE))</f>
        <v/>
      </c>
      <c r="H15" s="5"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5" t="str">
        <f>IF(A15="","",VLOOKUP(A15,#REF!,14,FALSE))</f>
        <v/>
      </c>
      <c r="J15" s="6"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19"/>
      <c r="L15" s="6" t="str">
        <f>IF(A15="","",IF(VLOOKUP(A15,#REF!,26,FALSE)="①公益社団法人","公社",IF(VLOOKUP(A15,#REF!,26,FALSE)="②公益財団法人","公財","")))</f>
        <v/>
      </c>
      <c r="M15" s="6" t="str">
        <f>IF(A15="","",VLOOKUP(A15,#REF!,27,FALSE))</f>
        <v/>
      </c>
      <c r="N15" s="6" t="str">
        <f>IF(A15="","",IF(VLOOKUP(A15,#REF!,27,FALSE)="国所管",VLOOKUP(A15,#REF!,21,FALSE),""))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7.5" customHeight="1">
      <c r="A16" s="17"/>
      <c r="B16" s="2" t="str">
        <f>IF(A16="","",VLOOKUP(A16,#REF!,4,FALSE))</f>
        <v/>
      </c>
      <c r="C16" s="1" t="str">
        <f>IF(A16="","",VLOOKUP(A16,#REF!,5,FALSE))</f>
        <v/>
      </c>
      <c r="D16" s="3" t="str">
        <f>IF(A16="","",VLOOKUP(A16,#REF!,8,FALSE))</f>
        <v/>
      </c>
      <c r="E16" s="2" t="str">
        <f>IF(A16="","",VLOOKUP(A16,#REF!,9,FALSE))</f>
        <v/>
      </c>
      <c r="F16" s="4" t="str">
        <f>IF(A16="","",VLOOKUP(A16,#REF!,10,FALSE))</f>
        <v/>
      </c>
      <c r="G16" s="18"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9"/>
      <c r="L16" s="6" t="str">
        <f>IF(A16="","",IF(VLOOKUP(A16,#REF!,26,FALSE)="①公益社団法人","公社",IF(VLOOKUP(A16,#REF!,26,FALSE)="②公益財団法人","公財","")))</f>
        <v/>
      </c>
      <c r="M16" s="6" t="str">
        <f>IF(A16="","",VLOOKUP(A16,#REF!,27,FALSE))</f>
        <v/>
      </c>
      <c r="N16" s="6" t="str">
        <f>IF(A16="","",IF(VLOOKUP(A16,#REF!,27,FALSE)="国所管",VLOOKUP(A16,#REF!,21,FALSE),""))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0" customHeight="1">
      <c r="A17" s="17"/>
      <c r="B17" s="2" t="str">
        <f>IF(A17="","",VLOOKUP(A17,#REF!,4,FALSE))</f>
        <v/>
      </c>
      <c r="C17" s="1" t="str">
        <f>IF(A17="","",VLOOKUP(A17,#REF!,5,FALSE))</f>
        <v/>
      </c>
      <c r="D17" s="3" t="str">
        <f>IF(A17="","",VLOOKUP(A17,#REF!,8,FALSE))</f>
        <v/>
      </c>
      <c r="E17" s="2" t="str">
        <f>IF(A17="","",VLOOKUP(A17,#REF!,9,FALSE))</f>
        <v/>
      </c>
      <c r="F17" s="4" t="str">
        <f>IF(A17="","",VLOOKUP(A17,#REF!,10,FALSE))</f>
        <v/>
      </c>
      <c r="G17" s="18"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9"/>
      <c r="L17" s="6" t="str">
        <f>IF(A17="","",IF(VLOOKUP(A17,#REF!,26,FALSE)="①公益社団法人","公社",IF(VLOOKUP(A17,#REF!,26,FALSE)="②公益財団法人","公財","")))</f>
        <v/>
      </c>
      <c r="M17" s="6" t="str">
        <f>IF(A17="","",VLOOKUP(A17,#REF!,27,FALSE))</f>
        <v/>
      </c>
      <c r="N17" s="6" t="str">
        <f>IF(A17="","",IF(VLOOKUP(A17,#REF!,27,FALSE)="国所管",VLOOKUP(A17,#REF!,21,FALSE),""))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0" customHeight="1">
      <c r="A18" s="17"/>
      <c r="B18" s="2" t="str">
        <f>IF(A18="","",VLOOKUP(A18,#REF!,4,FALSE))</f>
        <v/>
      </c>
      <c r="C18" s="1" t="str">
        <f>IF(A18="","",VLOOKUP(A18,#REF!,5,FALSE))</f>
        <v/>
      </c>
      <c r="D18" s="3" t="str">
        <f>IF(A18="","",VLOOKUP(A18,#REF!,8,FALSE))</f>
        <v/>
      </c>
      <c r="E18" s="2" t="str">
        <f>IF(A18="","",VLOOKUP(A18,#REF!,9,FALSE))</f>
        <v/>
      </c>
      <c r="F18" s="4" t="str">
        <f>IF(A18="","",VLOOKUP(A18,#REF!,10,FALSE))</f>
        <v/>
      </c>
      <c r="G18" s="18"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9"/>
      <c r="L18" s="6" t="str">
        <f>IF(A18="","",IF(VLOOKUP(A18,#REF!,26,FALSE)="①公益社団法人","公社",IF(VLOOKUP(A18,#REF!,26,FALSE)="②公益財団法人","公財","")))</f>
        <v/>
      </c>
      <c r="M18" s="6" t="str">
        <f>IF(A18="","",VLOOKUP(A18,#REF!,27,FALSE))</f>
        <v/>
      </c>
      <c r="N18" s="6" t="str">
        <f>IF(A18="","",IF(VLOOKUP(A18,#REF!,27,FALSE)="国所管",VLOOKUP(A18,#REF!,21,FALSE),""))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6.75" customHeight="1">
      <c r="A19" s="17"/>
      <c r="B19" s="2" t="str">
        <f>IF(A19="","",VLOOKUP(A19,#REF!,4,FALSE))</f>
        <v/>
      </c>
      <c r="C19" s="1" t="str">
        <f>IF(A19="","",VLOOKUP(A19,#REF!,5,FALSE))</f>
        <v/>
      </c>
      <c r="D19" s="3" t="str">
        <f>IF(A19="","",VLOOKUP(A19,#REF!,8,FALSE))</f>
        <v/>
      </c>
      <c r="E19" s="2" t="str">
        <f>IF(A19="","",VLOOKUP(A19,#REF!,9,FALSE))</f>
        <v/>
      </c>
      <c r="F19" s="4" t="str">
        <f>IF(A19="","",VLOOKUP(A19,#REF!,10,FALSE))</f>
        <v/>
      </c>
      <c r="G19" s="18"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9"/>
      <c r="L19" s="6" t="str">
        <f>IF(A19="","",IF(VLOOKUP(A19,#REF!,26,FALSE)="①公益社団法人","公社",IF(VLOOKUP(A19,#REF!,26,FALSE)="②公益財団法人","公財","")))</f>
        <v/>
      </c>
      <c r="M19" s="6" t="str">
        <f>IF(A19="","",VLOOKUP(A19,#REF!,27,FALSE))</f>
        <v/>
      </c>
      <c r="N19" s="6" t="str">
        <f>IF(A19="","",IF(VLOOKUP(A19,#REF!,27,FALSE)="国所管",VLOOKUP(A19,#REF!,21,FALSE),""))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120.75" customHeight="1">
      <c r="A20" s="17"/>
      <c r="B20" s="2" t="str">
        <f>IF(A20="","",VLOOKUP(A20,#REF!,4,FALSE))</f>
        <v/>
      </c>
      <c r="C20" s="1" t="str">
        <f>IF(A20="","",VLOOKUP(A20,#REF!,5,FALSE))</f>
        <v/>
      </c>
      <c r="D20" s="3" t="str">
        <f>IF(A20="","",VLOOKUP(A20,#REF!,8,FALSE))</f>
        <v/>
      </c>
      <c r="E20" s="2" t="str">
        <f>IF(A20="","",VLOOKUP(A20,#REF!,9,FALSE))</f>
        <v/>
      </c>
      <c r="F20" s="4" t="str">
        <f>IF(A20="","",VLOOKUP(A20,#REF!,10,FALSE))</f>
        <v/>
      </c>
      <c r="G20" s="18"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9"/>
      <c r="L20" s="6" t="str">
        <f>IF(A20="","",IF(VLOOKUP(A20,#REF!,26,FALSE)="①公益社団法人","公社",IF(VLOOKUP(A20,#REF!,26,FALSE)="②公益財団法人","公財","")))</f>
        <v/>
      </c>
      <c r="M20" s="6" t="str">
        <f>IF(A20="","",VLOOKUP(A20,#REF!,27,FALSE))</f>
        <v/>
      </c>
      <c r="N20" s="6" t="str">
        <f>IF(A20="","",IF(VLOOKUP(A20,#REF!,27,FALSE)="国所管",VLOOKUP(A20,#REF!,21,FALSE),""))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17"/>
      <c r="B21" s="2" t="str">
        <f>IF(A21="","",VLOOKUP(A21,#REF!,4,FALSE))</f>
        <v/>
      </c>
      <c r="C21" s="1" t="str">
        <f>IF(A21="","",VLOOKUP(A21,#REF!,5,FALSE))</f>
        <v/>
      </c>
      <c r="D21" s="3" t="str">
        <f>IF(A21="","",VLOOKUP(A21,#REF!,8,FALSE))</f>
        <v/>
      </c>
      <c r="E21" s="2" t="str">
        <f>IF(A21="","",VLOOKUP(A21,#REF!,9,FALSE))</f>
        <v/>
      </c>
      <c r="F21" s="4" t="str">
        <f>IF(A21="","",VLOOKUP(A21,#REF!,10,FALSE))</f>
        <v/>
      </c>
      <c r="G21" s="18"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9"/>
      <c r="L21" s="6" t="str">
        <f>IF(A21="","",IF(VLOOKUP(A21,#REF!,26,FALSE)="①公益社団法人","公社",IF(VLOOKUP(A21,#REF!,26,FALSE)="②公益財団法人","公財","")))</f>
        <v/>
      </c>
      <c r="M21" s="6" t="str">
        <f>IF(A21="","",VLOOKUP(A21,#REF!,27,FALSE))</f>
        <v/>
      </c>
      <c r="N21" s="6" t="str">
        <f>IF(A21="","",IF(VLOOKUP(A21,#REF!,27,FALSE)="国所管",VLOOKUP(A21,#REF!,21,FALSE),""))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17"/>
      <c r="B22" s="2" t="str">
        <f>IF(A22="","",VLOOKUP(A22,#REF!,4,FALSE))</f>
        <v/>
      </c>
      <c r="C22" s="1" t="str">
        <f>IF(A22="","",VLOOKUP(A22,#REF!,5,FALSE))</f>
        <v/>
      </c>
      <c r="D22" s="3" t="str">
        <f>IF(A22="","",VLOOKUP(A22,#REF!,8,FALSE))</f>
        <v/>
      </c>
      <c r="E22" s="2" t="str">
        <f>IF(A22="","",VLOOKUP(A22,#REF!,9,FALSE))</f>
        <v/>
      </c>
      <c r="F22" s="4" t="str">
        <f>IF(A22="","",VLOOKUP(A22,#REF!,10,FALSE))</f>
        <v/>
      </c>
      <c r="G22" s="18"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9"/>
      <c r="L22" s="6" t="str">
        <f>IF(A22="","",IF(VLOOKUP(A22,#REF!,26,FALSE)="①公益社団法人","公社",IF(VLOOKUP(A22,#REF!,26,FALSE)="②公益財団法人","公財","")))</f>
        <v/>
      </c>
      <c r="M22" s="6" t="str">
        <f>IF(A22="","",VLOOKUP(A22,#REF!,27,FALSE))</f>
        <v/>
      </c>
      <c r="N22" s="6" t="str">
        <f>IF(A22="","",IF(VLOOKUP(A22,#REF!,27,FALSE)="国所管",VLOOKUP(A22,#REF!,21,FALSE),""))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6" t="str">
        <f>IF(A23="","",IF(VLOOKUP(A23,#REF!,27,FALSE)="国所管",VLOOKUP(A23,#REF!,21,FALSE),""))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6" t="str">
        <f>IF(A24="","",IF(VLOOKUP(A24,#REF!,27,FALSE)="国所管",VLOOKUP(A24,#REF!,21,FALSE),""))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6" t="str">
        <f>IF(A25="","",IF(VLOOKUP(A25,#REF!,27,FALSE)="国所管",VLOOKUP(A25,#REF!,21,FALSE),""))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6" t="str">
        <f>IF(A26="","",IF(VLOOKUP(A26,#REF!,27,FALSE)="国所管",VLOOKUP(A26,#REF!,21,FALSE),""))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6" t="str">
        <f>IF(A27="","",IF(VLOOKUP(A27,#REF!,27,FALSE)="国所管",VLOOKUP(A27,#REF!,21,FALSE),""))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6" t="str">
        <f>IF(A28="","",IF(VLOOKUP(A28,#REF!,27,FALSE)="国所管",VLOOKUP(A28,#REF!,21,FALSE),""))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6" t="str">
        <f>IF(A29="","",IF(VLOOKUP(A29,#REF!,27,FALSE)="国所管",VLOOKUP(A29,#REF!,21,FALSE),""))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6" t="str">
        <f>IF(A30="","",IF(VLOOKUP(A30,#REF!,27,FALSE)="国所管",VLOOKUP(A30,#REF!,21,FALSE),""))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6" t="str">
        <f>IF(A31="","",IF(VLOOKUP(A31,#REF!,27,FALSE)="国所管",VLOOKUP(A31,#REF!,21,FALSE),""))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6" t="str">
        <f>IF(A32="","",IF(VLOOKUP(A32,#REF!,27,FALSE)="国所管",VLOOKUP(A32,#REF!,21,FALSE),""))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6" t="str">
        <f>IF(A33="","",IF(VLOOKUP(A33,#REF!,27,FALSE)="国所管",VLOOKUP(A33,#REF!,21,FALSE),""))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6" t="str">
        <f>IF(A34="","",IF(VLOOKUP(A34,#REF!,27,FALSE)="国所管",VLOOKUP(A34,#REF!,21,FALSE),""))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6" t="str">
        <f>IF(A35="","",IF(VLOOKUP(A35,#REF!,27,FALSE)="国所管",VLOOKUP(A35,#REF!,21,FALSE),""))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6" t="str">
        <f>IF(A36="","",IF(VLOOKUP(A36,#REF!,27,FALSE)="国所管",VLOOKUP(A36,#REF!,21,FALSE),""))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6" t="str">
        <f>IF(A37="","",IF(VLOOKUP(A37,#REF!,27,FALSE)="国所管",VLOOKUP(A37,#REF!,21,FALSE),""))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6" t="str">
        <f>IF(A38="","",IF(VLOOKUP(A38,#REF!,27,FALSE)="国所管",VLOOKUP(A38,#REF!,21,FALSE),""))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6" t="str">
        <f>IF(A39="","",IF(VLOOKUP(A39,#REF!,27,FALSE)="国所管",VLOOKUP(A39,#REF!,21,FALSE),""))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6" t="str">
        <f>IF(A40="","",IF(VLOOKUP(A40,#REF!,27,FALSE)="国所管",VLOOKUP(A40,#REF!,21,FALSE),""))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6" t="str">
        <f>IF(A41="","",IF(VLOOKUP(A41,#REF!,27,FALSE)="国所管",VLOOKUP(A41,#REF!,21,FALSE),""))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6" t="str">
        <f>IF(A42="","",IF(VLOOKUP(A42,#REF!,27,FALSE)="国所管",VLOOKUP(A42,#REF!,21,FALSE),""))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6" t="str">
        <f>IF(A43="","",IF(VLOOKUP(A43,#REF!,27,FALSE)="国所管",VLOOKUP(A43,#REF!,21,FALSE),""))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6" t="str">
        <f>IF(A44="","",IF(VLOOKUP(A44,#REF!,27,FALSE)="国所管",VLOOKUP(A44,#REF!,21,FALSE),""))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6" t="str">
        <f>IF(A45="","",IF(VLOOKUP(A45,#REF!,27,FALSE)="国所管",VLOOKUP(A45,#REF!,21,FALSE),""))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6" t="str">
        <f>IF(A46="","",IF(VLOOKUP(A46,#REF!,27,FALSE)="国所管",VLOOKUP(A46,#REF!,21,FALSE),""))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6" t="str">
        <f>IF(A47="","",IF(VLOOKUP(A47,#REF!,27,FALSE)="国所管",VLOOKUP(A47,#REF!,21,FALSE),""))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6" t="str">
        <f>IF(A48="","",IF(VLOOKUP(A48,#REF!,27,FALSE)="国所管",VLOOKUP(A48,#REF!,21,FALSE),""))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6" t="str">
        <f>IF(A49="","",IF(VLOOKUP(A49,#REF!,27,FALSE)="国所管",VLOOKUP(A49,#REF!,21,FALSE),""))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6" t="str">
        <f>IF(A50="","",IF(VLOOKUP(A50,#REF!,27,FALSE)="国所管",VLOOKUP(A50,#REF!,21,FALSE),""))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6" t="str">
        <f>IF(A51="","",IF(VLOOKUP(A51,#REF!,27,FALSE)="国所管",VLOOKUP(A51,#REF!,21,FALSE),""))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6" t="str">
        <f>IF(A52="","",IF(VLOOKUP(A52,#REF!,27,FALSE)="国所管",VLOOKUP(A52,#REF!,21,FALSE),""))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6" t="str">
        <f>IF(A53="","",IF(VLOOKUP(A53,#REF!,27,FALSE)="国所管",VLOOKUP(A53,#REF!,21,FALSE),""))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6" t="str">
        <f>IF(A54="","",IF(VLOOKUP(A54,#REF!,27,FALSE)="国所管",VLOOKUP(A54,#REF!,21,FALSE),""))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6" t="str">
        <f>IF(A55="","",IF(VLOOKUP(A55,#REF!,27,FALSE)="国所管",VLOOKUP(A55,#REF!,21,FALSE),""))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6" t="str">
        <f>IF(A56="","",IF(VLOOKUP(A56,#REF!,27,FALSE)="国所管",VLOOKUP(A56,#REF!,21,FALSE),""))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6" t="str">
        <f>IF(A57="","",IF(VLOOKUP(A57,#REF!,27,FALSE)="国所管",VLOOKUP(A57,#REF!,21,FALSE),""))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6" t="str">
        <f>IF(A58="","",IF(VLOOKUP(A58,#REF!,27,FALSE)="国所管",VLOOKUP(A58,#REF!,21,FALSE),""))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6" t="str">
        <f>IF(A59="","",IF(VLOOKUP(A59,#REF!,27,FALSE)="国所管",VLOOKUP(A59,#REF!,21,FALSE),""))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6" t="str">
        <f>IF(A60="","",IF(VLOOKUP(A60,#REF!,27,FALSE)="国所管",VLOOKUP(A60,#REF!,21,FALSE),""))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6" t="str">
        <f>IF(A61="","",IF(VLOOKUP(A61,#REF!,27,FALSE)="国所管",VLOOKUP(A61,#REF!,21,FALSE),""))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6" t="str">
        <f>IF(A62="","",IF(VLOOKUP(A62,#REF!,27,FALSE)="国所管",VLOOKUP(A62,#REF!,21,FALSE),""))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6" t="str">
        <f>IF(A63="","",IF(VLOOKUP(A63,#REF!,27,FALSE)="国所管",VLOOKUP(A63,#REF!,21,FALSE),""))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6" t="str">
        <f>IF(A64="","",IF(VLOOKUP(A64,#REF!,27,FALSE)="国所管",VLOOKUP(A64,#REF!,21,FALSE),""))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6" t="str">
        <f>IF(A65="","",IF(VLOOKUP(A65,#REF!,27,FALSE)="国所管",VLOOKUP(A65,#REF!,21,FALSE),""))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6" t="str">
        <f>IF(A66="","",IF(VLOOKUP(A66,#REF!,27,FALSE)="国所管",VLOOKUP(A66,#REF!,21,FALSE),""))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6" t="str">
        <f>IF(A67="","",IF(VLOOKUP(A67,#REF!,27,FALSE)="国所管",VLOOKUP(A67,#REF!,21,FALSE),""))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6" t="str">
        <f>IF(A68="","",IF(VLOOKUP(A68,#REF!,27,FALSE)="国所管",VLOOKUP(A68,#REF!,21,FALSE),""))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6" t="str">
        <f>IF(A69="","",IF(VLOOKUP(A69,#REF!,27,FALSE)="国所管",VLOOKUP(A69,#REF!,21,FALSE),""))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6" t="str">
        <f>IF(A70="","",IF(VLOOKUP(A70,#REF!,27,FALSE)="国所管",VLOOKUP(A70,#REF!,21,FALSE),""))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6" t="str">
        <f>IF(A71="","",IF(VLOOKUP(A71,#REF!,27,FALSE)="国所管",VLOOKUP(A71,#REF!,21,FALSE),""))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6" t="str">
        <f>IF(A72="","",IF(VLOOKUP(A72,#REF!,27,FALSE)="国所管",VLOOKUP(A72,#REF!,21,FALSE),""))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6" t="str">
        <f>IF(A73="","",IF(VLOOKUP(A73,#REF!,27,FALSE)="国所管",VLOOKUP(A73,#REF!,21,FALSE),""))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6" t="str">
        <f>IF(A74="","",IF(VLOOKUP(A74,#REF!,27,FALSE)="国所管",VLOOKUP(A74,#REF!,21,FALSE),""))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6" t="str">
        <f>IF(A75="","",IF(VLOOKUP(A75,#REF!,27,FALSE)="国所管",VLOOKUP(A75,#REF!,21,FALSE),""))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6" t="str">
        <f>IF(A76="","",IF(VLOOKUP(A76,#REF!,27,FALSE)="国所管",VLOOKUP(A76,#REF!,21,FALSE),""))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6" t="str">
        <f>IF(A77="","",IF(VLOOKUP(A77,#REF!,27,FALSE)="国所管",VLOOKUP(A77,#REF!,21,FALSE),""))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6" t="str">
        <f>IF(A78="","",IF(VLOOKUP(A78,#REF!,27,FALSE)="国所管",VLOOKUP(A78,#REF!,21,FALSE),""))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6" t="str">
        <f>IF(A79="","",IF(VLOOKUP(A79,#REF!,27,FALSE)="国所管",VLOOKUP(A79,#REF!,21,FALSE),""))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6" t="str">
        <f>IF(A80="","",IF(VLOOKUP(A80,#REF!,27,FALSE)="国所管",VLOOKUP(A80,#REF!,21,FALSE),""))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6" t="str">
        <f>IF(A81="","",IF(VLOOKUP(A81,#REF!,27,FALSE)="国所管",VLOOKUP(A81,#REF!,21,FALSE),""))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6" t="str">
        <f>IF(A82="","",IF(VLOOKUP(A82,#REF!,27,FALSE)="国所管",VLOOKUP(A82,#REF!,21,FALSE),""))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6" t="str">
        <f>IF(A83="","",IF(VLOOKUP(A83,#REF!,27,FALSE)="国所管",VLOOKUP(A83,#REF!,21,FALSE),""))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6" t="str">
        <f>IF(A84="","",IF(VLOOKUP(A84,#REF!,27,FALSE)="国所管",VLOOKUP(A84,#REF!,21,FALSE),""))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6" t="str">
        <f>IF(A85="","",IF(VLOOKUP(A85,#REF!,27,FALSE)="国所管",VLOOKUP(A85,#REF!,21,FALSE),""))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6" t="str">
        <f>IF(A86="","",IF(VLOOKUP(A86,#REF!,27,FALSE)="国所管",VLOOKUP(A86,#REF!,21,FALSE),""))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6" t="str">
        <f>IF(A87="","",IF(VLOOKUP(A87,#REF!,27,FALSE)="国所管",VLOOKUP(A87,#REF!,21,FALSE),""))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6" t="str">
        <f>IF(A88="","",IF(VLOOKUP(A88,#REF!,27,FALSE)="国所管",VLOOKUP(A88,#REF!,21,FALSE),""))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6" t="str">
        <f>IF(A89="","",IF(VLOOKUP(A89,#REF!,27,FALSE)="国所管",VLOOKUP(A89,#REF!,21,FALSE),""))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6" t="str">
        <f>IF(A90="","",IF(VLOOKUP(A90,#REF!,27,FALSE)="国所管",VLOOKUP(A90,#REF!,21,FALSE),""))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6" t="str">
        <f>IF(A91="","",IF(VLOOKUP(A91,#REF!,27,FALSE)="国所管",VLOOKUP(A91,#REF!,21,FALSE),""))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6" t="str">
        <f>IF(A92="","",IF(VLOOKUP(A92,#REF!,27,FALSE)="国所管",VLOOKUP(A92,#REF!,21,FALSE),""))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6" t="str">
        <f>IF(A93="","",IF(VLOOKUP(A93,#REF!,27,FALSE)="国所管",VLOOKUP(A93,#REF!,21,FALSE),""))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6" t="str">
        <f>IF(A94="","",IF(VLOOKUP(A94,#REF!,27,FALSE)="国所管",VLOOKUP(A94,#REF!,21,FALSE),""))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6" t="str">
        <f>IF(A95="","",IF(VLOOKUP(A95,#REF!,27,FALSE)="国所管",VLOOKUP(A95,#REF!,21,FALSE),""))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6" t="str">
        <f>IF(A96="","",IF(VLOOKUP(A96,#REF!,27,FALSE)="国所管",VLOOKUP(A96,#REF!,21,FALSE),""))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6" t="str">
        <f>IF(A97="","",IF(VLOOKUP(A97,#REF!,27,FALSE)="国所管",VLOOKUP(A97,#REF!,21,FALSE),""))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6" t="str">
        <f>IF(A98="","",IF(VLOOKUP(A98,#REF!,27,FALSE)="国所管",VLOOKUP(A98,#REF!,21,FALSE),""))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6" t="str">
        <f>IF(A99="","",IF(VLOOKUP(A99,#REF!,27,FALSE)="国所管",VLOOKUP(A99,#REF!,21,FALSE),""))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6" t="str">
        <f>IF(A100="","",IF(VLOOKUP(A100,#REF!,27,FALSE)="国所管",VLOOKUP(A100,#REF!,21,FALSE),""))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6" t="str">
        <f>IF(A101="","",IF(VLOOKUP(A101,#REF!,27,FALSE)="国所管",VLOOKUP(A101,#REF!,21,FALSE),""))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6" t="str">
        <f>IF(A102="","",IF(VLOOKUP(A102,#REF!,27,FALSE)="国所管",VLOOKUP(A102,#REF!,21,FALSE),""))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6" t="str">
        <f>IF(A103="","",IF(VLOOKUP(A103,#REF!,27,FALSE)="国所管",VLOOKUP(A103,#REF!,21,FALSE),""))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6" t="str">
        <f>IF(A104="","",IF(VLOOKUP(A104,#REF!,27,FALSE)="国所管",VLOOKUP(A104,#REF!,21,FALSE),""))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6" t="str">
        <f>IF(A105="","",IF(VLOOKUP(A105,#REF!,27,FALSE)="国所管",VLOOKUP(A105,#REF!,21,FALSE),""))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6" t="str">
        <f>IF(A106="","",IF(VLOOKUP(A106,#REF!,27,FALSE)="国所管",VLOOKUP(A106,#REF!,21,FALSE),""))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6" t="str">
        <f>IF(A107="","",IF(VLOOKUP(A107,#REF!,27,FALSE)="国所管",VLOOKUP(A107,#REF!,21,FALSE),""))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6" t="str">
        <f>IF(A108="","",IF(VLOOKUP(A108,#REF!,27,FALSE)="国所管",VLOOKUP(A108,#REF!,21,FALSE),""))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6" t="str">
        <f>IF(A109="","",IF(VLOOKUP(A109,#REF!,27,FALSE)="国所管",VLOOKUP(A109,#REF!,21,FALSE),""))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6" t="str">
        <f>IF(A110="","",IF(VLOOKUP(A110,#REF!,27,FALSE)="国所管",VLOOKUP(A110,#REF!,21,FALSE),""))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6" t="str">
        <f>IF(A111="","",IF(VLOOKUP(A111,#REF!,27,FALSE)="国所管",VLOOKUP(A111,#REF!,21,FALSE),""))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6" t="str">
        <f>IF(A112="","",IF(VLOOKUP(A112,#REF!,27,FALSE)="国所管",VLOOKUP(A112,#REF!,21,FALSE),""))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6" t="str">
        <f>IF(A113="","",IF(VLOOKUP(A113,#REF!,27,FALSE)="国所管",VLOOKUP(A113,#REF!,21,FALSE),""))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20" customFormat="1" ht="60" customHeight="1">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6" t="str">
        <f>IF(A114="","",IF(VLOOKUP(A114,#REF!,27,FALSE)="国所管",VLOOKUP(A114,#REF!,21,FALSE),""))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6" t="str">
        <f>IF(A115="","",IF(VLOOKUP(A115,#REF!,27,FALSE)="国所管",VLOOKUP(A115,#REF!,21,FALSE),""))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6" t="str">
        <f>IF(A116="","",IF(VLOOKUP(A116,#REF!,27,FALSE)="国所管",VLOOKUP(A116,#REF!,21,FALSE),""))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6" t="str">
        <f>IF(A117="","",IF(VLOOKUP(A117,#REF!,27,FALSE)="国所管",VLOOKUP(A117,#REF!,21,FALSE),""))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6" t="str">
        <f>IF(A118="","",IF(VLOOKUP(A118,#REF!,27,FALSE)="国所管",VLOOKUP(A118,#REF!,21,FALSE),""))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6" t="str">
        <f>IF(A119="","",IF(VLOOKUP(A119,#REF!,27,FALSE)="国所管",VLOOKUP(A119,#REF!,21,FALSE),""))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6" t="str">
        <f>IF(A120="","",IF(VLOOKUP(A120,#REF!,27,FALSE)="国所管",VLOOKUP(A120,#REF!,21,FALSE),""))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6" t="str">
        <f>IF(A121="","",IF(VLOOKUP(A121,#REF!,27,FALSE)="国所管",VLOOKUP(A121,#REF!,21,FALSE),""))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6" t="str">
        <f>IF(A122="","",IF(VLOOKUP(A122,#REF!,27,FALSE)="国所管",VLOOKUP(A122,#REF!,21,FALSE),""))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6" t="str">
        <f>IF(A123="","",IF(VLOOKUP(A123,#REF!,27,FALSE)="国所管",VLOOKUP(A123,#REF!,21,FALSE),""))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6" t="str">
        <f>IF(A124="","",IF(VLOOKUP(A124,#REF!,27,FALSE)="国所管",VLOOKUP(A124,#REF!,21,FALSE),""))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6" t="str">
        <f>IF(A125="","",IF(VLOOKUP(A125,#REF!,27,FALSE)="国所管",VLOOKUP(A125,#REF!,21,FALSE),""))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6" t="str">
        <f>IF(A126="","",IF(VLOOKUP(A126,#REF!,27,FALSE)="国所管",VLOOKUP(A126,#REF!,21,FALSE),""))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6" t="str">
        <f>IF(A127="","",IF(VLOOKUP(A127,#REF!,27,FALSE)="国所管",VLOOKUP(A127,#REF!,21,FALSE),""))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6" t="str">
        <f>IF(A128="","",IF(VLOOKUP(A128,#REF!,27,FALSE)="国所管",VLOOKUP(A128,#REF!,21,FALSE),""))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6" t="str">
        <f>IF(A129="","",IF(VLOOKUP(A129,#REF!,27,FALSE)="国所管",VLOOKUP(A129,#REF!,21,FALSE),""))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6" t="str">
        <f>IF(A130="","",IF(VLOOKUP(A130,#REF!,27,FALSE)="国所管",VLOOKUP(A130,#REF!,21,FALSE),""))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6" t="str">
        <f>IF(A131="","",IF(VLOOKUP(A131,#REF!,27,FALSE)="国所管",VLOOKUP(A131,#REF!,21,FALSE),""))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6" t="str">
        <f>IF(A132="","",IF(VLOOKUP(A132,#REF!,27,FALSE)="国所管",VLOOKUP(A132,#REF!,21,FALSE),""))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6" t="str">
        <f>IF(A133="","",IF(VLOOKUP(A133,#REF!,27,FALSE)="国所管",VLOOKUP(A133,#REF!,21,FALSE),""))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6" t="str">
        <f>IF(A134="","",IF(VLOOKUP(A134,#REF!,27,FALSE)="国所管",VLOOKUP(A134,#REF!,21,FALSE),""))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6" t="str">
        <f>IF(A135="","",IF(VLOOKUP(A135,#REF!,27,FALSE)="国所管",VLOOKUP(A135,#REF!,21,FALSE),""))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6" t="str">
        <f>IF(A136="","",IF(VLOOKUP(A136,#REF!,27,FALSE)="国所管",VLOOKUP(A136,#REF!,21,FALSE),""))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6" t="str">
        <f>IF(A137="","",IF(VLOOKUP(A137,#REF!,27,FALSE)="国所管",VLOOKUP(A137,#REF!,21,FALSE),""))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6" t="str">
        <f>IF(A138="","",IF(VLOOKUP(A138,#REF!,27,FALSE)="国所管",VLOOKUP(A138,#REF!,21,FALSE),""))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6" t="str">
        <f>IF(A139="","",IF(VLOOKUP(A139,#REF!,27,FALSE)="国所管",VLOOKUP(A139,#REF!,21,FALSE),""))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6" t="str">
        <f>IF(A140="","",IF(VLOOKUP(A140,#REF!,27,FALSE)="国所管",VLOOKUP(A140,#REF!,21,FALSE),""))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6" t="str">
        <f>IF(A141="","",IF(VLOOKUP(A141,#REF!,27,FALSE)="国所管",VLOOKUP(A141,#REF!,21,FALSE),""))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6" t="str">
        <f>IF(A142="","",IF(VLOOKUP(A142,#REF!,27,FALSE)="国所管",VLOOKUP(A142,#REF!,21,FALSE),""))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6" t="str">
        <f>IF(A143="","",IF(VLOOKUP(A143,#REF!,27,FALSE)="国所管",VLOOKUP(A143,#REF!,21,FALSE),""))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6" t="str">
        <f>IF(A144="","",IF(VLOOKUP(A144,#REF!,27,FALSE)="国所管",VLOOKUP(A144,#REF!,21,FALSE),""))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6" t="str">
        <f>IF(A145="","",IF(VLOOKUP(A145,#REF!,27,FALSE)="国所管",VLOOKUP(A145,#REF!,21,FALSE),""))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6" t="str">
        <f>IF(A146="","",IF(VLOOKUP(A146,#REF!,27,FALSE)="国所管",VLOOKUP(A146,#REF!,21,FALSE),""))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6" t="str">
        <f>IF(A147="","",IF(VLOOKUP(A147,#REF!,27,FALSE)="国所管",VLOOKUP(A147,#REF!,21,FALSE),""))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6" t="str">
        <f>IF(A148="","",IF(VLOOKUP(A148,#REF!,27,FALSE)="国所管",VLOOKUP(A148,#REF!,21,FALSE),""))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6" t="str">
        <f>IF(A149="","",IF(VLOOKUP(A149,#REF!,27,FALSE)="国所管",VLOOKUP(A149,#REF!,21,FALSE),""))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7"/>
      <c r="B150" s="2" t="str">
        <f>IF(A150="","",VLOOKUP(A150,#REF!,4,FALSE))</f>
        <v/>
      </c>
      <c r="C150" s="1" t="str">
        <f>IF(A150="","",VLOOKUP(A150,#REF!,5,FALSE))</f>
        <v/>
      </c>
      <c r="D150" s="3" t="str">
        <f>IF(A150="","",VLOOKUP(A150,#REF!,8,FALSE))</f>
        <v/>
      </c>
      <c r="E150" s="2" t="str">
        <f>IF(A150="","",VLOOKUP(A150,#REF!,9,FALSE))</f>
        <v/>
      </c>
      <c r="F150" s="4" t="str">
        <f>IF(A150="","",VLOOKUP(A150,#REF!,10,FALSE))</f>
        <v/>
      </c>
      <c r="G150" s="18"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9"/>
      <c r="L150" s="6" t="str">
        <f>IF(A150="","",IF(VLOOKUP(A150,#REF!,26,FALSE)="①公益社団法人","公社",IF(VLOOKUP(A150,#REF!,26,FALSE)="②公益財団法人","公財","")))</f>
        <v/>
      </c>
      <c r="M150" s="6" t="str">
        <f>IF(A150="","",VLOOKUP(A150,#REF!,27,FALSE))</f>
        <v/>
      </c>
      <c r="N150" s="6" t="str">
        <f>IF(A150="","",IF(VLOOKUP(A150,#REF!,27,FALSE)="国所管",VLOOKUP(A150,#REF!,21,FALSE),""))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2022-05-10T05:32:22Z</dcterms:modified>
</cp:coreProperties>
</file>