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04255A5-A14B-434C-B947-7CC9BED3684C}" xr6:coauthVersionLast="36" xr6:coauthVersionMax="36" xr10:uidLastSave="{00000000-0000-0000-0000-000000000000}"/>
  <bookViews>
    <workbookView xWindow="0" yWindow="0" windowWidth="20490" windowHeight="7710" xr2:uid="{00000000-000D-0000-FFFF-FFFF00000000}"/>
  </bookViews>
  <sheets>
    <sheet name="0510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'0510bn'!$A$5:$N$85</definedName>
    <definedName name="aaa">[1]契約状況コード表!$F$5:$F$9</definedName>
    <definedName name="aaaa">[1]契約状況コード表!$G$5:$G$6</definedName>
    <definedName name="_xlnm.Print_Area" localSheetId="0">'0510bn'!$B$1:$N$15</definedName>
    <definedName name="_xlnm.Print_Titles" localSheetId="0">'0510bn'!$1:$5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63" i="5" l="1"/>
  <c r="P22" i="5"/>
  <c r="P82" i="5"/>
  <c r="P53" i="5"/>
  <c r="P19" i="5"/>
  <c r="P83" i="5"/>
  <c r="P92" i="5"/>
  <c r="P61" i="5"/>
  <c r="P25" i="5"/>
  <c r="P95" i="5"/>
  <c r="P18" i="5"/>
  <c r="P28" i="5"/>
  <c r="P98" i="5"/>
  <c r="P100" i="5"/>
  <c r="P102" i="5"/>
  <c r="P93" i="5"/>
  <c r="P104" i="5"/>
  <c r="P44" i="5"/>
  <c r="P60" i="5"/>
  <c r="P32" i="5"/>
  <c r="P99" i="5"/>
  <c r="P14" i="5"/>
  <c r="P34" i="5"/>
  <c r="P33" i="5"/>
  <c r="P27"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105" i="5"/>
  <c r="K105" i="5"/>
  <c r="C105" i="5"/>
  <c r="J105" i="5"/>
  <c r="B105" i="5"/>
  <c r="I105" i="5"/>
  <c r="H105" i="5"/>
  <c r="G105" i="5"/>
  <c r="N105" i="5"/>
  <c r="F105" i="5"/>
  <c r="M105" i="5"/>
  <c r="E105" i="5"/>
  <c r="L105" i="5"/>
  <c r="D105"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05" i="5"/>
  <c r="O18" i="5"/>
  <c r="O20" i="5"/>
  <c r="O21" i="5"/>
  <c r="O16" i="5"/>
  <c r="O90" i="5"/>
  <c r="O31" i="5"/>
  <c r="O12" i="5"/>
  <c r="O92" i="5"/>
  <c r="O62" i="5"/>
  <c r="O7" i="5" l="1"/>
</calcChain>
</file>

<file path=xl/sharedStrings.xml><?xml version="1.0" encoding="utf-8"?>
<sst xmlns="http://schemas.openxmlformats.org/spreadsheetml/2006/main" count="137" uniqueCount="26">
  <si>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</si>
  <si>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</si>
  <si>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</si>
  <si>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</si>
  <si>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</si>
  <si>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</si>
  <si>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</si>
  <si>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</si>
  <si>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</si>
  <si>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</si>
  <si>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</si>
  <si>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</si>
  <si>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</si>
  <si>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</si>
  <si>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</si>
  <si>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高松国税局総務部次長
永森　和彦
香川県高松市天神前２－１０</t>
  </si>
  <si>
    <t>一般競争入札</t>
  </si>
  <si>
    <t/>
  </si>
  <si>
    <t>令和５年分「所得税及び復興特別所得税」及び「消費税及び地方消費税」の確定申告書等の封入作業等委託業務
（56,069件）</t>
  </si>
  <si>
    <t>株式会社サンビジネス
大阪府大阪市城東区関目１丁目２１番１１号</t>
  </si>
  <si>
    <t>同種の他の契約の予定価格を類推されるおそれがあるため公表しない</t>
  </si>
  <si>
    <t>@55円ほか</t>
  </si>
  <si>
    <t>－</t>
  </si>
  <si>
    <t xml:space="preserve">令和５年分確定申告に係る納付書等の封入作業等委託業務
（59,644件）
</t>
  </si>
  <si>
    <t>株式会社エスプールグローカル
東京都千代田区外神田一丁目１８番１３号</t>
  </si>
  <si>
    <t>@20.9円ほか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</si>
</sst>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80" fontId="8"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5"/>
  <sheetViews>
    <sheetView showZeros="0" tabSelected="1" view="pageBreakPreview" zoomScale="80" zoomScaleNormal="100" zoomScaleSheetLayoutView="80" workbookViewId="0">
      <selection activeCell="A6" sqref="A6:A105"/>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6" ht="27.75" customHeight="1">
      <c r="A1" s="28"/>
      <c r="B1" s="31" t="s">
        <v>10</v>
      </c>
      <c r="C1" s="32"/>
      <c r="D1" s="32"/>
      <c r="E1" s="32"/>
      <c r="F1" s="32"/>
      <c r="G1" s="32"/>
      <c r="H1" s="33"/>
      <c r="I1" s="32"/>
      <c r="J1" s="32"/>
      <c r="K1" s="32"/>
      <c r="L1" s="32"/>
      <c r="M1" s="32"/>
      <c r="N1" s="32"/>
    </row>
    <row r="2" spans="1:16">
      <c r="A2" s="29"/>
    </row>
    <row r="3" spans="1:16">
      <c r="A3" s="29"/>
      <c r="B3" s="12"/>
      <c r="N3" s="13"/>
    </row>
    <row r="4" spans="1:16" ht="21.95" customHeight="1">
      <c r="A4" s="29"/>
      <c r="B4" s="21" t="s">
        <v>11</v>
      </c>
      <c r="C4" s="21" t="s">
        <v>1</v>
      </c>
      <c r="D4" s="21" t="s">
        <v>2</v>
      </c>
      <c r="E4" s="21" t="s">
        <v>3</v>
      </c>
      <c r="F4" s="22" t="s">
        <v>4</v>
      </c>
      <c r="G4" s="21" t="s">
        <v>12</v>
      </c>
      <c r="H4" s="24" t="s">
        <v>5</v>
      </c>
      <c r="I4" s="21" t="s">
        <v>6</v>
      </c>
      <c r="J4" s="25" t="s">
        <v>7</v>
      </c>
      <c r="K4" s="26" t="s">
        <v>13</v>
      </c>
      <c r="L4" s="27"/>
      <c r="M4" s="27"/>
      <c r="N4" s="22" t="s">
        <v>14</v>
      </c>
    </row>
    <row r="5" spans="1:16" s="15" customFormat="1" ht="36.75" customHeight="1">
      <c r="A5" s="30"/>
      <c r="B5" s="21"/>
      <c r="C5" s="21"/>
      <c r="D5" s="21"/>
      <c r="E5" s="21"/>
      <c r="F5" s="23"/>
      <c r="G5" s="21"/>
      <c r="H5" s="24"/>
      <c r="I5" s="21"/>
      <c r="J5" s="25"/>
      <c r="K5" s="14" t="s">
        <v>8</v>
      </c>
      <c r="L5" s="14" t="s">
        <v>9</v>
      </c>
      <c r="M5" s="19" t="s">
        <v>0</v>
      </c>
      <c r="N5" s="23"/>
    </row>
    <row r="6" spans="1:16" s="15" customFormat="1" ht="78" customHeight="1">
      <c r="A6" s="14"/>
      <c r="B6" s="2" t="s">
        <v>18</v>
      </c>
      <c r="C6" s="1" t="s">
        <v>15</v>
      </c>
      <c r="D6" s="20">
        <v>45223</v>
      </c>
      <c r="E6" s="2" t="s">
        <v>19</v>
      </c>
      <c r="F6" s="3">
        <v>9120001043738</v>
      </c>
      <c r="G6" s="4" t="s">
        <v>16</v>
      </c>
      <c r="H6" s="5" t="s">
        <v>20</v>
      </c>
      <c r="I6" s="5" t="s">
        <v>21</v>
      </c>
      <c r="J6" s="6" t="s">
        <v>22</v>
      </c>
      <c r="K6" s="7" t="s">
        <v>17</v>
      </c>
      <c r="L6" s="7">
        <v>0</v>
      </c>
      <c r="M6" s="8" t="s">
        <v>17</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4"/>
      <c r="B7" s="2" t="s">
        <v>23</v>
      </c>
      <c r="C7" s="1" t="s">
        <v>15</v>
      </c>
      <c r="D7" s="20">
        <v>45225</v>
      </c>
      <c r="E7" s="2" t="s">
        <v>24</v>
      </c>
      <c r="F7" s="3">
        <v>9010001222988</v>
      </c>
      <c r="G7" s="4" t="s">
        <v>16</v>
      </c>
      <c r="H7" s="5" t="s">
        <v>20</v>
      </c>
      <c r="I7" s="5" t="s">
        <v>25</v>
      </c>
      <c r="J7" s="6" t="s">
        <v>22</v>
      </c>
      <c r="K7" s="7" t="s">
        <v>17</v>
      </c>
      <c r="L7" s="7">
        <v>0</v>
      </c>
      <c r="M7" s="8" t="s">
        <v>17</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4"/>
      <c r="B8" s="2" t="s">
        <v>17</v>
      </c>
      <c r="C8" s="1" t="s">
        <v>17</v>
      </c>
      <c r="D8" s="20" t="s">
        <v>17</v>
      </c>
      <c r="E8" s="2" t="s">
        <v>17</v>
      </c>
      <c r="F8" s="3" t="s">
        <v>17</v>
      </c>
      <c r="G8" s="4" t="s">
        <v>17</v>
      </c>
      <c r="H8" s="5" t="s">
        <v>17</v>
      </c>
      <c r="I8" s="5" t="s">
        <v>17</v>
      </c>
      <c r="J8" s="6" t="s">
        <v>17</v>
      </c>
      <c r="K8" s="7" t="s">
        <v>17</v>
      </c>
      <c r="L8" s="7" t="s">
        <v>17</v>
      </c>
      <c r="M8" s="8" t="s">
        <v>17</v>
      </c>
      <c r="N8" s="9" t="s">
        <v>17</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4"/>
      <c r="B9" s="2" t="s">
        <v>17</v>
      </c>
      <c r="C9" s="1" t="s">
        <v>17</v>
      </c>
      <c r="D9" s="20" t="s">
        <v>17</v>
      </c>
      <c r="E9" s="2" t="s">
        <v>17</v>
      </c>
      <c r="F9" s="3" t="s">
        <v>17</v>
      </c>
      <c r="G9" s="4" t="s">
        <v>17</v>
      </c>
      <c r="H9" s="5" t="s">
        <v>17</v>
      </c>
      <c r="I9" s="5" t="s">
        <v>17</v>
      </c>
      <c r="J9" s="6" t="s">
        <v>17</v>
      </c>
      <c r="K9" s="7" t="s">
        <v>17</v>
      </c>
      <c r="L9" s="7" t="s">
        <v>17</v>
      </c>
      <c r="M9" s="8" t="s">
        <v>17</v>
      </c>
      <c r="N9" s="9" t="s">
        <v>17</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4"/>
      <c r="B10" s="2" t="s">
        <v>17</v>
      </c>
      <c r="C10" s="1" t="s">
        <v>17</v>
      </c>
      <c r="D10" s="20" t="s">
        <v>17</v>
      </c>
      <c r="E10" s="2" t="s">
        <v>17</v>
      </c>
      <c r="F10" s="3" t="s">
        <v>17</v>
      </c>
      <c r="G10" s="4" t="s">
        <v>17</v>
      </c>
      <c r="H10" s="5" t="s">
        <v>17</v>
      </c>
      <c r="I10" s="5" t="s">
        <v>17</v>
      </c>
      <c r="J10" s="6" t="s">
        <v>17</v>
      </c>
      <c r="K10" s="7" t="s">
        <v>17</v>
      </c>
      <c r="L10" s="7" t="s">
        <v>17</v>
      </c>
      <c r="M10" s="8" t="s">
        <v>17</v>
      </c>
      <c r="N10" s="9" t="s">
        <v>17</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4"/>
      <c r="B11" s="2" t="s">
        <v>17</v>
      </c>
      <c r="C11" s="1" t="s">
        <v>17</v>
      </c>
      <c r="D11" s="20" t="s">
        <v>17</v>
      </c>
      <c r="E11" s="2" t="s">
        <v>17</v>
      </c>
      <c r="F11" s="3" t="s">
        <v>17</v>
      </c>
      <c r="G11" s="4" t="s">
        <v>17</v>
      </c>
      <c r="H11" s="5" t="s">
        <v>17</v>
      </c>
      <c r="I11" s="5" t="s">
        <v>17</v>
      </c>
      <c r="J11" s="6" t="s">
        <v>17</v>
      </c>
      <c r="K11" s="7" t="s">
        <v>17</v>
      </c>
      <c r="L11" s="7" t="s">
        <v>17</v>
      </c>
      <c r="M11" s="8" t="s">
        <v>17</v>
      </c>
      <c r="N11" s="9" t="s">
        <v>17</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4"/>
      <c r="B12" s="2" t="s">
        <v>17</v>
      </c>
      <c r="C12" s="1" t="s">
        <v>17</v>
      </c>
      <c r="D12" s="20" t="s">
        <v>17</v>
      </c>
      <c r="E12" s="2" t="s">
        <v>17</v>
      </c>
      <c r="F12" s="3" t="s">
        <v>17</v>
      </c>
      <c r="G12" s="4" t="s">
        <v>17</v>
      </c>
      <c r="H12" s="5" t="s">
        <v>17</v>
      </c>
      <c r="I12" s="5" t="s">
        <v>17</v>
      </c>
      <c r="J12" s="6" t="s">
        <v>17</v>
      </c>
      <c r="K12" s="7" t="s">
        <v>17</v>
      </c>
      <c r="L12" s="7" t="s">
        <v>17</v>
      </c>
      <c r="M12" s="8" t="s">
        <v>17</v>
      </c>
      <c r="N12" s="9" t="s">
        <v>17</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4"/>
      <c r="B13" s="2" t="s">
        <v>17</v>
      </c>
      <c r="C13" s="1" t="s">
        <v>17</v>
      </c>
      <c r="D13" s="20" t="s">
        <v>17</v>
      </c>
      <c r="E13" s="2" t="s">
        <v>17</v>
      </c>
      <c r="F13" s="3" t="s">
        <v>17</v>
      </c>
      <c r="G13" s="4" t="s">
        <v>17</v>
      </c>
      <c r="H13" s="5" t="s">
        <v>17</v>
      </c>
      <c r="I13" s="5" t="s">
        <v>17</v>
      </c>
      <c r="J13" s="6" t="s">
        <v>17</v>
      </c>
      <c r="K13" s="7" t="s">
        <v>17</v>
      </c>
      <c r="L13" s="7" t="s">
        <v>17</v>
      </c>
      <c r="M13" s="8" t="s">
        <v>17</v>
      </c>
      <c r="N13" s="9" t="s">
        <v>17</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4"/>
      <c r="B14" s="2" t="s">
        <v>17</v>
      </c>
      <c r="C14" s="1" t="s">
        <v>17</v>
      </c>
      <c r="D14" s="20" t="s">
        <v>17</v>
      </c>
      <c r="E14" s="2" t="s">
        <v>17</v>
      </c>
      <c r="F14" s="3" t="s">
        <v>17</v>
      </c>
      <c r="G14" s="4" t="s">
        <v>17</v>
      </c>
      <c r="H14" s="5" t="s">
        <v>17</v>
      </c>
      <c r="I14" s="5" t="s">
        <v>17</v>
      </c>
      <c r="J14" s="6" t="s">
        <v>17</v>
      </c>
      <c r="K14" s="7" t="s">
        <v>17</v>
      </c>
      <c r="L14" s="7" t="s">
        <v>17</v>
      </c>
      <c r="M14" s="8" t="s">
        <v>17</v>
      </c>
      <c r="N14" s="9" t="s">
        <v>17</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4"/>
      <c r="B15" s="2" t="s">
        <v>17</v>
      </c>
      <c r="C15" s="1" t="s">
        <v>17</v>
      </c>
      <c r="D15" s="20" t="s">
        <v>17</v>
      </c>
      <c r="E15" s="2" t="s">
        <v>17</v>
      </c>
      <c r="F15" s="3" t="s">
        <v>17</v>
      </c>
      <c r="G15" s="4" t="s">
        <v>17</v>
      </c>
      <c r="H15" s="5" t="s">
        <v>17</v>
      </c>
      <c r="I15" s="5" t="s">
        <v>17</v>
      </c>
      <c r="J15" s="6" t="s">
        <v>17</v>
      </c>
      <c r="K15" s="7" t="s">
        <v>17</v>
      </c>
      <c r="L15" s="7" t="s">
        <v>17</v>
      </c>
      <c r="M15" s="8" t="s">
        <v>17</v>
      </c>
      <c r="N15" s="9" t="s">
        <v>17</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4"/>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4"/>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4"/>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4"/>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4"/>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4"/>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4"/>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4"/>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4"/>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4"/>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4"/>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4"/>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4"/>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4"/>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4"/>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4"/>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4"/>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4"/>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4"/>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4"/>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4"/>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4"/>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4"/>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4"/>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4"/>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4"/>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4"/>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4"/>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4"/>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4"/>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4"/>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4"/>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4"/>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4"/>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4"/>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4"/>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4"/>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4"/>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4"/>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4"/>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4"/>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4"/>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4"/>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4"/>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4"/>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4"/>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4"/>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4"/>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4"/>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4"/>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4"/>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4"/>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4"/>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4"/>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4"/>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4"/>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4"/>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4"/>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4"/>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4"/>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4"/>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4"/>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4"/>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4"/>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4"/>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4"/>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4"/>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4"/>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4"/>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4"/>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4"/>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4"/>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4"/>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4"/>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4"/>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4"/>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4"/>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4"/>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4"/>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4"/>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4"/>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4"/>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4"/>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4"/>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4"/>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4"/>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4"/>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4"/>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4"/>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4"/>
      <c r="B105" s="2" t="str">
        <f>IF(A105="","",VLOOKUP(A105,#REF!,5,FALSE))</f>
        <v/>
      </c>
      <c r="C105" s="1" t="str">
        <f>IF(A105="","",VLOOKUP(A105,#REF!,6,FALSE))</f>
        <v/>
      </c>
      <c r="D105" s="20" t="str">
        <f>IF(A105="","",VLOOKUP(A105,#REF!,9,FALSE))</f>
        <v/>
      </c>
      <c r="E105" s="2" t="str">
        <f>IF(A105="","",VLOOKUP(A105,#REF!,10,FALSE))</f>
        <v/>
      </c>
      <c r="F105" s="3" t="str">
        <f>IF(A105="","",VLOOKUP(A105,#REF!,11,FALSE))</f>
        <v/>
      </c>
      <c r="G105" s="4" t="str">
        <f>IF(A105="","",IF(VLOOKUP(A105,#REF!,14,FALSE)="②一般競争入札（総合評価方式）","一般競争入札"&amp;CHAR(10)&amp;"（総合評価方式）","一般競争入札"))</f>
        <v/>
      </c>
      <c r="H105" s="5"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7,FALSE)&lt;&gt;"",TEXT(VLOOKUP(A105,#REF!,16,FALSE),"#,##0円")&amp;CHAR(10)&amp;"(A)",VLOOKUP(A105,#REF!,16,FALSE))))))</f>
        <v/>
      </c>
      <c r="I105" s="5" t="str">
        <f>IF(A105="","",VLOOKUP(A105,#REF!,17,FALSE))</f>
        <v/>
      </c>
      <c r="J105" s="6" t="str">
        <f>IF(A105="","",IF(VLOOKUP(A105,#REF!,16,FALSE)="他官署で調達手続きを実施のため","－",IF(VLOOKUP(A105,#REF!,23,FALSE)="②同種の他の契約の予定価格を類推されるおそれがあるため公表しない","－",IF(VLOOKUP(A105,#REF!,23,FALSE)="－","－",IF(VLOOKUP(A105,#REF!,7,FALSE)&lt;&gt;"",TEXT(VLOOKUP(A105,#REF!,19,FALSE),"#.0%")&amp;CHAR(10)&amp;"(B/A×100)",VLOOKUP(A105,#REF!,19,FALSE))))))</f>
        <v/>
      </c>
      <c r="K105" s="7" t="str">
        <f>IF(A105="","",IF(VLOOKUP(A105,#REF!,12,FALSE)="①公益社団法人","公社",IF(VLOOKUP(A105,#REF!,12,FALSE)="②公益財団法人","公財","")))</f>
        <v/>
      </c>
      <c r="L105" s="7" t="str">
        <f>IF(A105="","",VLOOKUP(A105,#REF!,13,FALSE))</f>
        <v/>
      </c>
      <c r="M105" s="8" t="str">
        <f>IF(A105="","",IF(VLOOKUP(A105,#REF!,13,FALSE)="国所管",VLOOKUP(A105,#REF!,24,FALSE),""))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xr:uid="{00000000-0002-0000-0300-000000000000}"/>
    <dataValidation imeMode="halfAlpha" allowBlank="1" showInputMessage="1" showErrorMessage="1" errorTitle="参考" error="半角数字で入力して下さい。" promptTitle="入力方法" prompt="半角数字で入力して下さい。" sqref="H6:J10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elements/1.1/"/>
    <ds:schemaRef ds:uri="http://purl.org/dc/terms/"/>
    <ds:schemaRef ds:uri="http://purl.org/dc/dcmitype/"/>
    <ds:schemaRef ds:uri="83f91a21-fd60-4569-977f-9e7a8b68efa0"/>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b5471033-25ca-41e4-b4f9-0c69817a7d90"/>
    <ds:schemaRef ds:uri="248ab0bc-7e59-4567-bd72-f8d7ec109bec"/>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0510bn</vt:lpstr>
      <vt:lpstr>'0510bn'!Print_Area</vt:lpstr>
      <vt:lpstr>'0510bn'!Print_Titles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