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1EAC5FF2-D3B3-41D2-ACDB-E7122CA149BA}" xr6:coauthVersionLast="36" xr6:coauthVersionMax="36" xr10:uidLastSave="{00000000-0000-0000-0000-000000000000}"/>
  <bookViews>
    <workbookView xWindow="28680" yWindow="-2940" windowWidth="29040" windowHeight="15840" xr2:uid="{00000000-000D-0000-FFFF-FFFF00000000}"/>
  </bookViews>
  <sheets>
    <sheet name="0610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'0610bn'!$A$5:$N$85</definedName>
    <definedName name="aaa">[1]契約状況コード表!$F$5:$F$9</definedName>
    <definedName name="aaaa">[1]契約状況コード表!$G$5:$G$6</definedName>
    <definedName name="_xlnm.Print_Area" localSheetId="0">'0610bn'!$B$1:$N$13</definedName>
    <definedName name="_xlnm.Print_Titles" localSheetId="0">'0610bn'!$1:$5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32" i="5" l="1"/>
  <c r="P100" i="5"/>
  <c r="P33" i="5"/>
  <c r="P61" i="5"/>
  <c r="P93" i="5"/>
  <c r="P14" i="5"/>
  <c r="P18" i="5"/>
  <c r="P34" i="5"/>
  <c r="P82" i="5"/>
  <c r="P98" i="5"/>
  <c r="P19" i="5"/>
  <c r="P83" i="5"/>
  <c r="P99" i="5"/>
  <c r="P27" i="5"/>
  <c r="P63" i="5"/>
  <c r="P95" i="5"/>
  <c r="P102" i="5"/>
  <c r="P104" i="5"/>
  <c r="P92" i="5"/>
  <c r="P28" i="5"/>
  <c r="P44" i="5"/>
  <c r="P60" i="5"/>
  <c r="P22" i="5"/>
  <c r="P53" i="5"/>
  <c r="P25" i="5"/>
  <c r="P59" i="5" l="1"/>
  <c r="G59" i="5"/>
  <c r="N59" i="5"/>
  <c r="F59" i="5"/>
  <c r="K59" i="5"/>
  <c r="C59" i="5"/>
  <c r="J59" i="5"/>
  <c r="B59" i="5"/>
  <c r="I59" i="5"/>
  <c r="H59" i="5"/>
  <c r="M59" i="5"/>
  <c r="L59" i="5"/>
  <c r="E59" i="5"/>
  <c r="D59" i="5"/>
  <c r="P47" i="5"/>
  <c r="K47" i="5"/>
  <c r="C47" i="5"/>
  <c r="J47" i="5"/>
  <c r="B47" i="5"/>
  <c r="G47" i="5"/>
  <c r="N47" i="5"/>
  <c r="F47" i="5"/>
  <c r="M47" i="5"/>
  <c r="E47" i="5"/>
  <c r="L47" i="5"/>
  <c r="D47" i="5"/>
  <c r="I47" i="5"/>
  <c r="H47" i="5"/>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P29" i="5"/>
  <c r="L29" i="5"/>
  <c r="D29" i="5"/>
  <c r="G29" i="5"/>
  <c r="H29" i="5"/>
  <c r="M29" i="5"/>
  <c r="B29" i="5"/>
  <c r="E29" i="5"/>
  <c r="N29" i="5"/>
  <c r="K29" i="5"/>
  <c r="J29" i="5"/>
  <c r="I29" i="5"/>
  <c r="F29" i="5"/>
  <c r="C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I14" i="5"/>
  <c r="N14" i="5"/>
  <c r="M14" i="5"/>
  <c r="E14" i="5"/>
  <c r="C14" i="5"/>
  <c r="H14" i="5"/>
  <c r="G14" i="5"/>
  <c r="L14" i="5"/>
  <c r="D14" i="5"/>
  <c r="F14" i="5"/>
  <c r="K14" i="5"/>
  <c r="J14" i="5"/>
  <c r="B14" i="5"/>
  <c r="J44" i="5"/>
  <c r="B44" i="5"/>
  <c r="I44" i="5"/>
  <c r="N44" i="5"/>
  <c r="F44" i="5"/>
  <c r="M44" i="5"/>
  <c r="E44" i="5"/>
  <c r="L44" i="5"/>
  <c r="D44" i="5"/>
  <c r="K44" i="5"/>
  <c r="C44" i="5"/>
  <c r="H44" i="5"/>
  <c r="G44" i="5"/>
  <c r="P97" i="5"/>
  <c r="K97" i="5"/>
  <c r="C97" i="5"/>
  <c r="J97" i="5"/>
  <c r="B97" i="5"/>
  <c r="H97" i="5"/>
  <c r="G97" i="5"/>
  <c r="N97" i="5"/>
  <c r="F97" i="5"/>
  <c r="M97" i="5"/>
  <c r="E97" i="5"/>
  <c r="I97" i="5"/>
  <c r="D97" i="5"/>
  <c r="L97" i="5"/>
  <c r="P15" i="5"/>
  <c r="L15" i="5"/>
  <c r="D15" i="5"/>
  <c r="K15" i="5"/>
  <c r="J15" i="5"/>
  <c r="H15" i="5"/>
  <c r="G15" i="5"/>
  <c r="F15" i="5"/>
  <c r="B15" i="5"/>
  <c r="N15" i="5"/>
  <c r="C15" i="5"/>
  <c r="M15" i="5"/>
  <c r="E15" i="5"/>
  <c r="I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P12" i="5"/>
  <c r="P9" i="5"/>
  <c r="P13" i="5"/>
  <c r="P10" i="5"/>
  <c r="O6" i="5"/>
  <c r="P6" i="5"/>
  <c r="P8" i="5"/>
  <c r="P7" i="5"/>
  <c r="O13" i="5"/>
  <c r="O46" i="5"/>
  <c r="O75" i="5"/>
  <c r="O104" i="5"/>
  <c r="O17" i="5"/>
  <c r="O82" i="5"/>
  <c r="O99" i="5"/>
  <c r="O57" i="5"/>
  <c r="O38" i="5"/>
  <c r="O73" i="5"/>
  <c r="O45" i="5"/>
  <c r="O58" i="5"/>
  <c r="O78" i="5"/>
  <c r="O94" i="5"/>
  <c r="O67" i="5"/>
  <c r="O83" i="5"/>
  <c r="O50" i="5"/>
  <c r="O63" i="5"/>
  <c r="O95" i="5"/>
  <c r="O103" i="5"/>
  <c r="O10" i="5"/>
  <c r="O79" i="5"/>
  <c r="O98" i="5"/>
  <c r="O39" i="5"/>
  <c r="O25" i="5"/>
  <c r="O42" i="5"/>
  <c r="O91" i="5"/>
  <c r="O77" i="5"/>
  <c r="O51" i="5"/>
  <c r="O100" i="5"/>
  <c r="O86" i="5"/>
  <c r="O14" i="5"/>
  <c r="O97" i="5"/>
  <c r="O93" i="5"/>
  <c r="O66" i="5"/>
  <c r="O85" i="5"/>
  <c r="O9"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8" i="5"/>
  <c r="O20" i="5"/>
  <c r="O21" i="5"/>
  <c r="O16" i="5"/>
  <c r="O90" i="5"/>
  <c r="O31" i="5"/>
  <c r="O12" i="5"/>
  <c r="O92" i="5"/>
  <c r="O62" i="5"/>
  <c r="O7" i="5" l="1"/>
</calcChain>
</file>

<file path=xl/sharedStrings.xml><?xml version="1.0" encoding="utf-8"?>
<sst xmlns="http://schemas.openxmlformats.org/spreadsheetml/2006/main" count="101" uniqueCount="29">
  <si>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</si>
  <si>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</si>
  <si>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</si>
  <si>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</si>
  <si>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</si>
  <si>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</si>
  <si>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</si>
  <si>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</si>
  <si>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</si>
  <si>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</si>
  <si>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</si>
  <si>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</si>
  <si>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</si>
  <si>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</si>
  <si>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国所管、
都道府県
所管の区分</t>
    <rPh sb="5" eb="9">
      <t>トドウフケン</t>
    </rPh>
    <phoneticPr fontId="2"/>
  </si>
  <si>
    <t>令和６年分「所得税及び復興特別所得税」及び「消費税及び地方消費税」の確定申告書等の封入作業等委託業務
（43,342件）</t>
  </si>
  <si>
    <t>支出負担行為担当官
高松国税局総務部次長
西山　克也
香川県高松市天神前２－１０</t>
  </si>
  <si>
    <t>株式会社グロップ
岡山県岡山市中区さい東町２－２－５</t>
  </si>
  <si>
    <t>一般競争入札</t>
  </si>
  <si>
    <t>同種の他の契約の予定価格を類推されるおそれがあるため公表しない</t>
  </si>
  <si>
    <t>@57円</t>
  </si>
  <si>
    <t>－</t>
  </si>
  <si>
    <t/>
  </si>
  <si>
    <t>令和６年分確定申告に係る納付書等の封入作業等委託業務
（88,100件）</t>
  </si>
  <si>
    <t>@18.7円</t>
  </si>
  <si>
    <t>自動車の購入及び下取車両との交換</t>
  </si>
  <si>
    <t>株式会社日産サティオ徳島
徳島県徳島市応神町古川字日ノ上８</t>
  </si>
  <si>
    <t>高松国税局８階南側倉庫　平行移動書庫の購入</t>
  </si>
  <si>
    <t>四国ネコス株式会社
香川県高松市勅使町５１８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</si>
</sst>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Border="1" applyAlignment="1">
      <alignment vertical="center" wrapText="1"/>
    </xf>
    <xf numFmtId="0" fontId="8" fillId="0" borderId="5" xfId="6" applyFont="1" applyBorder="1" applyAlignment="1">
      <alignment vertical="center" wrapText="1"/>
    </xf>
    <xf numFmtId="177" fontId="8" fillId="0" borderId="5" xfId="6"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78" fontId="8" fillId="0" borderId="0" xfId="6" applyNumberFormat="1" applyFont="1">
      <alignment vertical="center"/>
    </xf>
    <xf numFmtId="177" fontId="8" fillId="0" borderId="0" xfId="6" applyNumberFormat="1" applyFont="1">
      <alignment vertical="center"/>
    </xf>
    <xf numFmtId="177" fontId="8" fillId="0" borderId="6" xfId="6" applyNumberFormat="1" applyFont="1" applyBorder="1" applyAlignment="1">
      <alignment horizontal="center" vertical="center" wrapText="1"/>
    </xf>
    <xf numFmtId="180" fontId="6" fillId="0" borderId="5" xfId="1" applyNumberFormat="1" applyFont="1" applyBorder="1" applyAlignment="1">
      <alignment horizontal="center" vertical="center" shrinkToFit="1"/>
    </xf>
    <xf numFmtId="0" fontId="8" fillId="0" borderId="2" xfId="6" applyFont="1" applyBorder="1" applyAlignment="1">
      <alignment horizontal="center" vertical="center" wrapText="1"/>
    </xf>
    <xf numFmtId="178" fontId="8" fillId="0" borderId="2" xfId="6" applyNumberFormat="1" applyFont="1" applyBorder="1" applyAlignment="1">
      <alignment horizontal="center" vertical="center" wrapText="1"/>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8" fillId="0" borderId="7" xfId="6" applyFont="1" applyBorder="1" applyAlignment="1">
      <alignment horizontal="center" vertical="center" wrapText="1"/>
    </xf>
    <xf numFmtId="0" fontId="8" fillId="0" borderId="5" xfId="6" applyFont="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8" fillId="0" borderId="2" xfId="6" applyFont="1" applyBorder="1" applyAlignment="1">
      <alignment horizontal="center" vertical="center" wrapText="1"/>
    </xf>
    <xf numFmtId="38" fontId="8"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tabSelected="1" view="pageBreakPreview" zoomScale="85" zoomScaleNormal="100" zoomScaleSheetLayoutView="85" workbookViewId="0">
      <selection activeCell="A6" sqref="A6:A104"/>
    </sheetView>
  </sheetViews>
  <sheetFormatPr defaultColWidth="9" defaultRowHeight="11.25" x14ac:dyDescent="0.15"/>
  <cols>
    <col min="1" max="1" width="9.1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1" width="8.125" style="10" customWidth="1"/>
    <col min="12" max="12" width="8.875" style="10" customWidth="1"/>
    <col min="13" max="13" width="8.125" style="18" customWidth="1"/>
    <col min="14" max="14" width="13.375" style="10" customWidth="1"/>
    <col min="15" max="15" width="11.25" style="10" customWidth="1"/>
    <col min="16" max="16384" width="9" style="10"/>
  </cols>
  <sheetData>
    <row r="1" spans="1:16" ht="27.75" customHeight="1" x14ac:dyDescent="0.15">
      <c r="A1" s="27"/>
      <c r="B1" s="30" t="s">
        <v>9</v>
      </c>
      <c r="C1" s="31"/>
      <c r="D1" s="31"/>
      <c r="E1" s="31"/>
      <c r="F1" s="31"/>
      <c r="G1" s="31"/>
      <c r="H1" s="32"/>
      <c r="I1" s="31"/>
      <c r="J1" s="31"/>
      <c r="K1" s="31"/>
      <c r="L1" s="31"/>
      <c r="M1" s="31"/>
      <c r="N1" s="31"/>
    </row>
    <row r="2" spans="1:16" x14ac:dyDescent="0.15">
      <c r="A2" s="28"/>
    </row>
    <row r="3" spans="1:16" x14ac:dyDescent="0.15">
      <c r="A3" s="28"/>
      <c r="B3" s="12"/>
      <c r="N3" s="13"/>
    </row>
    <row r="4" spans="1:16" ht="21.95" customHeight="1" x14ac:dyDescent="0.15">
      <c r="A4" s="28"/>
      <c r="B4" s="33" t="s">
        <v>10</v>
      </c>
      <c r="C4" s="33" t="s">
        <v>1</v>
      </c>
      <c r="D4" s="33" t="s">
        <v>2</v>
      </c>
      <c r="E4" s="33" t="s">
        <v>3</v>
      </c>
      <c r="F4" s="25" t="s">
        <v>4</v>
      </c>
      <c r="G4" s="33" t="s">
        <v>11</v>
      </c>
      <c r="H4" s="34" t="s">
        <v>5</v>
      </c>
      <c r="I4" s="33" t="s">
        <v>6</v>
      </c>
      <c r="J4" s="22" t="s">
        <v>7</v>
      </c>
      <c r="K4" s="23" t="s">
        <v>12</v>
      </c>
      <c r="L4" s="24"/>
      <c r="M4" s="24"/>
      <c r="N4" s="25" t="s">
        <v>13</v>
      </c>
    </row>
    <row r="5" spans="1:16" s="15" customFormat="1" ht="36.75" customHeight="1" x14ac:dyDescent="0.15">
      <c r="A5" s="29"/>
      <c r="B5" s="33"/>
      <c r="C5" s="33"/>
      <c r="D5" s="33"/>
      <c r="E5" s="33"/>
      <c r="F5" s="26"/>
      <c r="G5" s="33"/>
      <c r="H5" s="34"/>
      <c r="I5" s="33"/>
      <c r="J5" s="22"/>
      <c r="K5" s="14" t="s">
        <v>8</v>
      </c>
      <c r="L5" s="14" t="s">
        <v>14</v>
      </c>
      <c r="M5" s="19" t="s">
        <v>0</v>
      </c>
      <c r="N5" s="26"/>
    </row>
    <row r="6" spans="1:16" s="15" customFormat="1" ht="69.95" customHeight="1" x14ac:dyDescent="0.15">
      <c r="A6" s="14"/>
      <c r="B6" s="2" t="s">
        <v>15</v>
      </c>
      <c r="C6" s="1" t="s">
        <v>16</v>
      </c>
      <c r="D6" s="20">
        <v>45583</v>
      </c>
      <c r="E6" s="2" t="s">
        <v>17</v>
      </c>
      <c r="F6" s="3">
        <v>6260001002220</v>
      </c>
      <c r="G6" s="4" t="s">
        <v>18</v>
      </c>
      <c r="H6" s="5" t="s">
        <v>19</v>
      </c>
      <c r="I6" s="5" t="s">
        <v>20</v>
      </c>
      <c r="J6" s="6" t="s">
        <v>21</v>
      </c>
      <c r="K6" s="7" t="s">
        <v>22</v>
      </c>
      <c r="L6" s="7">
        <v>0</v>
      </c>
      <c r="M6" s="8" t="s">
        <v>22</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9.95" customHeight="1" x14ac:dyDescent="0.15">
      <c r="A7" s="21"/>
      <c r="B7" s="2" t="s">
        <v>23</v>
      </c>
      <c r="C7" s="1" t="s">
        <v>16</v>
      </c>
      <c r="D7" s="20">
        <v>45590</v>
      </c>
      <c r="E7" s="2" t="s">
        <v>17</v>
      </c>
      <c r="F7" s="3">
        <v>6260001002220</v>
      </c>
      <c r="G7" s="4" t="s">
        <v>18</v>
      </c>
      <c r="H7" s="5" t="s">
        <v>19</v>
      </c>
      <c r="I7" s="5" t="s">
        <v>24</v>
      </c>
      <c r="J7" s="6" t="s">
        <v>21</v>
      </c>
      <c r="K7" s="7" t="s">
        <v>22</v>
      </c>
      <c r="L7" s="7">
        <v>0</v>
      </c>
      <c r="M7" s="8" t="s">
        <v>22</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9.95" customHeight="1" x14ac:dyDescent="0.15">
      <c r="A8" s="21"/>
      <c r="B8" s="2" t="s">
        <v>25</v>
      </c>
      <c r="C8" s="1" t="s">
        <v>16</v>
      </c>
      <c r="D8" s="20">
        <v>45566</v>
      </c>
      <c r="E8" s="2" t="s">
        <v>26</v>
      </c>
      <c r="F8" s="3">
        <v>3480001001673</v>
      </c>
      <c r="G8" s="4" t="s">
        <v>18</v>
      </c>
      <c r="H8" s="5" t="s">
        <v>19</v>
      </c>
      <c r="I8" s="5">
        <v>3678135</v>
      </c>
      <c r="J8" s="6" t="s">
        <v>21</v>
      </c>
      <c r="K8" s="7" t="s">
        <v>22</v>
      </c>
      <c r="L8" s="7">
        <v>0</v>
      </c>
      <c r="M8" s="8" t="s">
        <v>22</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9.95" customHeight="1" x14ac:dyDescent="0.15">
      <c r="A9" s="21"/>
      <c r="B9" s="2" t="s">
        <v>27</v>
      </c>
      <c r="C9" s="1" t="s">
        <v>16</v>
      </c>
      <c r="D9" s="20">
        <v>45588</v>
      </c>
      <c r="E9" s="2" t="s">
        <v>28</v>
      </c>
      <c r="F9" s="3">
        <v>8470001001934</v>
      </c>
      <c r="G9" s="4" t="s">
        <v>18</v>
      </c>
      <c r="H9" s="5" t="s">
        <v>19</v>
      </c>
      <c r="I9" s="5">
        <v>2893000</v>
      </c>
      <c r="J9" s="6" t="s">
        <v>21</v>
      </c>
      <c r="K9" s="7" t="s">
        <v>22</v>
      </c>
      <c r="L9" s="7">
        <v>0</v>
      </c>
      <c r="M9" s="8" t="s">
        <v>22</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9.95" customHeight="1" x14ac:dyDescent="0.15">
      <c r="A10" s="21"/>
      <c r="B10" s="2" t="s">
        <v>22</v>
      </c>
      <c r="C10" s="1" t="s">
        <v>22</v>
      </c>
      <c r="D10" s="20" t="s">
        <v>22</v>
      </c>
      <c r="E10" s="2" t="s">
        <v>22</v>
      </c>
      <c r="F10" s="3" t="s">
        <v>22</v>
      </c>
      <c r="G10" s="4" t="s">
        <v>22</v>
      </c>
      <c r="H10" s="5" t="s">
        <v>22</v>
      </c>
      <c r="I10" s="5" t="s">
        <v>22</v>
      </c>
      <c r="J10" s="6" t="s">
        <v>22</v>
      </c>
      <c r="K10" s="7" t="s">
        <v>22</v>
      </c>
      <c r="L10" s="7" t="s">
        <v>22</v>
      </c>
      <c r="M10" s="8" t="s">
        <v>22</v>
      </c>
      <c r="N10" s="9" t="s">
        <v>22</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9.95" customHeight="1" x14ac:dyDescent="0.15">
      <c r="A11" s="21"/>
      <c r="B11" s="2" t="s">
        <v>22</v>
      </c>
      <c r="C11" s="1" t="s">
        <v>22</v>
      </c>
      <c r="D11" s="20" t="s">
        <v>22</v>
      </c>
      <c r="E11" s="2" t="s">
        <v>22</v>
      </c>
      <c r="F11" s="3" t="s">
        <v>22</v>
      </c>
      <c r="G11" s="4" t="s">
        <v>22</v>
      </c>
      <c r="H11" s="5" t="s">
        <v>22</v>
      </c>
      <c r="I11" s="5" t="s">
        <v>22</v>
      </c>
      <c r="J11" s="6" t="s">
        <v>22</v>
      </c>
      <c r="K11" s="7" t="s">
        <v>22</v>
      </c>
      <c r="L11" s="7" t="s">
        <v>22</v>
      </c>
      <c r="M11" s="8" t="s">
        <v>22</v>
      </c>
      <c r="N11" s="9" t="s">
        <v>22</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9.95" customHeight="1" x14ac:dyDescent="0.15">
      <c r="A12" s="21"/>
      <c r="B12" s="2" t="s">
        <v>22</v>
      </c>
      <c r="C12" s="1" t="s">
        <v>22</v>
      </c>
      <c r="D12" s="20" t="s">
        <v>22</v>
      </c>
      <c r="E12" s="2" t="s">
        <v>22</v>
      </c>
      <c r="F12" s="3" t="s">
        <v>22</v>
      </c>
      <c r="G12" s="4" t="s">
        <v>22</v>
      </c>
      <c r="H12" s="5" t="s">
        <v>22</v>
      </c>
      <c r="I12" s="5" t="s">
        <v>22</v>
      </c>
      <c r="J12" s="6" t="s">
        <v>22</v>
      </c>
      <c r="K12" s="7" t="s">
        <v>22</v>
      </c>
      <c r="L12" s="7" t="s">
        <v>22</v>
      </c>
      <c r="M12" s="8" t="s">
        <v>22</v>
      </c>
      <c r="N12" s="9" t="s">
        <v>22</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9.95" customHeight="1" x14ac:dyDescent="0.15">
      <c r="A13" s="21"/>
      <c r="B13" s="2" t="s">
        <v>22</v>
      </c>
      <c r="C13" s="1" t="s">
        <v>22</v>
      </c>
      <c r="D13" s="20" t="s">
        <v>22</v>
      </c>
      <c r="E13" s="2" t="s">
        <v>22</v>
      </c>
      <c r="F13" s="3" t="s">
        <v>22</v>
      </c>
      <c r="G13" s="4" t="s">
        <v>22</v>
      </c>
      <c r="H13" s="5" t="s">
        <v>22</v>
      </c>
      <c r="I13" s="5" t="s">
        <v>22</v>
      </c>
      <c r="J13" s="6" t="s">
        <v>22</v>
      </c>
      <c r="K13" s="7" t="s">
        <v>22</v>
      </c>
      <c r="L13" s="7" t="s">
        <v>22</v>
      </c>
      <c r="M13" s="8" t="s">
        <v>22</v>
      </c>
      <c r="N13" s="9" t="s">
        <v>22</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9.95" customHeight="1" x14ac:dyDescent="0.15">
      <c r="A14" s="21"/>
      <c r="B14" s="2" t="str">
        <f>IF(A14="","",VLOOKUP(A14,#REF!,5,FALSE))</f>
        <v/>
      </c>
      <c r="C14" s="1" t="str">
        <f>IF(A14="","",VLOOKUP(A14,#REF!,6,FALSE))</f>
        <v/>
      </c>
      <c r="D14" s="20" t="str">
        <f>IF(A14="","",VLOOKUP(A14,#REF!,9,FALSE))</f>
        <v/>
      </c>
      <c r="E14" s="2" t="str">
        <f>IF(A14="","",VLOOKUP(A14,#REF!,10,FALSE))</f>
        <v/>
      </c>
      <c r="F14" s="3" t="str">
        <f>IF(A14="","",VLOOKUP(A14,#REF!,11,FALSE))</f>
        <v/>
      </c>
      <c r="G14" s="4" t="str">
        <f>IF(A14="","",IF(VLOOKUP(A14,#REF!,14,FALSE)="②一般競争入札（総合評価方式）","一般競争入札"&amp;CHAR(10)&amp;"（総合評価方式）","一般競争入札"))</f>
        <v/>
      </c>
      <c r="H14" s="5" t="str">
        <f>IF(A14="","",IF(VLOOKUP(A14,#REF!,16,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7,FALSE)&lt;&gt;"",TEXT(VLOOKUP(A14,#REF!,16,FALSE),"#,##0円")&amp;CHAR(10)&amp;"(A)",VLOOKUP(A14,#REF!,16,FALSE))))))</f>
        <v/>
      </c>
      <c r="I14" s="5" t="str">
        <f>IF(A14="","",VLOOKUP(A14,#REF!,17,FALSE))</f>
        <v/>
      </c>
      <c r="J14" s="6" t="str">
        <f>IF(A14="","",IF(VLOOKUP(A14,#REF!,16,FALSE)="他官署で調達手続きを実施のため","－",IF(VLOOKUP(A14,#REF!,23,FALSE)="②同種の他の契約の予定価格を類推されるおそれがあるため公表しない","－",IF(VLOOKUP(A14,#REF!,23,FALSE)="－","－",IF(VLOOKUP(A14,#REF!,7,FALSE)&lt;&gt;"",TEXT(VLOOKUP(A14,#REF!,19,FALSE),"#.0%")&amp;CHAR(10)&amp;"(B/A×100)",VLOOKUP(A14,#REF!,19,FALSE))))))</f>
        <v/>
      </c>
      <c r="K14" s="7" t="str">
        <f>IF(A14="","",IF(VLOOKUP(A14,#REF!,12,FALSE)="①公益社団法人","公社",IF(VLOOKUP(A14,#REF!,12,FALSE)="②公益財団法人","公財","")))</f>
        <v/>
      </c>
      <c r="L14" s="7" t="str">
        <f>IF(A14="","",VLOOKUP(A14,#REF!,13,FALSE))</f>
        <v/>
      </c>
      <c r="M14" s="8" t="str">
        <f>IF(A14="","",IF(VLOOKUP(A14,#REF!,13,FALSE)="国所管",VLOOKUP(A14,#REF!,24,FALSE),""))</f>
        <v/>
      </c>
      <c r="N14" s="9" t="str">
        <f>IF(A14="","",IF(AND(P14="○",O14="分担契約/単価契約"),"単価契約"&amp;CHAR(10)&amp;"予定調達総額 "&amp;TEXT(VLOOKUP(A14,#REF!,16,FALSE),"#,##0円")&amp;"(B)"&amp;CHAR(10)&amp;"分担契約"&amp;CHAR(10)&amp;VLOOKUP(A14,#REF!,32,FALSE),IF(AND(P14="○",O14="分担契約"),"分担契約"&amp;CHAR(10)&amp;"契約総額 "&amp;TEXT(VLOOKUP(A14,#REF!,16,FALSE),"#,##0円")&amp;"(B)"&amp;CHAR(10)&amp;VLOOKUP(A14,#REF!,32,FALSE),(IF(O14="分担契約/単価契約","単価契約"&amp;CHAR(10)&amp;"予定調達総額 "&amp;TEXT(VLOOKUP(A14,#REF!,16,FALSE),"#,##0円")&amp;CHAR(10)&amp;"分担契約"&amp;CHAR(10)&amp;VLOOKUP(A14,#REF!,32,FALSE),IF(O14="分担契約","分担契約"&amp;CHAR(10)&amp;"契約総額 "&amp;TEXT(VLOOKUP(A14,#REF!,16,FALSE),"#,##0円")&amp;CHAR(10)&amp;VLOOKUP(A14,#REF!,32,FALSE),IF(O14="単価契約","単価契約"&amp;CHAR(10)&amp;"予定調達総額 "&amp;TEXT(VLOOKUP(A14,#REF!,16,FALSE),"#,##0円")&amp;CHAR(10)&amp;VLOOKUP(A14,#REF!,32,FALSE),VLOOKUP(A14,#REF!,32,FALSE))))))))</f>
        <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9.95" customHeight="1" x14ac:dyDescent="0.15">
      <c r="A15" s="21"/>
      <c r="B15" s="2" t="str">
        <f>IF(A15="","",VLOOKUP(A15,#REF!,5,FALSE))</f>
        <v/>
      </c>
      <c r="C15" s="1" t="str">
        <f>IF(A15="","",VLOOKUP(A15,#REF!,6,FALSE))</f>
        <v/>
      </c>
      <c r="D15" s="20" t="str">
        <f>IF(A15="","",VLOOKUP(A15,#REF!,9,FALSE))</f>
        <v/>
      </c>
      <c r="E15" s="2" t="str">
        <f>IF(A15="","",VLOOKUP(A15,#REF!,10,FALSE))</f>
        <v/>
      </c>
      <c r="F15" s="3" t="str">
        <f>IF(A15="","",VLOOKUP(A15,#REF!,11,FALSE))</f>
        <v/>
      </c>
      <c r="G15" s="4" t="str">
        <f>IF(A15="","",IF(VLOOKUP(A15,#REF!,14,FALSE)="②一般競争入札（総合評価方式）","一般競争入札"&amp;CHAR(10)&amp;"（総合評価方式）","一般競争入札"))</f>
        <v/>
      </c>
      <c r="H15" s="5"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7,FALSE)&lt;&gt;"",TEXT(VLOOKUP(A15,#REF!,16,FALSE),"#,##0円")&amp;CHAR(10)&amp;"(A)",VLOOKUP(A15,#REF!,16,FALSE))))))</f>
        <v/>
      </c>
      <c r="I15" s="5" t="str">
        <f>IF(A15="","",VLOOKUP(A15,#REF!,17,FALSE))</f>
        <v/>
      </c>
      <c r="J15" s="6" t="str">
        <f>IF(A15="","",IF(VLOOKUP(A15,#REF!,16,FALSE)="他官署で調達手続きを実施のため","－",IF(VLOOKUP(A15,#REF!,23,FALSE)="②同種の他の契約の予定価格を類推されるおそれがあるため公表しない","－",IF(VLOOKUP(A15,#REF!,23,FALSE)="－","－",IF(VLOOKUP(A15,#REF!,7,FALSE)&lt;&gt;"",TEXT(VLOOKUP(A15,#REF!,19,FALSE),"#.0%")&amp;CHAR(10)&amp;"(B/A×100)",VLOOKUP(A15,#REF!,19,FALSE))))))</f>
        <v/>
      </c>
      <c r="K15" s="7" t="str">
        <f>IF(A15="","",IF(VLOOKUP(A15,#REF!,12,FALSE)="①公益社団法人","公社",IF(VLOOKUP(A15,#REF!,12,FALSE)="②公益財団法人","公財","")))</f>
        <v/>
      </c>
      <c r="L15" s="7" t="str">
        <f>IF(A15="","",VLOOKUP(A15,#REF!,13,FALSE))</f>
        <v/>
      </c>
      <c r="M15" s="8" t="str">
        <f>IF(A15="","",IF(VLOOKUP(A15,#REF!,13,FALSE)="国所管",VLOOKUP(A15,#REF!,24,FALSE),""))</f>
        <v/>
      </c>
      <c r="N15" s="9"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9.95" customHeight="1" x14ac:dyDescent="0.15">
      <c r="A16" s="21"/>
      <c r="B16" s="2" t="str">
        <f>IF(A16="","",VLOOKUP(A16,#REF!,5,FALSE))</f>
        <v/>
      </c>
      <c r="C16" s="1" t="str">
        <f>IF(A16="","",VLOOKUP(A16,#REF!,6,FALSE))</f>
        <v/>
      </c>
      <c r="D16" s="20" t="str">
        <f>IF(A16="","",VLOOKUP(A16,#REF!,9,FALSE))</f>
        <v/>
      </c>
      <c r="E16" s="2" t="str">
        <f>IF(A16="","",VLOOKUP(A16,#REF!,10,FALSE))</f>
        <v/>
      </c>
      <c r="F16" s="3" t="str">
        <f>IF(A16="","",VLOOKUP(A16,#REF!,11,FALSE))</f>
        <v/>
      </c>
      <c r="G16" s="4" t="str">
        <f>IF(A16="","",IF(VLOOKUP(A16,#REF!,14,FALSE)="②一般競争入札（総合評価方式）","一般競争入札"&amp;CHAR(10)&amp;"（総合評価方式）","一般競争入札"))</f>
        <v/>
      </c>
      <c r="H16" s="5"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5" t="str">
        <f>IF(A16="","",VLOOKUP(A16,#REF!,17,FALSE))</f>
        <v/>
      </c>
      <c r="J16" s="6"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7" t="str">
        <f>IF(A16="","",IF(VLOOKUP(A16,#REF!,12,FALSE)="①公益社団法人","公社",IF(VLOOKUP(A16,#REF!,12,FALSE)="②公益財団法人","公財","")))</f>
        <v/>
      </c>
      <c r="L16" s="7" t="str">
        <f>IF(A16="","",VLOOKUP(A16,#REF!,13,FALSE))</f>
        <v/>
      </c>
      <c r="M16" s="8" t="str">
        <f>IF(A16="","",IF(VLOOKUP(A16,#REF!,13,FALSE)="国所管",VLOOKUP(A16,#REF!,24,FALSE),""))</f>
        <v/>
      </c>
      <c r="N16" s="9"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9.95" customHeight="1" x14ac:dyDescent="0.15">
      <c r="A17" s="21"/>
      <c r="B17" s="2" t="str">
        <f>IF(A17="","",VLOOKUP(A17,#REF!,5,FALSE))</f>
        <v/>
      </c>
      <c r="C17" s="1" t="str">
        <f>IF(A17="","",VLOOKUP(A17,#REF!,6,FALSE))</f>
        <v/>
      </c>
      <c r="D17" s="20" t="str">
        <f>IF(A17="","",VLOOKUP(A17,#REF!,9,FALSE))</f>
        <v/>
      </c>
      <c r="E17" s="2" t="str">
        <f>IF(A17="","",VLOOKUP(A17,#REF!,10,FALSE))</f>
        <v/>
      </c>
      <c r="F17" s="3" t="str">
        <f>IF(A17="","",VLOOKUP(A17,#REF!,11,FALSE))</f>
        <v/>
      </c>
      <c r="G17" s="4" t="str">
        <f>IF(A17="","",IF(VLOOKUP(A17,#REF!,14,FALSE)="②一般競争入札（総合評価方式）","一般競争入札"&amp;CHAR(10)&amp;"（総合評価方式）","一般競争入札"))</f>
        <v/>
      </c>
      <c r="H17" s="5"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5" t="str">
        <f>IF(A17="","",VLOOKUP(A17,#REF!,17,FALSE))</f>
        <v/>
      </c>
      <c r="J17" s="6"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7" t="str">
        <f>IF(A17="","",IF(VLOOKUP(A17,#REF!,12,FALSE)="①公益社団法人","公社",IF(VLOOKUP(A17,#REF!,12,FALSE)="②公益財団法人","公財","")))</f>
        <v/>
      </c>
      <c r="L17" s="7" t="str">
        <f>IF(A17="","",VLOOKUP(A17,#REF!,13,FALSE))</f>
        <v/>
      </c>
      <c r="M17" s="8" t="str">
        <f>IF(A17="","",IF(VLOOKUP(A17,#REF!,13,FALSE)="国所管",VLOOKUP(A17,#REF!,24,FALSE),""))</f>
        <v/>
      </c>
      <c r="N17" s="9"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9.95" customHeight="1" x14ac:dyDescent="0.15">
      <c r="A18" s="21"/>
      <c r="B18" s="2" t="str">
        <f>IF(A18="","",VLOOKUP(A18,#REF!,5,FALSE))</f>
        <v/>
      </c>
      <c r="C18" s="1" t="str">
        <f>IF(A18="","",VLOOKUP(A18,#REF!,6,FALSE))</f>
        <v/>
      </c>
      <c r="D18" s="20" t="str">
        <f>IF(A18="","",VLOOKUP(A18,#REF!,9,FALSE))</f>
        <v/>
      </c>
      <c r="E18" s="2" t="str">
        <f>IF(A18="","",VLOOKUP(A18,#REF!,10,FALSE))</f>
        <v/>
      </c>
      <c r="F18" s="3" t="str">
        <f>IF(A18="","",VLOOKUP(A18,#REF!,11,FALSE))</f>
        <v/>
      </c>
      <c r="G18" s="4" t="str">
        <f>IF(A18="","",IF(VLOOKUP(A18,#REF!,14,FALSE)="②一般競争入札（総合評価方式）","一般競争入札"&amp;CHAR(10)&amp;"（総合評価方式）","一般競争入札"))</f>
        <v/>
      </c>
      <c r="H18" s="5"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5" t="str">
        <f>IF(A18="","",VLOOKUP(A18,#REF!,17,FALSE))</f>
        <v/>
      </c>
      <c r="J18" s="6"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7" t="str">
        <f>IF(A18="","",IF(VLOOKUP(A18,#REF!,12,FALSE)="①公益社団法人","公社",IF(VLOOKUP(A18,#REF!,12,FALSE)="②公益財団法人","公財","")))</f>
        <v/>
      </c>
      <c r="L18" s="7" t="str">
        <f>IF(A18="","",VLOOKUP(A18,#REF!,13,FALSE))</f>
        <v/>
      </c>
      <c r="M18" s="8" t="str">
        <f>IF(A18="","",IF(VLOOKUP(A18,#REF!,13,FALSE)="国所管",VLOOKUP(A18,#REF!,24,FALSE),""))</f>
        <v/>
      </c>
      <c r="N18" s="9"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9.95" customHeight="1" x14ac:dyDescent="0.15">
      <c r="A19" s="21"/>
      <c r="B19" s="2" t="str">
        <f>IF(A19="","",VLOOKUP(A19,#REF!,5,FALSE))</f>
        <v/>
      </c>
      <c r="C19" s="1" t="str">
        <f>IF(A19="","",VLOOKUP(A19,#REF!,6,FALSE))</f>
        <v/>
      </c>
      <c r="D19" s="20" t="str">
        <f>IF(A19="","",VLOOKUP(A19,#REF!,9,FALSE))</f>
        <v/>
      </c>
      <c r="E19" s="2" t="str">
        <f>IF(A19="","",VLOOKUP(A19,#REF!,10,FALSE))</f>
        <v/>
      </c>
      <c r="F19" s="3" t="str">
        <f>IF(A19="","",VLOOKUP(A19,#REF!,11,FALSE))</f>
        <v/>
      </c>
      <c r="G19" s="4" t="str">
        <f>IF(A19="","",IF(VLOOKUP(A19,#REF!,14,FALSE)="②一般競争入札（総合評価方式）","一般競争入札"&amp;CHAR(10)&amp;"（総合評価方式）","一般競争入札"))</f>
        <v/>
      </c>
      <c r="H19" s="5"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5" t="str">
        <f>IF(A19="","",VLOOKUP(A19,#REF!,17,FALSE))</f>
        <v/>
      </c>
      <c r="J19" s="6"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7" t="str">
        <f>IF(A19="","",IF(VLOOKUP(A19,#REF!,12,FALSE)="①公益社団法人","公社",IF(VLOOKUP(A19,#REF!,12,FALSE)="②公益財団法人","公財","")))</f>
        <v/>
      </c>
      <c r="L19" s="7" t="str">
        <f>IF(A19="","",VLOOKUP(A19,#REF!,13,FALSE))</f>
        <v/>
      </c>
      <c r="M19" s="8" t="str">
        <f>IF(A19="","",IF(VLOOKUP(A19,#REF!,13,FALSE)="国所管",VLOOKUP(A19,#REF!,24,FALSE),""))</f>
        <v/>
      </c>
      <c r="N19" s="9"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9.95" customHeight="1" x14ac:dyDescent="0.15">
      <c r="A20" s="21"/>
      <c r="B20" s="2" t="str">
        <f>IF(A20="","",VLOOKUP(A20,#REF!,5,FALSE))</f>
        <v/>
      </c>
      <c r="C20" s="1" t="str">
        <f>IF(A20="","",VLOOKUP(A20,#REF!,6,FALSE))</f>
        <v/>
      </c>
      <c r="D20" s="20" t="str">
        <f>IF(A20="","",VLOOKUP(A20,#REF!,9,FALSE))</f>
        <v/>
      </c>
      <c r="E20" s="2" t="str">
        <f>IF(A20="","",VLOOKUP(A20,#REF!,10,FALSE))</f>
        <v/>
      </c>
      <c r="F20" s="3" t="str">
        <f>IF(A20="","",VLOOKUP(A20,#REF!,11,FALSE))</f>
        <v/>
      </c>
      <c r="G20" s="4" t="str">
        <f>IF(A20="","",IF(VLOOKUP(A20,#REF!,14,FALSE)="②一般競争入札（総合評価方式）","一般競争入札"&amp;CHAR(10)&amp;"（総合評価方式）","一般競争入札"))</f>
        <v/>
      </c>
      <c r="H20" s="5"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5" t="str">
        <f>IF(A20="","",VLOOKUP(A20,#REF!,17,FALSE))</f>
        <v/>
      </c>
      <c r="J20" s="6"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7" t="str">
        <f>IF(A20="","",IF(VLOOKUP(A20,#REF!,12,FALSE)="①公益社団法人","公社",IF(VLOOKUP(A20,#REF!,12,FALSE)="②公益財団法人","公財","")))</f>
        <v/>
      </c>
      <c r="L20" s="7" t="str">
        <f>IF(A20="","",VLOOKUP(A20,#REF!,13,FALSE))</f>
        <v/>
      </c>
      <c r="M20" s="8" t="str">
        <f>IF(A20="","",IF(VLOOKUP(A20,#REF!,13,FALSE)="国所管",VLOOKUP(A20,#REF!,24,FALSE),""))</f>
        <v/>
      </c>
      <c r="N20" s="9"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9.95" customHeight="1" x14ac:dyDescent="0.15">
      <c r="A21" s="21"/>
      <c r="B21" s="2" t="str">
        <f>IF(A21="","",VLOOKUP(A21,#REF!,5,FALSE))</f>
        <v/>
      </c>
      <c r="C21" s="1" t="str">
        <f>IF(A21="","",VLOOKUP(A21,#REF!,6,FALSE))</f>
        <v/>
      </c>
      <c r="D21" s="20" t="str">
        <f>IF(A21="","",VLOOKUP(A21,#REF!,9,FALSE))</f>
        <v/>
      </c>
      <c r="E21" s="2" t="str">
        <f>IF(A21="","",VLOOKUP(A21,#REF!,10,FALSE))</f>
        <v/>
      </c>
      <c r="F21" s="3" t="str">
        <f>IF(A21="","",VLOOKUP(A21,#REF!,11,FALSE))</f>
        <v/>
      </c>
      <c r="G21" s="4" t="str">
        <f>IF(A21="","",IF(VLOOKUP(A21,#REF!,14,FALSE)="②一般競争入札（総合評価方式）","一般競争入札"&amp;CHAR(10)&amp;"（総合評価方式）","一般競争入札"))</f>
        <v/>
      </c>
      <c r="H21" s="5"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5" t="str">
        <f>IF(A21="","",VLOOKUP(A21,#REF!,17,FALSE))</f>
        <v/>
      </c>
      <c r="J21" s="6"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7" t="str">
        <f>IF(A21="","",IF(VLOOKUP(A21,#REF!,12,FALSE)="①公益社団法人","公社",IF(VLOOKUP(A21,#REF!,12,FALSE)="②公益財団法人","公財","")))</f>
        <v/>
      </c>
      <c r="L21" s="7" t="str">
        <f>IF(A21="","",VLOOKUP(A21,#REF!,13,FALSE))</f>
        <v/>
      </c>
      <c r="M21" s="8" t="str">
        <f>IF(A21="","",IF(VLOOKUP(A21,#REF!,13,FALSE)="国所管",VLOOKUP(A21,#REF!,24,FALSE),""))</f>
        <v/>
      </c>
      <c r="N21" s="9"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9.95" customHeight="1" x14ac:dyDescent="0.15">
      <c r="A22" s="21"/>
      <c r="B22" s="2" t="str">
        <f>IF(A22="","",VLOOKUP(A22,#REF!,5,FALSE))</f>
        <v/>
      </c>
      <c r="C22" s="1" t="str">
        <f>IF(A22="","",VLOOKUP(A22,#REF!,6,FALSE))</f>
        <v/>
      </c>
      <c r="D22" s="20" t="str">
        <f>IF(A22="","",VLOOKUP(A22,#REF!,9,FALSE))</f>
        <v/>
      </c>
      <c r="E22" s="2" t="str">
        <f>IF(A22="","",VLOOKUP(A22,#REF!,10,FALSE))</f>
        <v/>
      </c>
      <c r="F22" s="3" t="str">
        <f>IF(A22="","",VLOOKUP(A22,#REF!,11,FALSE))</f>
        <v/>
      </c>
      <c r="G22" s="4" t="str">
        <f>IF(A22="","",IF(VLOOKUP(A22,#REF!,14,FALSE)="②一般競争入札（総合評価方式）","一般競争入札"&amp;CHAR(10)&amp;"（総合評価方式）","一般競争入札"))</f>
        <v/>
      </c>
      <c r="H22" s="5"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5" t="str">
        <f>IF(A22="","",VLOOKUP(A22,#REF!,17,FALSE))</f>
        <v/>
      </c>
      <c r="J22" s="6"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7" t="str">
        <f>IF(A22="","",IF(VLOOKUP(A22,#REF!,12,FALSE)="①公益社団法人","公社",IF(VLOOKUP(A22,#REF!,12,FALSE)="②公益財団法人","公財","")))</f>
        <v/>
      </c>
      <c r="L22" s="7" t="str">
        <f>IF(A22="","",VLOOKUP(A22,#REF!,13,FALSE))</f>
        <v/>
      </c>
      <c r="M22" s="8" t="str">
        <f>IF(A22="","",IF(VLOOKUP(A22,#REF!,13,FALSE)="国所管",VLOOKUP(A22,#REF!,24,FALSE),""))</f>
        <v/>
      </c>
      <c r="N22" s="9"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9.95" customHeight="1" x14ac:dyDescent="0.15">
      <c r="A23" s="21"/>
      <c r="B23" s="2" t="str">
        <f>IF(A23="","",VLOOKUP(A23,#REF!,5,FALSE))</f>
        <v/>
      </c>
      <c r="C23" s="1" t="str">
        <f>IF(A23="","",VLOOKUP(A23,#REF!,6,FALSE))</f>
        <v/>
      </c>
      <c r="D23" s="20" t="str">
        <f>IF(A23="","",VLOOKUP(A23,#REF!,9,FALSE))</f>
        <v/>
      </c>
      <c r="E23" s="2" t="str">
        <f>IF(A23="","",VLOOKUP(A23,#REF!,10,FALSE))</f>
        <v/>
      </c>
      <c r="F23" s="3" t="str">
        <f>IF(A23="","",VLOOKUP(A23,#REF!,11,FALSE))</f>
        <v/>
      </c>
      <c r="G23" s="4" t="str">
        <f>IF(A23="","",IF(VLOOKUP(A23,#REF!,14,FALSE)="②一般競争入札（総合評価方式）","一般競争入札"&amp;CHAR(10)&amp;"（総合評価方式）","一般競争入札"))</f>
        <v/>
      </c>
      <c r="H23" s="5"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5" t="str">
        <f>IF(A23="","",VLOOKUP(A23,#REF!,17,FALSE))</f>
        <v/>
      </c>
      <c r="J23" s="6"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7" t="str">
        <f>IF(A23="","",IF(VLOOKUP(A23,#REF!,12,FALSE)="①公益社団法人","公社",IF(VLOOKUP(A23,#REF!,12,FALSE)="②公益財団法人","公財","")))</f>
        <v/>
      </c>
      <c r="L23" s="7" t="str">
        <f>IF(A23="","",VLOOKUP(A23,#REF!,13,FALSE))</f>
        <v/>
      </c>
      <c r="M23" s="8" t="str">
        <f>IF(A23="","",IF(VLOOKUP(A23,#REF!,13,FALSE)="国所管",VLOOKUP(A23,#REF!,24,FALSE),""))</f>
        <v/>
      </c>
      <c r="N23" s="9"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9.95" customHeight="1" x14ac:dyDescent="0.15">
      <c r="A24" s="21"/>
      <c r="B24" s="2" t="str">
        <f>IF(A24="","",VLOOKUP(A24,#REF!,5,FALSE))</f>
        <v/>
      </c>
      <c r="C24" s="1" t="str">
        <f>IF(A24="","",VLOOKUP(A24,#REF!,6,FALSE))</f>
        <v/>
      </c>
      <c r="D24" s="20" t="str">
        <f>IF(A24="","",VLOOKUP(A24,#REF!,9,FALSE))</f>
        <v/>
      </c>
      <c r="E24" s="2" t="str">
        <f>IF(A24="","",VLOOKUP(A24,#REF!,10,FALSE))</f>
        <v/>
      </c>
      <c r="F24" s="3" t="str">
        <f>IF(A24="","",VLOOKUP(A24,#REF!,11,FALSE))</f>
        <v/>
      </c>
      <c r="G24" s="4" t="str">
        <f>IF(A24="","",IF(VLOOKUP(A24,#REF!,14,FALSE)="②一般競争入札（総合評価方式）","一般競争入札"&amp;CHAR(10)&amp;"（総合評価方式）","一般競争入札"))</f>
        <v/>
      </c>
      <c r="H24" s="5"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5" t="str">
        <f>IF(A24="","",VLOOKUP(A24,#REF!,17,FALSE))</f>
        <v/>
      </c>
      <c r="J24" s="6"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7" t="str">
        <f>IF(A24="","",IF(VLOOKUP(A24,#REF!,12,FALSE)="①公益社団法人","公社",IF(VLOOKUP(A24,#REF!,12,FALSE)="②公益財団法人","公財","")))</f>
        <v/>
      </c>
      <c r="L24" s="7" t="str">
        <f>IF(A24="","",VLOOKUP(A24,#REF!,13,FALSE))</f>
        <v/>
      </c>
      <c r="M24" s="8" t="str">
        <f>IF(A24="","",IF(VLOOKUP(A24,#REF!,13,FALSE)="国所管",VLOOKUP(A24,#REF!,24,FALSE),""))</f>
        <v/>
      </c>
      <c r="N24" s="9"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9.95" customHeight="1" x14ac:dyDescent="0.15">
      <c r="A25" s="21"/>
      <c r="B25" s="2" t="str">
        <f>IF(A25="","",VLOOKUP(A25,#REF!,5,FALSE))</f>
        <v/>
      </c>
      <c r="C25" s="1" t="str">
        <f>IF(A25="","",VLOOKUP(A25,#REF!,6,FALSE))</f>
        <v/>
      </c>
      <c r="D25" s="20" t="str">
        <f>IF(A25="","",VLOOKUP(A25,#REF!,9,FALSE))</f>
        <v/>
      </c>
      <c r="E25" s="2" t="str">
        <f>IF(A25="","",VLOOKUP(A25,#REF!,10,FALSE))</f>
        <v/>
      </c>
      <c r="F25" s="3" t="str">
        <f>IF(A25="","",VLOOKUP(A25,#REF!,11,FALSE))</f>
        <v/>
      </c>
      <c r="G25" s="4" t="str">
        <f>IF(A25="","",IF(VLOOKUP(A25,#REF!,14,FALSE)="②一般競争入札（総合評価方式）","一般競争入札"&amp;CHAR(10)&amp;"（総合評価方式）","一般競争入札"))</f>
        <v/>
      </c>
      <c r="H25" s="5"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5" t="str">
        <f>IF(A25="","",VLOOKUP(A25,#REF!,17,FALSE))</f>
        <v/>
      </c>
      <c r="J25" s="6"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7" t="str">
        <f>IF(A25="","",IF(VLOOKUP(A25,#REF!,12,FALSE)="①公益社団法人","公社",IF(VLOOKUP(A25,#REF!,12,FALSE)="②公益財団法人","公財","")))</f>
        <v/>
      </c>
      <c r="L25" s="7" t="str">
        <f>IF(A25="","",VLOOKUP(A25,#REF!,13,FALSE))</f>
        <v/>
      </c>
      <c r="M25" s="8" t="str">
        <f>IF(A25="","",IF(VLOOKUP(A25,#REF!,13,FALSE)="国所管",VLOOKUP(A25,#REF!,24,FALSE),""))</f>
        <v/>
      </c>
      <c r="N25" s="9"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9.95" customHeight="1" x14ac:dyDescent="0.15">
      <c r="A26" s="21"/>
      <c r="B26" s="2" t="str">
        <f>IF(A26="","",VLOOKUP(A26,#REF!,5,FALSE))</f>
        <v/>
      </c>
      <c r="C26" s="1" t="str">
        <f>IF(A26="","",VLOOKUP(A26,#REF!,6,FALSE))</f>
        <v/>
      </c>
      <c r="D26" s="20" t="str">
        <f>IF(A26="","",VLOOKUP(A26,#REF!,9,FALSE))</f>
        <v/>
      </c>
      <c r="E26" s="2" t="str">
        <f>IF(A26="","",VLOOKUP(A26,#REF!,10,FALSE))</f>
        <v/>
      </c>
      <c r="F26" s="3" t="str">
        <f>IF(A26="","",VLOOKUP(A26,#REF!,11,FALSE))</f>
        <v/>
      </c>
      <c r="G26" s="4" t="str">
        <f>IF(A26="","",IF(VLOOKUP(A26,#REF!,14,FALSE)="②一般競争入札（総合評価方式）","一般競争入札"&amp;CHAR(10)&amp;"（総合評価方式）","一般競争入札"))</f>
        <v/>
      </c>
      <c r="H26" s="5"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5" t="str">
        <f>IF(A26="","",VLOOKUP(A26,#REF!,17,FALSE))</f>
        <v/>
      </c>
      <c r="J26" s="6"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7" t="str">
        <f>IF(A26="","",IF(VLOOKUP(A26,#REF!,12,FALSE)="①公益社団法人","公社",IF(VLOOKUP(A26,#REF!,12,FALSE)="②公益財団法人","公財","")))</f>
        <v/>
      </c>
      <c r="L26" s="7" t="str">
        <f>IF(A26="","",VLOOKUP(A26,#REF!,13,FALSE))</f>
        <v/>
      </c>
      <c r="M26" s="8" t="str">
        <f>IF(A26="","",IF(VLOOKUP(A26,#REF!,13,FALSE)="国所管",VLOOKUP(A26,#REF!,24,FALSE),""))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9.95" customHeight="1" x14ac:dyDescent="0.15">
      <c r="A27" s="21"/>
      <c r="B27" s="2" t="str">
        <f>IF(A27="","",VLOOKUP(A27,#REF!,5,FALSE))</f>
        <v/>
      </c>
      <c r="C27" s="1" t="str">
        <f>IF(A27="","",VLOOKUP(A27,#REF!,6,FALSE))</f>
        <v/>
      </c>
      <c r="D27" s="20" t="str">
        <f>IF(A27="","",VLOOKUP(A27,#REF!,9,FALSE))</f>
        <v/>
      </c>
      <c r="E27" s="2" t="str">
        <f>IF(A27="","",VLOOKUP(A27,#REF!,10,FALSE))</f>
        <v/>
      </c>
      <c r="F27" s="3" t="str">
        <f>IF(A27="","",VLOOKUP(A27,#REF!,11,FALSE))</f>
        <v/>
      </c>
      <c r="G27" s="4" t="str">
        <f>IF(A27="","",IF(VLOOKUP(A27,#REF!,14,FALSE)="②一般競争入札（総合評価方式）","一般競争入札"&amp;CHAR(10)&amp;"（総合評価方式）","一般競争入札"))</f>
        <v/>
      </c>
      <c r="H27" s="5"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5" t="str">
        <f>IF(A27="","",VLOOKUP(A27,#REF!,17,FALSE))</f>
        <v/>
      </c>
      <c r="J27" s="6"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7" t="str">
        <f>IF(A27="","",IF(VLOOKUP(A27,#REF!,12,FALSE)="①公益社団法人","公社",IF(VLOOKUP(A27,#REF!,12,FALSE)="②公益財団法人","公財","")))</f>
        <v/>
      </c>
      <c r="L27" s="7" t="str">
        <f>IF(A27="","",VLOOKUP(A27,#REF!,13,FALSE))</f>
        <v/>
      </c>
      <c r="M27" s="8" t="str">
        <f>IF(A27="","",IF(VLOOKUP(A27,#REF!,13,FALSE)="国所管",VLOOKUP(A27,#REF!,24,FALSE),""))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9.95" customHeight="1" x14ac:dyDescent="0.15">
      <c r="A28" s="21"/>
      <c r="B28" s="2" t="str">
        <f>IF(A28="","",VLOOKUP(A28,#REF!,5,FALSE))</f>
        <v/>
      </c>
      <c r="C28" s="1" t="str">
        <f>IF(A28="","",VLOOKUP(A28,#REF!,6,FALSE))</f>
        <v/>
      </c>
      <c r="D28" s="20" t="str">
        <f>IF(A28="","",VLOOKUP(A28,#REF!,9,FALSE))</f>
        <v/>
      </c>
      <c r="E28" s="2" t="str">
        <f>IF(A28="","",VLOOKUP(A28,#REF!,10,FALSE))</f>
        <v/>
      </c>
      <c r="F28" s="3" t="str">
        <f>IF(A28="","",VLOOKUP(A28,#REF!,11,FALSE))</f>
        <v/>
      </c>
      <c r="G28" s="4" t="str">
        <f>IF(A28="","",IF(VLOOKUP(A28,#REF!,14,FALSE)="②一般競争入札（総合評価方式）","一般競争入札"&amp;CHAR(10)&amp;"（総合評価方式）","一般競争入札"))</f>
        <v/>
      </c>
      <c r="H28" s="5"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5" t="str">
        <f>IF(A28="","",VLOOKUP(A28,#REF!,17,FALSE))</f>
        <v/>
      </c>
      <c r="J28" s="6"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7" t="str">
        <f>IF(A28="","",IF(VLOOKUP(A28,#REF!,12,FALSE)="①公益社団法人","公社",IF(VLOOKUP(A28,#REF!,12,FALSE)="②公益財団法人","公財","")))</f>
        <v/>
      </c>
      <c r="L28" s="7" t="str">
        <f>IF(A28="","",VLOOKUP(A28,#REF!,13,FALSE))</f>
        <v/>
      </c>
      <c r="M28" s="8" t="str">
        <f>IF(A28="","",IF(VLOOKUP(A28,#REF!,13,FALSE)="国所管",VLOOKUP(A28,#REF!,24,FALSE),""))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9.95" customHeight="1" x14ac:dyDescent="0.15">
      <c r="A29" s="21"/>
      <c r="B29" s="2" t="str">
        <f>IF(A29="","",VLOOKUP(A29,#REF!,5,FALSE))</f>
        <v/>
      </c>
      <c r="C29" s="1" t="str">
        <f>IF(A29="","",VLOOKUP(A29,#REF!,6,FALSE))</f>
        <v/>
      </c>
      <c r="D29" s="20" t="str">
        <f>IF(A29="","",VLOOKUP(A29,#REF!,9,FALSE))</f>
        <v/>
      </c>
      <c r="E29" s="2" t="str">
        <f>IF(A29="","",VLOOKUP(A29,#REF!,10,FALSE))</f>
        <v/>
      </c>
      <c r="F29" s="3" t="str">
        <f>IF(A29="","",VLOOKUP(A29,#REF!,11,FALSE))</f>
        <v/>
      </c>
      <c r="G29" s="4" t="str">
        <f>IF(A29="","",IF(VLOOKUP(A29,#REF!,14,FALSE)="②一般競争入札（総合評価方式）","一般競争入札"&amp;CHAR(10)&amp;"（総合評価方式）","一般競争入札"))</f>
        <v/>
      </c>
      <c r="H29" s="5"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5" t="str">
        <f>IF(A29="","",VLOOKUP(A29,#REF!,17,FALSE))</f>
        <v/>
      </c>
      <c r="J29" s="6"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7" t="str">
        <f>IF(A29="","",IF(VLOOKUP(A29,#REF!,12,FALSE)="①公益社団法人","公社",IF(VLOOKUP(A29,#REF!,12,FALSE)="②公益財団法人","公財","")))</f>
        <v/>
      </c>
      <c r="L29" s="7" t="str">
        <f>IF(A29="","",VLOOKUP(A29,#REF!,13,FALSE))</f>
        <v/>
      </c>
      <c r="M29" s="8" t="str">
        <f>IF(A29="","",IF(VLOOKUP(A29,#REF!,13,FALSE)="国所管",VLOOKUP(A29,#REF!,24,FALSE),""))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9.95" customHeight="1" x14ac:dyDescent="0.15">
      <c r="A30" s="21"/>
      <c r="B30" s="2" t="str">
        <f>IF(A30="","",VLOOKUP(A30,#REF!,5,FALSE))</f>
        <v/>
      </c>
      <c r="C30" s="1" t="str">
        <f>IF(A30="","",VLOOKUP(A30,#REF!,6,FALSE))</f>
        <v/>
      </c>
      <c r="D30" s="20" t="str">
        <f>IF(A30="","",VLOOKUP(A30,#REF!,9,FALSE))</f>
        <v/>
      </c>
      <c r="E30" s="2" t="str">
        <f>IF(A30="","",VLOOKUP(A30,#REF!,10,FALSE))</f>
        <v/>
      </c>
      <c r="F30" s="3" t="str">
        <f>IF(A30="","",VLOOKUP(A30,#REF!,11,FALSE))</f>
        <v/>
      </c>
      <c r="G30" s="4" t="str">
        <f>IF(A30="","",IF(VLOOKUP(A30,#REF!,14,FALSE)="②一般競争入札（総合評価方式）","一般競争入札"&amp;CHAR(10)&amp;"（総合評価方式）","一般競争入札"))</f>
        <v/>
      </c>
      <c r="H30" s="5"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5" t="str">
        <f>IF(A30="","",VLOOKUP(A30,#REF!,17,FALSE))</f>
        <v/>
      </c>
      <c r="J30" s="6"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7" t="str">
        <f>IF(A30="","",IF(VLOOKUP(A30,#REF!,12,FALSE)="①公益社団法人","公社",IF(VLOOKUP(A30,#REF!,12,FALSE)="②公益財団法人","公財","")))</f>
        <v/>
      </c>
      <c r="L30" s="7" t="str">
        <f>IF(A30="","",VLOOKUP(A30,#REF!,13,FALSE))</f>
        <v/>
      </c>
      <c r="M30" s="8" t="str">
        <f>IF(A30="","",IF(VLOOKUP(A30,#REF!,13,FALSE)="国所管",VLOOKUP(A30,#REF!,24,FALSE),""))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9.95" customHeight="1" x14ac:dyDescent="0.15">
      <c r="A31" s="21"/>
      <c r="B31" s="2" t="str">
        <f>IF(A31="","",VLOOKUP(A31,#REF!,5,FALSE))</f>
        <v/>
      </c>
      <c r="C31" s="1" t="str">
        <f>IF(A31="","",VLOOKUP(A31,#REF!,6,FALSE))</f>
        <v/>
      </c>
      <c r="D31" s="20" t="str">
        <f>IF(A31="","",VLOOKUP(A31,#REF!,9,FALSE))</f>
        <v/>
      </c>
      <c r="E31" s="2" t="str">
        <f>IF(A31="","",VLOOKUP(A31,#REF!,10,FALSE))</f>
        <v/>
      </c>
      <c r="F31" s="3" t="str">
        <f>IF(A31="","",VLOOKUP(A31,#REF!,11,FALSE))</f>
        <v/>
      </c>
      <c r="G31" s="4" t="str">
        <f>IF(A31="","",IF(VLOOKUP(A31,#REF!,14,FALSE)="②一般競争入札（総合評価方式）","一般競争入札"&amp;CHAR(10)&amp;"（総合評価方式）","一般競争入札"))</f>
        <v/>
      </c>
      <c r="H31" s="5"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5" t="str">
        <f>IF(A31="","",VLOOKUP(A31,#REF!,17,FALSE))</f>
        <v/>
      </c>
      <c r="J31" s="6"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7" t="str">
        <f>IF(A31="","",IF(VLOOKUP(A31,#REF!,12,FALSE)="①公益社団法人","公社",IF(VLOOKUP(A31,#REF!,12,FALSE)="②公益財団法人","公財","")))</f>
        <v/>
      </c>
      <c r="L31" s="7" t="str">
        <f>IF(A31="","",VLOOKUP(A31,#REF!,13,FALSE))</f>
        <v/>
      </c>
      <c r="M31" s="8" t="str">
        <f>IF(A31="","",IF(VLOOKUP(A31,#REF!,13,FALSE)="国所管",VLOOKUP(A31,#REF!,24,FALSE),""))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9.95" customHeight="1" x14ac:dyDescent="0.15">
      <c r="A32" s="21"/>
      <c r="B32" s="2" t="str">
        <f>IF(A32="","",VLOOKUP(A32,#REF!,5,FALSE))</f>
        <v/>
      </c>
      <c r="C32" s="1" t="str">
        <f>IF(A32="","",VLOOKUP(A32,#REF!,6,FALSE))</f>
        <v/>
      </c>
      <c r="D32" s="20" t="str">
        <f>IF(A32="","",VLOOKUP(A32,#REF!,9,FALSE))</f>
        <v/>
      </c>
      <c r="E32" s="2" t="str">
        <f>IF(A32="","",VLOOKUP(A32,#REF!,10,FALSE))</f>
        <v/>
      </c>
      <c r="F32" s="3" t="str">
        <f>IF(A32="","",VLOOKUP(A32,#REF!,11,FALSE))</f>
        <v/>
      </c>
      <c r="G32" s="4" t="str">
        <f>IF(A32="","",IF(VLOOKUP(A32,#REF!,14,FALSE)="②一般競争入札（総合評価方式）","一般競争入札"&amp;CHAR(10)&amp;"（総合評価方式）","一般競争入札"))</f>
        <v/>
      </c>
      <c r="H32" s="5"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5" t="str">
        <f>IF(A32="","",VLOOKUP(A32,#REF!,17,FALSE))</f>
        <v/>
      </c>
      <c r="J32" s="6"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7" t="str">
        <f>IF(A32="","",IF(VLOOKUP(A32,#REF!,12,FALSE)="①公益社団法人","公社",IF(VLOOKUP(A32,#REF!,12,FALSE)="②公益財団法人","公財","")))</f>
        <v/>
      </c>
      <c r="L32" s="7" t="str">
        <f>IF(A32="","",VLOOKUP(A32,#REF!,13,FALSE))</f>
        <v/>
      </c>
      <c r="M32" s="8" t="str">
        <f>IF(A32="","",IF(VLOOKUP(A32,#REF!,13,FALSE)="国所管",VLOOKUP(A32,#REF!,24,FALSE),""))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9.95" customHeight="1" x14ac:dyDescent="0.15">
      <c r="A33" s="21"/>
      <c r="B33" s="2" t="str">
        <f>IF(A33="","",VLOOKUP(A33,#REF!,5,FALSE))</f>
        <v/>
      </c>
      <c r="C33" s="1" t="str">
        <f>IF(A33="","",VLOOKUP(A33,#REF!,6,FALSE))</f>
        <v/>
      </c>
      <c r="D33" s="20" t="str">
        <f>IF(A33="","",VLOOKUP(A33,#REF!,9,FALSE))</f>
        <v/>
      </c>
      <c r="E33" s="2" t="str">
        <f>IF(A33="","",VLOOKUP(A33,#REF!,10,FALSE))</f>
        <v/>
      </c>
      <c r="F33" s="3" t="str">
        <f>IF(A33="","",VLOOKUP(A33,#REF!,11,FALSE))</f>
        <v/>
      </c>
      <c r="G33" s="4" t="str">
        <f>IF(A33="","",IF(VLOOKUP(A33,#REF!,14,FALSE)="②一般競争入札（総合評価方式）","一般競争入札"&amp;CHAR(10)&amp;"（総合評価方式）","一般競争入札"))</f>
        <v/>
      </c>
      <c r="H33" s="5"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5" t="str">
        <f>IF(A33="","",VLOOKUP(A33,#REF!,17,FALSE))</f>
        <v/>
      </c>
      <c r="J33" s="6"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7" t="str">
        <f>IF(A33="","",IF(VLOOKUP(A33,#REF!,12,FALSE)="①公益社団法人","公社",IF(VLOOKUP(A33,#REF!,12,FALSE)="②公益財団法人","公財","")))</f>
        <v/>
      </c>
      <c r="L33" s="7" t="str">
        <f>IF(A33="","",VLOOKUP(A33,#REF!,13,FALSE))</f>
        <v/>
      </c>
      <c r="M33" s="8" t="str">
        <f>IF(A33="","",IF(VLOOKUP(A33,#REF!,13,FALSE)="国所管",VLOOKUP(A33,#REF!,24,FALSE),""))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9.95" customHeight="1" x14ac:dyDescent="0.15">
      <c r="A34" s="21"/>
      <c r="B34" s="2" t="str">
        <f>IF(A34="","",VLOOKUP(A34,#REF!,5,FALSE))</f>
        <v/>
      </c>
      <c r="C34" s="1" t="str">
        <f>IF(A34="","",VLOOKUP(A34,#REF!,6,FALSE))</f>
        <v/>
      </c>
      <c r="D34" s="20" t="str">
        <f>IF(A34="","",VLOOKUP(A34,#REF!,9,FALSE))</f>
        <v/>
      </c>
      <c r="E34" s="2" t="str">
        <f>IF(A34="","",VLOOKUP(A34,#REF!,10,FALSE))</f>
        <v/>
      </c>
      <c r="F34" s="3" t="str">
        <f>IF(A34="","",VLOOKUP(A34,#REF!,11,FALSE))</f>
        <v/>
      </c>
      <c r="G34" s="4" t="str">
        <f>IF(A34="","",IF(VLOOKUP(A34,#REF!,14,FALSE)="②一般競争入札（総合評価方式）","一般競争入札"&amp;CHAR(10)&amp;"（総合評価方式）","一般競争入札"))</f>
        <v/>
      </c>
      <c r="H34" s="5"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5" t="str">
        <f>IF(A34="","",VLOOKUP(A34,#REF!,17,FALSE))</f>
        <v/>
      </c>
      <c r="J34" s="6"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7" t="str">
        <f>IF(A34="","",IF(VLOOKUP(A34,#REF!,12,FALSE)="①公益社団法人","公社",IF(VLOOKUP(A34,#REF!,12,FALSE)="②公益財団法人","公財","")))</f>
        <v/>
      </c>
      <c r="L34" s="7" t="str">
        <f>IF(A34="","",VLOOKUP(A34,#REF!,13,FALSE))</f>
        <v/>
      </c>
      <c r="M34" s="8" t="str">
        <f>IF(A34="","",IF(VLOOKUP(A34,#REF!,13,FALSE)="国所管",VLOOKUP(A34,#REF!,24,FALSE),""))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9.95" customHeight="1" x14ac:dyDescent="0.15">
      <c r="A35" s="21"/>
      <c r="B35" s="2" t="str">
        <f>IF(A35="","",VLOOKUP(A35,#REF!,5,FALSE))</f>
        <v/>
      </c>
      <c r="C35" s="1" t="str">
        <f>IF(A35="","",VLOOKUP(A35,#REF!,6,FALSE))</f>
        <v/>
      </c>
      <c r="D35" s="20" t="str">
        <f>IF(A35="","",VLOOKUP(A35,#REF!,9,FALSE))</f>
        <v/>
      </c>
      <c r="E35" s="2" t="str">
        <f>IF(A35="","",VLOOKUP(A35,#REF!,10,FALSE))</f>
        <v/>
      </c>
      <c r="F35" s="3" t="str">
        <f>IF(A35="","",VLOOKUP(A35,#REF!,11,FALSE))</f>
        <v/>
      </c>
      <c r="G35" s="4" t="str">
        <f>IF(A35="","",IF(VLOOKUP(A35,#REF!,14,FALSE)="②一般競争入札（総合評価方式）","一般競争入札"&amp;CHAR(10)&amp;"（総合評価方式）","一般競争入札"))</f>
        <v/>
      </c>
      <c r="H35" s="5"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5" t="str">
        <f>IF(A35="","",VLOOKUP(A35,#REF!,17,FALSE))</f>
        <v/>
      </c>
      <c r="J35" s="6"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7" t="str">
        <f>IF(A35="","",IF(VLOOKUP(A35,#REF!,12,FALSE)="①公益社団法人","公社",IF(VLOOKUP(A35,#REF!,12,FALSE)="②公益財団法人","公財","")))</f>
        <v/>
      </c>
      <c r="L35" s="7" t="str">
        <f>IF(A35="","",VLOOKUP(A35,#REF!,13,FALSE))</f>
        <v/>
      </c>
      <c r="M35" s="8" t="str">
        <f>IF(A35="","",IF(VLOOKUP(A35,#REF!,13,FALSE)="国所管",VLOOKUP(A35,#REF!,24,FALSE),""))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9.95" customHeight="1" x14ac:dyDescent="0.15">
      <c r="A36" s="21"/>
      <c r="B36" s="2" t="str">
        <f>IF(A36="","",VLOOKUP(A36,#REF!,5,FALSE))</f>
        <v/>
      </c>
      <c r="C36" s="1" t="str">
        <f>IF(A36="","",VLOOKUP(A36,#REF!,6,FALSE))</f>
        <v/>
      </c>
      <c r="D36" s="20" t="str">
        <f>IF(A36="","",VLOOKUP(A36,#REF!,9,FALSE))</f>
        <v/>
      </c>
      <c r="E36" s="2" t="str">
        <f>IF(A36="","",VLOOKUP(A36,#REF!,10,FALSE))</f>
        <v/>
      </c>
      <c r="F36" s="3" t="str">
        <f>IF(A36="","",VLOOKUP(A36,#REF!,11,FALSE))</f>
        <v/>
      </c>
      <c r="G36" s="4" t="str">
        <f>IF(A36="","",IF(VLOOKUP(A36,#REF!,14,FALSE)="②一般競争入札（総合評価方式）","一般競争入札"&amp;CHAR(10)&amp;"（総合評価方式）","一般競争入札"))</f>
        <v/>
      </c>
      <c r="H36" s="5"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5" t="str">
        <f>IF(A36="","",VLOOKUP(A36,#REF!,17,FALSE))</f>
        <v/>
      </c>
      <c r="J36" s="6"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7" t="str">
        <f>IF(A36="","",IF(VLOOKUP(A36,#REF!,12,FALSE)="①公益社団法人","公社",IF(VLOOKUP(A36,#REF!,12,FALSE)="②公益財団法人","公財","")))</f>
        <v/>
      </c>
      <c r="L36" s="7" t="str">
        <f>IF(A36="","",VLOOKUP(A36,#REF!,13,FALSE))</f>
        <v/>
      </c>
      <c r="M36" s="8" t="str">
        <f>IF(A36="","",IF(VLOOKUP(A36,#REF!,13,FALSE)="国所管",VLOOKUP(A36,#REF!,24,FALSE),""))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9.95" customHeight="1" x14ac:dyDescent="0.15">
      <c r="A37" s="21"/>
      <c r="B37" s="2" t="str">
        <f>IF(A37="","",VLOOKUP(A37,#REF!,5,FALSE))</f>
        <v/>
      </c>
      <c r="C37" s="1" t="str">
        <f>IF(A37="","",VLOOKUP(A37,#REF!,6,FALSE))</f>
        <v/>
      </c>
      <c r="D37" s="20" t="str">
        <f>IF(A37="","",VLOOKUP(A37,#REF!,9,FALSE))</f>
        <v/>
      </c>
      <c r="E37" s="2" t="str">
        <f>IF(A37="","",VLOOKUP(A37,#REF!,10,FALSE))</f>
        <v/>
      </c>
      <c r="F37" s="3" t="str">
        <f>IF(A37="","",VLOOKUP(A37,#REF!,11,FALSE))</f>
        <v/>
      </c>
      <c r="G37" s="4" t="str">
        <f>IF(A37="","",IF(VLOOKUP(A37,#REF!,14,FALSE)="②一般競争入札（総合評価方式）","一般競争入札"&amp;CHAR(10)&amp;"（総合評価方式）","一般競争入札"))</f>
        <v/>
      </c>
      <c r="H37" s="5"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5" t="str">
        <f>IF(A37="","",VLOOKUP(A37,#REF!,17,FALSE))</f>
        <v/>
      </c>
      <c r="J37" s="6"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7" t="str">
        <f>IF(A37="","",IF(VLOOKUP(A37,#REF!,12,FALSE)="①公益社団法人","公社",IF(VLOOKUP(A37,#REF!,12,FALSE)="②公益財団法人","公財","")))</f>
        <v/>
      </c>
      <c r="L37" s="7" t="str">
        <f>IF(A37="","",VLOOKUP(A37,#REF!,13,FALSE))</f>
        <v/>
      </c>
      <c r="M37" s="8" t="str">
        <f>IF(A37="","",IF(VLOOKUP(A37,#REF!,13,FALSE)="国所管",VLOOKUP(A37,#REF!,24,FALSE),""))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9.95" customHeight="1" x14ac:dyDescent="0.15">
      <c r="A38" s="21"/>
      <c r="B38" s="2" t="str">
        <f>IF(A38="","",VLOOKUP(A38,#REF!,5,FALSE))</f>
        <v/>
      </c>
      <c r="C38" s="1" t="str">
        <f>IF(A38="","",VLOOKUP(A38,#REF!,6,FALSE))</f>
        <v/>
      </c>
      <c r="D38" s="20" t="str">
        <f>IF(A38="","",VLOOKUP(A38,#REF!,9,FALSE))</f>
        <v/>
      </c>
      <c r="E38" s="2" t="str">
        <f>IF(A38="","",VLOOKUP(A38,#REF!,10,FALSE))</f>
        <v/>
      </c>
      <c r="F38" s="3" t="str">
        <f>IF(A38="","",VLOOKUP(A38,#REF!,11,FALSE))</f>
        <v/>
      </c>
      <c r="G38" s="4" t="str">
        <f>IF(A38="","",IF(VLOOKUP(A38,#REF!,14,FALSE)="②一般競争入札（総合評価方式）","一般競争入札"&amp;CHAR(10)&amp;"（総合評価方式）","一般競争入札"))</f>
        <v/>
      </c>
      <c r="H38" s="5"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5" t="str">
        <f>IF(A38="","",VLOOKUP(A38,#REF!,17,FALSE))</f>
        <v/>
      </c>
      <c r="J38" s="6"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7" t="str">
        <f>IF(A38="","",IF(VLOOKUP(A38,#REF!,12,FALSE)="①公益社団法人","公社",IF(VLOOKUP(A38,#REF!,12,FALSE)="②公益財団法人","公財","")))</f>
        <v/>
      </c>
      <c r="L38" s="7" t="str">
        <f>IF(A38="","",VLOOKUP(A38,#REF!,13,FALSE))</f>
        <v/>
      </c>
      <c r="M38" s="8" t="str">
        <f>IF(A38="","",IF(VLOOKUP(A38,#REF!,13,FALSE)="国所管",VLOOKUP(A38,#REF!,24,FALSE),""))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9.95" customHeight="1" x14ac:dyDescent="0.15">
      <c r="A39" s="21"/>
      <c r="B39" s="2" t="str">
        <f>IF(A39="","",VLOOKUP(A39,#REF!,5,FALSE))</f>
        <v/>
      </c>
      <c r="C39" s="1" t="str">
        <f>IF(A39="","",VLOOKUP(A39,#REF!,6,FALSE))</f>
        <v/>
      </c>
      <c r="D39" s="20" t="str">
        <f>IF(A39="","",VLOOKUP(A39,#REF!,9,FALSE))</f>
        <v/>
      </c>
      <c r="E39" s="2" t="str">
        <f>IF(A39="","",VLOOKUP(A39,#REF!,10,FALSE))</f>
        <v/>
      </c>
      <c r="F39" s="3" t="str">
        <f>IF(A39="","",VLOOKUP(A39,#REF!,11,FALSE))</f>
        <v/>
      </c>
      <c r="G39" s="4" t="str">
        <f>IF(A39="","",IF(VLOOKUP(A39,#REF!,14,FALSE)="②一般競争入札（総合評価方式）","一般競争入札"&amp;CHAR(10)&amp;"（総合評価方式）","一般競争入札"))</f>
        <v/>
      </c>
      <c r="H39" s="5"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5" t="str">
        <f>IF(A39="","",VLOOKUP(A39,#REF!,17,FALSE))</f>
        <v/>
      </c>
      <c r="J39" s="6"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7" t="str">
        <f>IF(A39="","",IF(VLOOKUP(A39,#REF!,12,FALSE)="①公益社団法人","公社",IF(VLOOKUP(A39,#REF!,12,FALSE)="②公益財団法人","公財","")))</f>
        <v/>
      </c>
      <c r="L39" s="7" t="str">
        <f>IF(A39="","",VLOOKUP(A39,#REF!,13,FALSE))</f>
        <v/>
      </c>
      <c r="M39" s="8" t="str">
        <f>IF(A39="","",IF(VLOOKUP(A39,#REF!,13,FALSE)="国所管",VLOOKUP(A39,#REF!,24,FALSE),""))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9.95" customHeight="1" x14ac:dyDescent="0.15">
      <c r="A40" s="21"/>
      <c r="B40" s="2" t="str">
        <f>IF(A40="","",VLOOKUP(A40,#REF!,5,FALSE))</f>
        <v/>
      </c>
      <c r="C40" s="1" t="str">
        <f>IF(A40="","",VLOOKUP(A40,#REF!,6,FALSE))</f>
        <v/>
      </c>
      <c r="D40" s="20" t="str">
        <f>IF(A40="","",VLOOKUP(A40,#REF!,9,FALSE))</f>
        <v/>
      </c>
      <c r="E40" s="2" t="str">
        <f>IF(A40="","",VLOOKUP(A40,#REF!,10,FALSE))</f>
        <v/>
      </c>
      <c r="F40" s="3" t="str">
        <f>IF(A40="","",VLOOKUP(A40,#REF!,11,FALSE))</f>
        <v/>
      </c>
      <c r="G40" s="4" t="str">
        <f>IF(A40="","",IF(VLOOKUP(A40,#REF!,14,FALSE)="②一般競争入札（総合評価方式）","一般競争入札"&amp;CHAR(10)&amp;"（総合評価方式）","一般競争入札"))</f>
        <v/>
      </c>
      <c r="H40" s="5"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5" t="str">
        <f>IF(A40="","",VLOOKUP(A40,#REF!,17,FALSE))</f>
        <v/>
      </c>
      <c r="J40" s="6"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7" t="str">
        <f>IF(A40="","",IF(VLOOKUP(A40,#REF!,12,FALSE)="①公益社団法人","公社",IF(VLOOKUP(A40,#REF!,12,FALSE)="②公益財団法人","公財","")))</f>
        <v/>
      </c>
      <c r="L40" s="7" t="str">
        <f>IF(A40="","",VLOOKUP(A40,#REF!,13,FALSE))</f>
        <v/>
      </c>
      <c r="M40" s="8" t="str">
        <f>IF(A40="","",IF(VLOOKUP(A40,#REF!,13,FALSE)="国所管",VLOOKUP(A40,#REF!,24,FALSE),""))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9.95" customHeight="1" x14ac:dyDescent="0.15">
      <c r="A41" s="21"/>
      <c r="B41" s="2" t="str">
        <f>IF(A41="","",VLOOKUP(A41,#REF!,5,FALSE))</f>
        <v/>
      </c>
      <c r="C41" s="1" t="str">
        <f>IF(A41="","",VLOOKUP(A41,#REF!,6,FALSE))</f>
        <v/>
      </c>
      <c r="D41" s="20" t="str">
        <f>IF(A41="","",VLOOKUP(A41,#REF!,9,FALSE))</f>
        <v/>
      </c>
      <c r="E41" s="2" t="str">
        <f>IF(A41="","",VLOOKUP(A41,#REF!,10,FALSE))</f>
        <v/>
      </c>
      <c r="F41" s="3" t="str">
        <f>IF(A41="","",VLOOKUP(A41,#REF!,11,FALSE))</f>
        <v/>
      </c>
      <c r="G41" s="4" t="str">
        <f>IF(A41="","",IF(VLOOKUP(A41,#REF!,14,FALSE)="②一般競争入札（総合評価方式）","一般競争入札"&amp;CHAR(10)&amp;"（総合評価方式）","一般競争入札"))</f>
        <v/>
      </c>
      <c r="H41" s="5"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5" t="str">
        <f>IF(A41="","",VLOOKUP(A41,#REF!,17,FALSE))</f>
        <v/>
      </c>
      <c r="J41" s="6"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7" t="str">
        <f>IF(A41="","",IF(VLOOKUP(A41,#REF!,12,FALSE)="①公益社団法人","公社",IF(VLOOKUP(A41,#REF!,12,FALSE)="②公益財団法人","公財","")))</f>
        <v/>
      </c>
      <c r="L41" s="7" t="str">
        <f>IF(A41="","",VLOOKUP(A41,#REF!,13,FALSE))</f>
        <v/>
      </c>
      <c r="M41" s="8" t="str">
        <f>IF(A41="","",IF(VLOOKUP(A41,#REF!,13,FALSE)="国所管",VLOOKUP(A41,#REF!,24,FALSE),""))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9.95" customHeight="1" x14ac:dyDescent="0.15">
      <c r="A42" s="21"/>
      <c r="B42" s="2" t="str">
        <f>IF(A42="","",VLOOKUP(A42,#REF!,5,FALSE))</f>
        <v/>
      </c>
      <c r="C42" s="1" t="str">
        <f>IF(A42="","",VLOOKUP(A42,#REF!,6,FALSE))</f>
        <v/>
      </c>
      <c r="D42" s="20" t="str">
        <f>IF(A42="","",VLOOKUP(A42,#REF!,9,FALSE))</f>
        <v/>
      </c>
      <c r="E42" s="2" t="str">
        <f>IF(A42="","",VLOOKUP(A42,#REF!,10,FALSE))</f>
        <v/>
      </c>
      <c r="F42" s="3" t="str">
        <f>IF(A42="","",VLOOKUP(A42,#REF!,11,FALSE))</f>
        <v/>
      </c>
      <c r="G42" s="4" t="str">
        <f>IF(A42="","",IF(VLOOKUP(A42,#REF!,14,FALSE)="②一般競争入札（総合評価方式）","一般競争入札"&amp;CHAR(10)&amp;"（総合評価方式）","一般競争入札"))</f>
        <v/>
      </c>
      <c r="H42" s="5"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5" t="str">
        <f>IF(A42="","",VLOOKUP(A42,#REF!,17,FALSE))</f>
        <v/>
      </c>
      <c r="J42" s="6"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7" t="str">
        <f>IF(A42="","",IF(VLOOKUP(A42,#REF!,12,FALSE)="①公益社団法人","公社",IF(VLOOKUP(A42,#REF!,12,FALSE)="②公益財団法人","公財","")))</f>
        <v/>
      </c>
      <c r="L42" s="7" t="str">
        <f>IF(A42="","",VLOOKUP(A42,#REF!,13,FALSE))</f>
        <v/>
      </c>
      <c r="M42" s="8" t="str">
        <f>IF(A42="","",IF(VLOOKUP(A42,#REF!,13,FALSE)="国所管",VLOOKUP(A42,#REF!,24,FALSE),""))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9.95" customHeight="1" x14ac:dyDescent="0.15">
      <c r="A43" s="21"/>
      <c r="B43" s="2" t="str">
        <f>IF(A43="","",VLOOKUP(A43,#REF!,5,FALSE))</f>
        <v/>
      </c>
      <c r="C43" s="1" t="str">
        <f>IF(A43="","",VLOOKUP(A43,#REF!,6,FALSE))</f>
        <v/>
      </c>
      <c r="D43" s="20" t="str">
        <f>IF(A43="","",VLOOKUP(A43,#REF!,9,FALSE))</f>
        <v/>
      </c>
      <c r="E43" s="2" t="str">
        <f>IF(A43="","",VLOOKUP(A43,#REF!,10,FALSE))</f>
        <v/>
      </c>
      <c r="F43" s="3" t="str">
        <f>IF(A43="","",VLOOKUP(A43,#REF!,11,FALSE))</f>
        <v/>
      </c>
      <c r="G43" s="4" t="str">
        <f>IF(A43="","",IF(VLOOKUP(A43,#REF!,14,FALSE)="②一般競争入札（総合評価方式）","一般競争入札"&amp;CHAR(10)&amp;"（総合評価方式）","一般競争入札"))</f>
        <v/>
      </c>
      <c r="H43" s="5"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5" t="str">
        <f>IF(A43="","",VLOOKUP(A43,#REF!,17,FALSE))</f>
        <v/>
      </c>
      <c r="J43" s="6"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7" t="str">
        <f>IF(A43="","",IF(VLOOKUP(A43,#REF!,12,FALSE)="①公益社団法人","公社",IF(VLOOKUP(A43,#REF!,12,FALSE)="②公益財団法人","公財","")))</f>
        <v/>
      </c>
      <c r="L43" s="7" t="str">
        <f>IF(A43="","",VLOOKUP(A43,#REF!,13,FALSE))</f>
        <v/>
      </c>
      <c r="M43" s="8" t="str">
        <f>IF(A43="","",IF(VLOOKUP(A43,#REF!,13,FALSE)="国所管",VLOOKUP(A43,#REF!,24,FALSE),""))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9.95" customHeight="1" x14ac:dyDescent="0.15">
      <c r="A44" s="21"/>
      <c r="B44" s="2" t="str">
        <f>IF(A44="","",VLOOKUP(A44,#REF!,5,FALSE))</f>
        <v/>
      </c>
      <c r="C44" s="1" t="str">
        <f>IF(A44="","",VLOOKUP(A44,#REF!,6,FALSE))</f>
        <v/>
      </c>
      <c r="D44" s="20" t="str">
        <f>IF(A44="","",VLOOKUP(A44,#REF!,9,FALSE))</f>
        <v/>
      </c>
      <c r="E44" s="2" t="str">
        <f>IF(A44="","",VLOOKUP(A44,#REF!,10,FALSE))</f>
        <v/>
      </c>
      <c r="F44" s="3" t="str">
        <f>IF(A44="","",VLOOKUP(A44,#REF!,11,FALSE))</f>
        <v/>
      </c>
      <c r="G44" s="4" t="str">
        <f>IF(A44="","",IF(VLOOKUP(A44,#REF!,14,FALSE)="②一般競争入札（総合評価方式）","一般競争入札"&amp;CHAR(10)&amp;"（総合評価方式）","一般競争入札"))</f>
        <v/>
      </c>
      <c r="H44" s="5"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5" t="str">
        <f>IF(A44="","",VLOOKUP(A44,#REF!,17,FALSE))</f>
        <v/>
      </c>
      <c r="J44" s="6"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7" t="str">
        <f>IF(A44="","",IF(VLOOKUP(A44,#REF!,12,FALSE)="①公益社団法人","公社",IF(VLOOKUP(A44,#REF!,12,FALSE)="②公益財団法人","公財","")))</f>
        <v/>
      </c>
      <c r="L44" s="7" t="str">
        <f>IF(A44="","",VLOOKUP(A44,#REF!,13,FALSE))</f>
        <v/>
      </c>
      <c r="M44" s="8" t="str">
        <f>IF(A44="","",IF(VLOOKUP(A44,#REF!,13,FALSE)="国所管",VLOOKUP(A44,#REF!,24,FALSE),""))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9.95" customHeight="1" x14ac:dyDescent="0.15">
      <c r="A45" s="21"/>
      <c r="B45" s="2" t="str">
        <f>IF(A45="","",VLOOKUP(A45,#REF!,5,FALSE))</f>
        <v/>
      </c>
      <c r="C45" s="1" t="str">
        <f>IF(A45="","",VLOOKUP(A45,#REF!,6,FALSE))</f>
        <v/>
      </c>
      <c r="D45" s="20" t="str">
        <f>IF(A45="","",VLOOKUP(A45,#REF!,9,FALSE))</f>
        <v/>
      </c>
      <c r="E45" s="2" t="str">
        <f>IF(A45="","",VLOOKUP(A45,#REF!,10,FALSE))</f>
        <v/>
      </c>
      <c r="F45" s="3" t="str">
        <f>IF(A45="","",VLOOKUP(A45,#REF!,11,FALSE))</f>
        <v/>
      </c>
      <c r="G45" s="4" t="str">
        <f>IF(A45="","",IF(VLOOKUP(A45,#REF!,14,FALSE)="②一般競争入札（総合評価方式）","一般競争入札"&amp;CHAR(10)&amp;"（総合評価方式）","一般競争入札"))</f>
        <v/>
      </c>
      <c r="H45" s="5"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5" t="str">
        <f>IF(A45="","",VLOOKUP(A45,#REF!,17,FALSE))</f>
        <v/>
      </c>
      <c r="J45" s="6"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7" t="str">
        <f>IF(A45="","",IF(VLOOKUP(A45,#REF!,12,FALSE)="①公益社団法人","公社",IF(VLOOKUP(A45,#REF!,12,FALSE)="②公益財団法人","公財","")))</f>
        <v/>
      </c>
      <c r="L45" s="7" t="str">
        <f>IF(A45="","",VLOOKUP(A45,#REF!,13,FALSE))</f>
        <v/>
      </c>
      <c r="M45" s="8" t="str">
        <f>IF(A45="","",IF(VLOOKUP(A45,#REF!,13,FALSE)="国所管",VLOOKUP(A45,#REF!,24,FALSE),""))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9.95" customHeight="1" x14ac:dyDescent="0.15">
      <c r="A46" s="21"/>
      <c r="B46" s="2" t="str">
        <f>IF(A46="","",VLOOKUP(A46,#REF!,5,FALSE))</f>
        <v/>
      </c>
      <c r="C46" s="1" t="str">
        <f>IF(A46="","",VLOOKUP(A46,#REF!,6,FALSE))</f>
        <v/>
      </c>
      <c r="D46" s="20" t="str">
        <f>IF(A46="","",VLOOKUP(A46,#REF!,9,FALSE))</f>
        <v/>
      </c>
      <c r="E46" s="2" t="str">
        <f>IF(A46="","",VLOOKUP(A46,#REF!,10,FALSE))</f>
        <v/>
      </c>
      <c r="F46" s="3" t="str">
        <f>IF(A46="","",VLOOKUP(A46,#REF!,11,FALSE))</f>
        <v/>
      </c>
      <c r="G46" s="4" t="str">
        <f>IF(A46="","",IF(VLOOKUP(A46,#REF!,14,FALSE)="②一般競争入札（総合評価方式）","一般競争入札"&amp;CHAR(10)&amp;"（総合評価方式）","一般競争入札"))</f>
        <v/>
      </c>
      <c r="H46" s="5"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5" t="str">
        <f>IF(A46="","",VLOOKUP(A46,#REF!,17,FALSE))</f>
        <v/>
      </c>
      <c r="J46" s="6"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7" t="str">
        <f>IF(A46="","",IF(VLOOKUP(A46,#REF!,12,FALSE)="①公益社団法人","公社",IF(VLOOKUP(A46,#REF!,12,FALSE)="②公益財団法人","公財","")))</f>
        <v/>
      </c>
      <c r="L46" s="7" t="str">
        <f>IF(A46="","",VLOOKUP(A46,#REF!,13,FALSE))</f>
        <v/>
      </c>
      <c r="M46" s="8" t="str">
        <f>IF(A46="","",IF(VLOOKUP(A46,#REF!,13,FALSE)="国所管",VLOOKUP(A46,#REF!,24,FALSE),""))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9.95" customHeight="1" x14ac:dyDescent="0.15">
      <c r="A47" s="21"/>
      <c r="B47" s="2" t="str">
        <f>IF(A47="","",VLOOKUP(A47,#REF!,5,FALSE))</f>
        <v/>
      </c>
      <c r="C47" s="1" t="str">
        <f>IF(A47="","",VLOOKUP(A47,#REF!,6,FALSE))</f>
        <v/>
      </c>
      <c r="D47" s="20" t="str">
        <f>IF(A47="","",VLOOKUP(A47,#REF!,9,FALSE))</f>
        <v/>
      </c>
      <c r="E47" s="2" t="str">
        <f>IF(A47="","",VLOOKUP(A47,#REF!,10,FALSE))</f>
        <v/>
      </c>
      <c r="F47" s="3" t="str">
        <f>IF(A47="","",VLOOKUP(A47,#REF!,11,FALSE))</f>
        <v/>
      </c>
      <c r="G47" s="4" t="str">
        <f>IF(A47="","",IF(VLOOKUP(A47,#REF!,14,FALSE)="②一般競争入札（総合評価方式）","一般競争入札"&amp;CHAR(10)&amp;"（総合評価方式）","一般競争入札"))</f>
        <v/>
      </c>
      <c r="H47" s="5"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5" t="str">
        <f>IF(A47="","",VLOOKUP(A47,#REF!,17,FALSE))</f>
        <v/>
      </c>
      <c r="J47" s="6"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7" t="str">
        <f>IF(A47="","",IF(VLOOKUP(A47,#REF!,12,FALSE)="①公益社団法人","公社",IF(VLOOKUP(A47,#REF!,12,FALSE)="②公益財団法人","公財","")))</f>
        <v/>
      </c>
      <c r="L47" s="7" t="str">
        <f>IF(A47="","",VLOOKUP(A47,#REF!,13,FALSE))</f>
        <v/>
      </c>
      <c r="M47" s="8" t="str">
        <f>IF(A47="","",IF(VLOOKUP(A47,#REF!,13,FALSE)="国所管",VLOOKUP(A47,#REF!,24,FALSE),""))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9.95" customHeight="1" x14ac:dyDescent="0.15">
      <c r="A48" s="21"/>
      <c r="B48" s="2" t="str">
        <f>IF(A48="","",VLOOKUP(A48,#REF!,5,FALSE))</f>
        <v/>
      </c>
      <c r="C48" s="1" t="str">
        <f>IF(A48="","",VLOOKUP(A48,#REF!,6,FALSE))</f>
        <v/>
      </c>
      <c r="D48" s="20" t="str">
        <f>IF(A48="","",VLOOKUP(A48,#REF!,9,FALSE))</f>
        <v/>
      </c>
      <c r="E48" s="2" t="str">
        <f>IF(A48="","",VLOOKUP(A48,#REF!,10,FALSE))</f>
        <v/>
      </c>
      <c r="F48" s="3" t="str">
        <f>IF(A48="","",VLOOKUP(A48,#REF!,11,FALSE))</f>
        <v/>
      </c>
      <c r="G48" s="4" t="str">
        <f>IF(A48="","",IF(VLOOKUP(A48,#REF!,14,FALSE)="②一般競争入札（総合評価方式）","一般競争入札"&amp;CHAR(10)&amp;"（総合評価方式）","一般競争入札"))</f>
        <v/>
      </c>
      <c r="H48" s="5"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5" t="str">
        <f>IF(A48="","",VLOOKUP(A48,#REF!,17,FALSE))</f>
        <v/>
      </c>
      <c r="J48" s="6"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7" t="str">
        <f>IF(A48="","",IF(VLOOKUP(A48,#REF!,12,FALSE)="①公益社団法人","公社",IF(VLOOKUP(A48,#REF!,12,FALSE)="②公益財団法人","公財","")))</f>
        <v/>
      </c>
      <c r="L48" s="7" t="str">
        <f>IF(A48="","",VLOOKUP(A48,#REF!,13,FALSE))</f>
        <v/>
      </c>
      <c r="M48" s="8" t="str">
        <f>IF(A48="","",IF(VLOOKUP(A48,#REF!,13,FALSE)="国所管",VLOOKUP(A48,#REF!,24,FALSE),""))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9.95" customHeight="1" x14ac:dyDescent="0.15">
      <c r="A49" s="21"/>
      <c r="B49" s="2" t="str">
        <f>IF(A49="","",VLOOKUP(A49,#REF!,5,FALSE))</f>
        <v/>
      </c>
      <c r="C49" s="1" t="str">
        <f>IF(A49="","",VLOOKUP(A49,#REF!,6,FALSE))</f>
        <v/>
      </c>
      <c r="D49" s="20" t="str">
        <f>IF(A49="","",VLOOKUP(A49,#REF!,9,FALSE))</f>
        <v/>
      </c>
      <c r="E49" s="2" t="str">
        <f>IF(A49="","",VLOOKUP(A49,#REF!,10,FALSE))</f>
        <v/>
      </c>
      <c r="F49" s="3" t="str">
        <f>IF(A49="","",VLOOKUP(A49,#REF!,11,FALSE))</f>
        <v/>
      </c>
      <c r="G49" s="4" t="str">
        <f>IF(A49="","",IF(VLOOKUP(A49,#REF!,14,FALSE)="②一般競争入札（総合評価方式）","一般競争入札"&amp;CHAR(10)&amp;"（総合評価方式）","一般競争入札"))</f>
        <v/>
      </c>
      <c r="H49" s="5"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5" t="str">
        <f>IF(A49="","",VLOOKUP(A49,#REF!,17,FALSE))</f>
        <v/>
      </c>
      <c r="J49" s="6"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7" t="str">
        <f>IF(A49="","",IF(VLOOKUP(A49,#REF!,12,FALSE)="①公益社団法人","公社",IF(VLOOKUP(A49,#REF!,12,FALSE)="②公益財団法人","公財","")))</f>
        <v/>
      </c>
      <c r="L49" s="7" t="str">
        <f>IF(A49="","",VLOOKUP(A49,#REF!,13,FALSE))</f>
        <v/>
      </c>
      <c r="M49" s="8" t="str">
        <f>IF(A49="","",IF(VLOOKUP(A49,#REF!,13,FALSE)="国所管",VLOOKUP(A49,#REF!,24,FALSE),""))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9.95" customHeight="1" x14ac:dyDescent="0.15">
      <c r="A50" s="21"/>
      <c r="B50" s="2" t="str">
        <f>IF(A50="","",VLOOKUP(A50,#REF!,5,FALSE))</f>
        <v/>
      </c>
      <c r="C50" s="1" t="str">
        <f>IF(A50="","",VLOOKUP(A50,#REF!,6,FALSE))</f>
        <v/>
      </c>
      <c r="D50" s="20" t="str">
        <f>IF(A50="","",VLOOKUP(A50,#REF!,9,FALSE))</f>
        <v/>
      </c>
      <c r="E50" s="2" t="str">
        <f>IF(A50="","",VLOOKUP(A50,#REF!,10,FALSE))</f>
        <v/>
      </c>
      <c r="F50" s="3" t="str">
        <f>IF(A50="","",VLOOKUP(A50,#REF!,11,FALSE))</f>
        <v/>
      </c>
      <c r="G50" s="4" t="str">
        <f>IF(A50="","",IF(VLOOKUP(A50,#REF!,14,FALSE)="②一般競争入札（総合評価方式）","一般競争入札"&amp;CHAR(10)&amp;"（総合評価方式）","一般競争入札"))</f>
        <v/>
      </c>
      <c r="H50" s="5"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5" t="str">
        <f>IF(A50="","",VLOOKUP(A50,#REF!,17,FALSE))</f>
        <v/>
      </c>
      <c r="J50" s="6"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7" t="str">
        <f>IF(A50="","",IF(VLOOKUP(A50,#REF!,12,FALSE)="①公益社団法人","公社",IF(VLOOKUP(A50,#REF!,12,FALSE)="②公益財団法人","公財","")))</f>
        <v/>
      </c>
      <c r="L50" s="7" t="str">
        <f>IF(A50="","",VLOOKUP(A50,#REF!,13,FALSE))</f>
        <v/>
      </c>
      <c r="M50" s="8" t="str">
        <f>IF(A50="","",IF(VLOOKUP(A50,#REF!,13,FALSE)="国所管",VLOOKUP(A50,#REF!,24,FALSE),""))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9.95" customHeight="1" x14ac:dyDescent="0.15">
      <c r="A51" s="21"/>
      <c r="B51" s="2" t="str">
        <f>IF(A51="","",VLOOKUP(A51,#REF!,5,FALSE))</f>
        <v/>
      </c>
      <c r="C51" s="1" t="str">
        <f>IF(A51="","",VLOOKUP(A51,#REF!,6,FALSE))</f>
        <v/>
      </c>
      <c r="D51" s="20" t="str">
        <f>IF(A51="","",VLOOKUP(A51,#REF!,9,FALSE))</f>
        <v/>
      </c>
      <c r="E51" s="2" t="str">
        <f>IF(A51="","",VLOOKUP(A51,#REF!,10,FALSE))</f>
        <v/>
      </c>
      <c r="F51" s="3" t="str">
        <f>IF(A51="","",VLOOKUP(A51,#REF!,11,FALSE))</f>
        <v/>
      </c>
      <c r="G51" s="4" t="str">
        <f>IF(A51="","",IF(VLOOKUP(A51,#REF!,14,FALSE)="②一般競争入札（総合評価方式）","一般競争入札"&amp;CHAR(10)&amp;"（総合評価方式）","一般競争入札"))</f>
        <v/>
      </c>
      <c r="H51" s="5"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5" t="str">
        <f>IF(A51="","",VLOOKUP(A51,#REF!,17,FALSE))</f>
        <v/>
      </c>
      <c r="J51" s="6"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7" t="str">
        <f>IF(A51="","",IF(VLOOKUP(A51,#REF!,12,FALSE)="①公益社団法人","公社",IF(VLOOKUP(A51,#REF!,12,FALSE)="②公益財団法人","公財","")))</f>
        <v/>
      </c>
      <c r="L51" s="7" t="str">
        <f>IF(A51="","",VLOOKUP(A51,#REF!,13,FALSE))</f>
        <v/>
      </c>
      <c r="M51" s="8" t="str">
        <f>IF(A51="","",IF(VLOOKUP(A51,#REF!,13,FALSE)="国所管",VLOOKUP(A51,#REF!,24,FALSE),""))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9.95" customHeight="1" x14ac:dyDescent="0.15">
      <c r="A52" s="21"/>
      <c r="B52" s="2" t="str">
        <f>IF(A52="","",VLOOKUP(A52,#REF!,5,FALSE))</f>
        <v/>
      </c>
      <c r="C52" s="1" t="str">
        <f>IF(A52="","",VLOOKUP(A52,#REF!,6,FALSE))</f>
        <v/>
      </c>
      <c r="D52" s="20" t="str">
        <f>IF(A52="","",VLOOKUP(A52,#REF!,9,FALSE))</f>
        <v/>
      </c>
      <c r="E52" s="2" t="str">
        <f>IF(A52="","",VLOOKUP(A52,#REF!,10,FALSE))</f>
        <v/>
      </c>
      <c r="F52" s="3" t="str">
        <f>IF(A52="","",VLOOKUP(A52,#REF!,11,FALSE))</f>
        <v/>
      </c>
      <c r="G52" s="4" t="str">
        <f>IF(A52="","",IF(VLOOKUP(A52,#REF!,14,FALSE)="②一般競争入札（総合評価方式）","一般競争入札"&amp;CHAR(10)&amp;"（総合評価方式）","一般競争入札"))</f>
        <v/>
      </c>
      <c r="H52" s="5"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5" t="str">
        <f>IF(A52="","",VLOOKUP(A52,#REF!,17,FALSE))</f>
        <v/>
      </c>
      <c r="J52" s="6"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7" t="str">
        <f>IF(A52="","",IF(VLOOKUP(A52,#REF!,12,FALSE)="①公益社団法人","公社",IF(VLOOKUP(A52,#REF!,12,FALSE)="②公益財団法人","公財","")))</f>
        <v/>
      </c>
      <c r="L52" s="7" t="str">
        <f>IF(A52="","",VLOOKUP(A52,#REF!,13,FALSE))</f>
        <v/>
      </c>
      <c r="M52" s="8" t="str">
        <f>IF(A52="","",IF(VLOOKUP(A52,#REF!,13,FALSE)="国所管",VLOOKUP(A52,#REF!,24,FALSE),""))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9.95" customHeight="1" x14ac:dyDescent="0.15">
      <c r="A53" s="21"/>
      <c r="B53" s="2" t="str">
        <f>IF(A53="","",VLOOKUP(A53,#REF!,5,FALSE))</f>
        <v/>
      </c>
      <c r="C53" s="1" t="str">
        <f>IF(A53="","",VLOOKUP(A53,#REF!,6,FALSE))</f>
        <v/>
      </c>
      <c r="D53" s="20" t="str">
        <f>IF(A53="","",VLOOKUP(A53,#REF!,9,FALSE))</f>
        <v/>
      </c>
      <c r="E53" s="2" t="str">
        <f>IF(A53="","",VLOOKUP(A53,#REF!,10,FALSE))</f>
        <v/>
      </c>
      <c r="F53" s="3" t="str">
        <f>IF(A53="","",VLOOKUP(A53,#REF!,11,FALSE))</f>
        <v/>
      </c>
      <c r="G53" s="4" t="str">
        <f>IF(A53="","",IF(VLOOKUP(A53,#REF!,14,FALSE)="②一般競争入札（総合評価方式）","一般競争入札"&amp;CHAR(10)&amp;"（総合評価方式）","一般競争入札"))</f>
        <v/>
      </c>
      <c r="H53" s="5"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5" t="str">
        <f>IF(A53="","",VLOOKUP(A53,#REF!,17,FALSE))</f>
        <v/>
      </c>
      <c r="J53" s="6"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7" t="str">
        <f>IF(A53="","",IF(VLOOKUP(A53,#REF!,12,FALSE)="①公益社団法人","公社",IF(VLOOKUP(A53,#REF!,12,FALSE)="②公益財団法人","公財","")))</f>
        <v/>
      </c>
      <c r="L53" s="7" t="str">
        <f>IF(A53="","",VLOOKUP(A53,#REF!,13,FALSE))</f>
        <v/>
      </c>
      <c r="M53" s="8" t="str">
        <f>IF(A53="","",IF(VLOOKUP(A53,#REF!,13,FALSE)="国所管",VLOOKUP(A53,#REF!,24,FALSE),""))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9.95" customHeight="1" x14ac:dyDescent="0.15">
      <c r="A54" s="21"/>
      <c r="B54" s="2" t="str">
        <f>IF(A54="","",VLOOKUP(A54,#REF!,5,FALSE))</f>
        <v/>
      </c>
      <c r="C54" s="1" t="str">
        <f>IF(A54="","",VLOOKUP(A54,#REF!,6,FALSE))</f>
        <v/>
      </c>
      <c r="D54" s="20" t="str">
        <f>IF(A54="","",VLOOKUP(A54,#REF!,9,FALSE))</f>
        <v/>
      </c>
      <c r="E54" s="2" t="str">
        <f>IF(A54="","",VLOOKUP(A54,#REF!,10,FALSE))</f>
        <v/>
      </c>
      <c r="F54" s="3" t="str">
        <f>IF(A54="","",VLOOKUP(A54,#REF!,11,FALSE))</f>
        <v/>
      </c>
      <c r="G54" s="4" t="str">
        <f>IF(A54="","",IF(VLOOKUP(A54,#REF!,14,FALSE)="②一般競争入札（総合評価方式）","一般競争入札"&amp;CHAR(10)&amp;"（総合評価方式）","一般競争入札"))</f>
        <v/>
      </c>
      <c r="H54" s="5"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5" t="str">
        <f>IF(A54="","",VLOOKUP(A54,#REF!,17,FALSE))</f>
        <v/>
      </c>
      <c r="J54" s="6"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7" t="str">
        <f>IF(A54="","",IF(VLOOKUP(A54,#REF!,12,FALSE)="①公益社団法人","公社",IF(VLOOKUP(A54,#REF!,12,FALSE)="②公益財団法人","公財","")))</f>
        <v/>
      </c>
      <c r="L54" s="7" t="str">
        <f>IF(A54="","",VLOOKUP(A54,#REF!,13,FALSE))</f>
        <v/>
      </c>
      <c r="M54" s="8" t="str">
        <f>IF(A54="","",IF(VLOOKUP(A54,#REF!,13,FALSE)="国所管",VLOOKUP(A54,#REF!,24,FALSE),""))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9.95" customHeight="1" x14ac:dyDescent="0.15">
      <c r="A55" s="21"/>
      <c r="B55" s="2" t="str">
        <f>IF(A55="","",VLOOKUP(A55,#REF!,5,FALSE))</f>
        <v/>
      </c>
      <c r="C55" s="1" t="str">
        <f>IF(A55="","",VLOOKUP(A55,#REF!,6,FALSE))</f>
        <v/>
      </c>
      <c r="D55" s="20" t="str">
        <f>IF(A55="","",VLOOKUP(A55,#REF!,9,FALSE))</f>
        <v/>
      </c>
      <c r="E55" s="2" t="str">
        <f>IF(A55="","",VLOOKUP(A55,#REF!,10,FALSE))</f>
        <v/>
      </c>
      <c r="F55" s="3" t="str">
        <f>IF(A55="","",VLOOKUP(A55,#REF!,11,FALSE))</f>
        <v/>
      </c>
      <c r="G55" s="4" t="str">
        <f>IF(A55="","",IF(VLOOKUP(A55,#REF!,14,FALSE)="②一般競争入札（総合評価方式）","一般競争入札"&amp;CHAR(10)&amp;"（総合評価方式）","一般競争入札"))</f>
        <v/>
      </c>
      <c r="H55" s="5"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5" t="str">
        <f>IF(A55="","",VLOOKUP(A55,#REF!,17,FALSE))</f>
        <v/>
      </c>
      <c r="J55" s="6"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7" t="str">
        <f>IF(A55="","",IF(VLOOKUP(A55,#REF!,12,FALSE)="①公益社団法人","公社",IF(VLOOKUP(A55,#REF!,12,FALSE)="②公益財団法人","公財","")))</f>
        <v/>
      </c>
      <c r="L55" s="7" t="str">
        <f>IF(A55="","",VLOOKUP(A55,#REF!,13,FALSE))</f>
        <v/>
      </c>
      <c r="M55" s="8" t="str">
        <f>IF(A55="","",IF(VLOOKUP(A55,#REF!,13,FALSE)="国所管",VLOOKUP(A55,#REF!,24,FALSE),""))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9.95" customHeight="1" x14ac:dyDescent="0.15">
      <c r="A56" s="21"/>
      <c r="B56" s="2" t="str">
        <f>IF(A56="","",VLOOKUP(A56,#REF!,5,FALSE))</f>
        <v/>
      </c>
      <c r="C56" s="1" t="str">
        <f>IF(A56="","",VLOOKUP(A56,#REF!,6,FALSE))</f>
        <v/>
      </c>
      <c r="D56" s="20" t="str">
        <f>IF(A56="","",VLOOKUP(A56,#REF!,9,FALSE))</f>
        <v/>
      </c>
      <c r="E56" s="2" t="str">
        <f>IF(A56="","",VLOOKUP(A56,#REF!,10,FALSE))</f>
        <v/>
      </c>
      <c r="F56" s="3" t="str">
        <f>IF(A56="","",VLOOKUP(A56,#REF!,11,FALSE))</f>
        <v/>
      </c>
      <c r="G56" s="4" t="str">
        <f>IF(A56="","",IF(VLOOKUP(A56,#REF!,14,FALSE)="②一般競争入札（総合評価方式）","一般競争入札"&amp;CHAR(10)&amp;"（総合評価方式）","一般競争入札"))</f>
        <v/>
      </c>
      <c r="H56" s="5"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5" t="str">
        <f>IF(A56="","",VLOOKUP(A56,#REF!,17,FALSE))</f>
        <v/>
      </c>
      <c r="J56" s="6"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7" t="str">
        <f>IF(A56="","",IF(VLOOKUP(A56,#REF!,12,FALSE)="①公益社団法人","公社",IF(VLOOKUP(A56,#REF!,12,FALSE)="②公益財団法人","公財","")))</f>
        <v/>
      </c>
      <c r="L56" s="7" t="str">
        <f>IF(A56="","",VLOOKUP(A56,#REF!,13,FALSE))</f>
        <v/>
      </c>
      <c r="M56" s="8" t="str">
        <f>IF(A56="","",IF(VLOOKUP(A56,#REF!,13,FALSE)="国所管",VLOOKUP(A56,#REF!,24,FALSE),""))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9.95" customHeight="1" x14ac:dyDescent="0.15">
      <c r="A57" s="21"/>
      <c r="B57" s="2" t="str">
        <f>IF(A57="","",VLOOKUP(A57,#REF!,5,FALSE))</f>
        <v/>
      </c>
      <c r="C57" s="1" t="str">
        <f>IF(A57="","",VLOOKUP(A57,#REF!,6,FALSE))</f>
        <v/>
      </c>
      <c r="D57" s="20" t="str">
        <f>IF(A57="","",VLOOKUP(A57,#REF!,9,FALSE))</f>
        <v/>
      </c>
      <c r="E57" s="2" t="str">
        <f>IF(A57="","",VLOOKUP(A57,#REF!,10,FALSE))</f>
        <v/>
      </c>
      <c r="F57" s="3" t="str">
        <f>IF(A57="","",VLOOKUP(A57,#REF!,11,FALSE))</f>
        <v/>
      </c>
      <c r="G57" s="4" t="str">
        <f>IF(A57="","",IF(VLOOKUP(A57,#REF!,14,FALSE)="②一般競争入札（総合評価方式）","一般競争入札"&amp;CHAR(10)&amp;"（総合評価方式）","一般競争入札"))</f>
        <v/>
      </c>
      <c r="H57" s="5"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5" t="str">
        <f>IF(A57="","",VLOOKUP(A57,#REF!,17,FALSE))</f>
        <v/>
      </c>
      <c r="J57" s="6"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7" t="str">
        <f>IF(A57="","",IF(VLOOKUP(A57,#REF!,12,FALSE)="①公益社団法人","公社",IF(VLOOKUP(A57,#REF!,12,FALSE)="②公益財団法人","公財","")))</f>
        <v/>
      </c>
      <c r="L57" s="7" t="str">
        <f>IF(A57="","",VLOOKUP(A57,#REF!,13,FALSE))</f>
        <v/>
      </c>
      <c r="M57" s="8" t="str">
        <f>IF(A57="","",IF(VLOOKUP(A57,#REF!,13,FALSE)="国所管",VLOOKUP(A57,#REF!,24,FALSE),""))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9.95" customHeight="1" x14ac:dyDescent="0.15">
      <c r="A58" s="21"/>
      <c r="B58" s="2" t="str">
        <f>IF(A58="","",VLOOKUP(A58,#REF!,5,FALSE))</f>
        <v/>
      </c>
      <c r="C58" s="1" t="str">
        <f>IF(A58="","",VLOOKUP(A58,#REF!,6,FALSE))</f>
        <v/>
      </c>
      <c r="D58" s="20"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9.95" customHeight="1" x14ac:dyDescent="0.15">
      <c r="A59" s="21"/>
      <c r="B59" s="2" t="str">
        <f>IF(A59="","",VLOOKUP(A59,#REF!,5,FALSE))</f>
        <v/>
      </c>
      <c r="C59" s="1" t="str">
        <f>IF(A59="","",VLOOKUP(A59,#REF!,6,FALSE))</f>
        <v/>
      </c>
      <c r="D59" s="20"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9.95" customHeight="1" x14ac:dyDescent="0.15">
      <c r="A60" s="21"/>
      <c r="B60" s="2" t="str">
        <f>IF(A60="","",VLOOKUP(A60,#REF!,5,FALSE))</f>
        <v/>
      </c>
      <c r="C60" s="1" t="str">
        <f>IF(A60="","",VLOOKUP(A60,#REF!,6,FALSE))</f>
        <v/>
      </c>
      <c r="D60" s="20"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9.95" customHeight="1" x14ac:dyDescent="0.15">
      <c r="A61" s="21"/>
      <c r="B61" s="2" t="str">
        <f>IF(A61="","",VLOOKUP(A61,#REF!,5,FALSE))</f>
        <v/>
      </c>
      <c r="C61" s="1" t="str">
        <f>IF(A61="","",VLOOKUP(A61,#REF!,6,FALSE))</f>
        <v/>
      </c>
      <c r="D61" s="20"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9.95" customHeight="1" x14ac:dyDescent="0.15">
      <c r="A62" s="21"/>
      <c r="B62" s="2" t="str">
        <f>IF(A62="","",VLOOKUP(A62,#REF!,5,FALSE))</f>
        <v/>
      </c>
      <c r="C62" s="1" t="str">
        <f>IF(A62="","",VLOOKUP(A62,#REF!,6,FALSE))</f>
        <v/>
      </c>
      <c r="D62" s="20"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9.95" customHeight="1" x14ac:dyDescent="0.15">
      <c r="A63" s="21"/>
      <c r="B63" s="2" t="str">
        <f>IF(A63="","",VLOOKUP(A63,#REF!,5,FALSE))</f>
        <v/>
      </c>
      <c r="C63" s="1" t="str">
        <f>IF(A63="","",VLOOKUP(A63,#REF!,6,FALSE))</f>
        <v/>
      </c>
      <c r="D63" s="20"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9.95" customHeight="1" x14ac:dyDescent="0.15">
      <c r="A64" s="21"/>
      <c r="B64" s="2" t="str">
        <f>IF(A64="","",VLOOKUP(A64,#REF!,5,FALSE))</f>
        <v/>
      </c>
      <c r="C64" s="1" t="str">
        <f>IF(A64="","",VLOOKUP(A64,#REF!,6,FALSE))</f>
        <v/>
      </c>
      <c r="D64" s="20"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9.95" customHeight="1" x14ac:dyDescent="0.15">
      <c r="A65" s="21"/>
      <c r="B65" s="2" t="str">
        <f>IF(A65="","",VLOOKUP(A65,#REF!,5,FALSE))</f>
        <v/>
      </c>
      <c r="C65" s="1" t="str">
        <f>IF(A65="","",VLOOKUP(A65,#REF!,6,FALSE))</f>
        <v/>
      </c>
      <c r="D65" s="20"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9.95" customHeight="1" x14ac:dyDescent="0.15">
      <c r="A66" s="21"/>
      <c r="B66" s="2" t="str">
        <f>IF(A66="","",VLOOKUP(A66,#REF!,5,FALSE))</f>
        <v/>
      </c>
      <c r="C66" s="1" t="str">
        <f>IF(A66="","",VLOOKUP(A66,#REF!,6,FALSE))</f>
        <v/>
      </c>
      <c r="D66" s="20"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9.95" customHeight="1" x14ac:dyDescent="0.15">
      <c r="A67" s="21"/>
      <c r="B67" s="2" t="str">
        <f>IF(A67="","",VLOOKUP(A67,#REF!,5,FALSE))</f>
        <v/>
      </c>
      <c r="C67" s="1" t="str">
        <f>IF(A67="","",VLOOKUP(A67,#REF!,6,FALSE))</f>
        <v/>
      </c>
      <c r="D67" s="20"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9.95" customHeight="1" x14ac:dyDescent="0.15">
      <c r="A68" s="21"/>
      <c r="B68" s="2" t="str">
        <f>IF(A68="","",VLOOKUP(A68,#REF!,5,FALSE))</f>
        <v/>
      </c>
      <c r="C68" s="1" t="str">
        <f>IF(A68="","",VLOOKUP(A68,#REF!,6,FALSE))</f>
        <v/>
      </c>
      <c r="D68" s="20"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9.95" customHeight="1" x14ac:dyDescent="0.15">
      <c r="A69" s="21"/>
      <c r="B69" s="2" t="str">
        <f>IF(A69="","",VLOOKUP(A69,#REF!,5,FALSE))</f>
        <v/>
      </c>
      <c r="C69" s="1" t="str">
        <f>IF(A69="","",VLOOKUP(A69,#REF!,6,FALSE))</f>
        <v/>
      </c>
      <c r="D69" s="20"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9.95" customHeight="1" x14ac:dyDescent="0.15">
      <c r="A70" s="21"/>
      <c r="B70" s="2" t="str">
        <f>IF(A70="","",VLOOKUP(A70,#REF!,5,FALSE))</f>
        <v/>
      </c>
      <c r="C70" s="1" t="str">
        <f>IF(A70="","",VLOOKUP(A70,#REF!,6,FALSE))</f>
        <v/>
      </c>
      <c r="D70" s="20"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9.95" customHeight="1" x14ac:dyDescent="0.15">
      <c r="A71" s="21"/>
      <c r="B71" s="2" t="str">
        <f>IF(A71="","",VLOOKUP(A71,#REF!,5,FALSE))</f>
        <v/>
      </c>
      <c r="C71" s="1" t="str">
        <f>IF(A71="","",VLOOKUP(A71,#REF!,6,FALSE))</f>
        <v/>
      </c>
      <c r="D71" s="20"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9.95" customHeight="1" x14ac:dyDescent="0.15">
      <c r="A72" s="21"/>
      <c r="B72" s="2" t="str">
        <f>IF(A72="","",VLOOKUP(A72,#REF!,5,FALSE))</f>
        <v/>
      </c>
      <c r="C72" s="1" t="str">
        <f>IF(A72="","",VLOOKUP(A72,#REF!,6,FALSE))</f>
        <v/>
      </c>
      <c r="D72" s="20"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9.95" customHeight="1" x14ac:dyDescent="0.15">
      <c r="A73" s="21"/>
      <c r="B73" s="2" t="str">
        <f>IF(A73="","",VLOOKUP(A73,#REF!,5,FALSE))</f>
        <v/>
      </c>
      <c r="C73" s="1" t="str">
        <f>IF(A73="","",VLOOKUP(A73,#REF!,6,FALSE))</f>
        <v/>
      </c>
      <c r="D73" s="20"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9.95" customHeight="1" x14ac:dyDescent="0.15">
      <c r="A74" s="21"/>
      <c r="B74" s="2" t="str">
        <f>IF(A74="","",VLOOKUP(A74,#REF!,5,FALSE))</f>
        <v/>
      </c>
      <c r="C74" s="1" t="str">
        <f>IF(A74="","",VLOOKUP(A74,#REF!,6,FALSE))</f>
        <v/>
      </c>
      <c r="D74" s="20"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9.95" customHeight="1" x14ac:dyDescent="0.15">
      <c r="A75" s="21"/>
      <c r="B75" s="2" t="str">
        <f>IF(A75="","",VLOOKUP(A75,#REF!,5,FALSE))</f>
        <v/>
      </c>
      <c r="C75" s="1" t="str">
        <f>IF(A75="","",VLOOKUP(A75,#REF!,6,FALSE))</f>
        <v/>
      </c>
      <c r="D75" s="20"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9.95" customHeight="1" x14ac:dyDescent="0.15">
      <c r="A76" s="21"/>
      <c r="B76" s="2" t="str">
        <f>IF(A76="","",VLOOKUP(A76,#REF!,5,FALSE))</f>
        <v/>
      </c>
      <c r="C76" s="1" t="str">
        <f>IF(A76="","",VLOOKUP(A76,#REF!,6,FALSE))</f>
        <v/>
      </c>
      <c r="D76" s="20"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9.95" customHeight="1" x14ac:dyDescent="0.15">
      <c r="A77" s="21"/>
      <c r="B77" s="2" t="str">
        <f>IF(A77="","",VLOOKUP(A77,#REF!,5,FALSE))</f>
        <v/>
      </c>
      <c r="C77" s="1" t="str">
        <f>IF(A77="","",VLOOKUP(A77,#REF!,6,FALSE))</f>
        <v/>
      </c>
      <c r="D77" s="20"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9.95" customHeight="1" x14ac:dyDescent="0.15">
      <c r="A78" s="21"/>
      <c r="B78" s="2" t="str">
        <f>IF(A78="","",VLOOKUP(A78,#REF!,5,FALSE))</f>
        <v/>
      </c>
      <c r="C78" s="1" t="str">
        <f>IF(A78="","",VLOOKUP(A78,#REF!,6,FALSE))</f>
        <v/>
      </c>
      <c r="D78" s="20"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9.95" customHeight="1" x14ac:dyDescent="0.15">
      <c r="A79" s="21"/>
      <c r="B79" s="2" t="str">
        <f>IF(A79="","",VLOOKUP(A79,#REF!,5,FALSE))</f>
        <v/>
      </c>
      <c r="C79" s="1" t="str">
        <f>IF(A79="","",VLOOKUP(A79,#REF!,6,FALSE))</f>
        <v/>
      </c>
      <c r="D79" s="20"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9.95" customHeight="1" x14ac:dyDescent="0.15">
      <c r="A80" s="21"/>
      <c r="B80" s="2" t="str">
        <f>IF(A80="","",VLOOKUP(A80,#REF!,5,FALSE))</f>
        <v/>
      </c>
      <c r="C80" s="1" t="str">
        <f>IF(A80="","",VLOOKUP(A80,#REF!,6,FALSE))</f>
        <v/>
      </c>
      <c r="D80" s="20"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9.95" customHeight="1" x14ac:dyDescent="0.15">
      <c r="A81" s="21"/>
      <c r="B81" s="2" t="str">
        <f>IF(A81="","",VLOOKUP(A81,#REF!,5,FALSE))</f>
        <v/>
      </c>
      <c r="C81" s="1" t="str">
        <f>IF(A81="","",VLOOKUP(A81,#REF!,6,FALSE))</f>
        <v/>
      </c>
      <c r="D81" s="20"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9.95" customHeight="1" x14ac:dyDescent="0.15">
      <c r="A82" s="21"/>
      <c r="B82" s="2" t="str">
        <f>IF(A82="","",VLOOKUP(A82,#REF!,5,FALSE))</f>
        <v/>
      </c>
      <c r="C82" s="1" t="str">
        <f>IF(A82="","",VLOOKUP(A82,#REF!,6,FALSE))</f>
        <v/>
      </c>
      <c r="D82" s="20"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9.95" customHeight="1" x14ac:dyDescent="0.15">
      <c r="A83" s="21"/>
      <c r="B83" s="2" t="str">
        <f>IF(A83="","",VLOOKUP(A83,#REF!,5,FALSE))</f>
        <v/>
      </c>
      <c r="C83" s="1" t="str">
        <f>IF(A83="","",VLOOKUP(A83,#REF!,6,FALSE))</f>
        <v/>
      </c>
      <c r="D83" s="20"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9.95" customHeight="1" x14ac:dyDescent="0.15">
      <c r="A84" s="21"/>
      <c r="B84" s="2" t="str">
        <f>IF(A84="","",VLOOKUP(A84,#REF!,5,FALSE))</f>
        <v/>
      </c>
      <c r="C84" s="1" t="str">
        <f>IF(A84="","",VLOOKUP(A84,#REF!,6,FALSE))</f>
        <v/>
      </c>
      <c r="D84" s="20"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9.95" customHeight="1" x14ac:dyDescent="0.15">
      <c r="A85" s="21"/>
      <c r="B85" s="2" t="str">
        <f>IF(A85="","",VLOOKUP(A85,#REF!,5,FALSE))</f>
        <v/>
      </c>
      <c r="C85" s="1" t="str">
        <f>IF(A85="","",VLOOKUP(A85,#REF!,6,FALSE))</f>
        <v/>
      </c>
      <c r="D85" s="20"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9.95" customHeight="1" x14ac:dyDescent="0.15">
      <c r="A86" s="21"/>
      <c r="B86" s="2" t="str">
        <f>IF(A86="","",VLOOKUP(A86,#REF!,5,FALSE))</f>
        <v/>
      </c>
      <c r="C86" s="1" t="str">
        <f>IF(A86="","",VLOOKUP(A86,#REF!,6,FALSE))</f>
        <v/>
      </c>
      <c r="D86" s="20"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9.95" customHeight="1" x14ac:dyDescent="0.15">
      <c r="A87" s="21"/>
      <c r="B87" s="2" t="str">
        <f>IF(A87="","",VLOOKUP(A87,#REF!,5,FALSE))</f>
        <v/>
      </c>
      <c r="C87" s="1" t="str">
        <f>IF(A87="","",VLOOKUP(A87,#REF!,6,FALSE))</f>
        <v/>
      </c>
      <c r="D87" s="20"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9.95" customHeight="1" x14ac:dyDescent="0.15">
      <c r="A88" s="21"/>
      <c r="B88" s="2" t="str">
        <f>IF(A88="","",VLOOKUP(A88,#REF!,5,FALSE))</f>
        <v/>
      </c>
      <c r="C88" s="1" t="str">
        <f>IF(A88="","",VLOOKUP(A88,#REF!,6,FALSE))</f>
        <v/>
      </c>
      <c r="D88" s="20"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9.95" customHeight="1" x14ac:dyDescent="0.15">
      <c r="A89" s="21"/>
      <c r="B89" s="2" t="str">
        <f>IF(A89="","",VLOOKUP(A89,#REF!,5,FALSE))</f>
        <v/>
      </c>
      <c r="C89" s="1" t="str">
        <f>IF(A89="","",VLOOKUP(A89,#REF!,6,FALSE))</f>
        <v/>
      </c>
      <c r="D89" s="20"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9.95" customHeight="1" x14ac:dyDescent="0.15">
      <c r="A90" s="21"/>
      <c r="B90" s="2" t="str">
        <f>IF(A90="","",VLOOKUP(A90,#REF!,5,FALSE))</f>
        <v/>
      </c>
      <c r="C90" s="1" t="str">
        <f>IF(A90="","",VLOOKUP(A90,#REF!,6,FALSE))</f>
        <v/>
      </c>
      <c r="D90" s="20"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9.95" customHeight="1" x14ac:dyDescent="0.15">
      <c r="A91" s="21"/>
      <c r="B91" s="2" t="str">
        <f>IF(A91="","",VLOOKUP(A91,#REF!,5,FALSE))</f>
        <v/>
      </c>
      <c r="C91" s="1" t="str">
        <f>IF(A91="","",VLOOKUP(A91,#REF!,6,FALSE))</f>
        <v/>
      </c>
      <c r="D91" s="20"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9.95" customHeight="1" x14ac:dyDescent="0.15">
      <c r="A92" s="21"/>
      <c r="B92" s="2" t="str">
        <f>IF(A92="","",VLOOKUP(A92,#REF!,5,FALSE))</f>
        <v/>
      </c>
      <c r="C92" s="1" t="str">
        <f>IF(A92="","",VLOOKUP(A92,#REF!,6,FALSE))</f>
        <v/>
      </c>
      <c r="D92" s="20"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9.95" customHeight="1" x14ac:dyDescent="0.15">
      <c r="A93" s="21"/>
      <c r="B93" s="2" t="str">
        <f>IF(A93="","",VLOOKUP(A93,#REF!,5,FALSE))</f>
        <v/>
      </c>
      <c r="C93" s="1" t="str">
        <f>IF(A93="","",VLOOKUP(A93,#REF!,6,FALSE))</f>
        <v/>
      </c>
      <c r="D93" s="20"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9.95" customHeight="1" x14ac:dyDescent="0.15">
      <c r="A94" s="21"/>
      <c r="B94" s="2" t="str">
        <f>IF(A94="","",VLOOKUP(A94,#REF!,5,FALSE))</f>
        <v/>
      </c>
      <c r="C94" s="1" t="str">
        <f>IF(A94="","",VLOOKUP(A94,#REF!,6,FALSE))</f>
        <v/>
      </c>
      <c r="D94" s="20"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9.95" customHeight="1" x14ac:dyDescent="0.15">
      <c r="A95" s="21"/>
      <c r="B95" s="2" t="str">
        <f>IF(A95="","",VLOOKUP(A95,#REF!,5,FALSE))</f>
        <v/>
      </c>
      <c r="C95" s="1" t="str">
        <f>IF(A95="","",VLOOKUP(A95,#REF!,6,FALSE))</f>
        <v/>
      </c>
      <c r="D95" s="20"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9.95" customHeight="1" x14ac:dyDescent="0.15">
      <c r="A96" s="21"/>
      <c r="B96" s="2" t="str">
        <f>IF(A96="","",VLOOKUP(A96,#REF!,5,FALSE))</f>
        <v/>
      </c>
      <c r="C96" s="1" t="str">
        <f>IF(A96="","",VLOOKUP(A96,#REF!,6,FALSE))</f>
        <v/>
      </c>
      <c r="D96" s="20"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9.95" customHeight="1" x14ac:dyDescent="0.15">
      <c r="A97" s="21"/>
      <c r="B97" s="2" t="str">
        <f>IF(A97="","",VLOOKUP(A97,#REF!,5,FALSE))</f>
        <v/>
      </c>
      <c r="C97" s="1" t="str">
        <f>IF(A97="","",VLOOKUP(A97,#REF!,6,FALSE))</f>
        <v/>
      </c>
      <c r="D97" s="20"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9.95" customHeight="1" x14ac:dyDescent="0.15">
      <c r="A98" s="21"/>
      <c r="B98" s="2" t="str">
        <f>IF(A98="","",VLOOKUP(A98,#REF!,5,FALSE))</f>
        <v/>
      </c>
      <c r="C98" s="1" t="str">
        <f>IF(A98="","",VLOOKUP(A98,#REF!,6,FALSE))</f>
        <v/>
      </c>
      <c r="D98" s="20"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9.95" customHeight="1" x14ac:dyDescent="0.15">
      <c r="A99" s="21"/>
      <c r="B99" s="2" t="str">
        <f>IF(A99="","",VLOOKUP(A99,#REF!,5,FALSE))</f>
        <v/>
      </c>
      <c r="C99" s="1" t="str">
        <f>IF(A99="","",VLOOKUP(A99,#REF!,6,FALSE))</f>
        <v/>
      </c>
      <c r="D99" s="20"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9.95" customHeight="1" x14ac:dyDescent="0.15">
      <c r="A100" s="21"/>
      <c r="B100" s="2" t="str">
        <f>IF(A100="","",VLOOKUP(A100,#REF!,5,FALSE))</f>
        <v/>
      </c>
      <c r="C100" s="1" t="str">
        <f>IF(A100="","",VLOOKUP(A100,#REF!,6,FALSE))</f>
        <v/>
      </c>
      <c r="D100" s="20"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9.95" customHeight="1" x14ac:dyDescent="0.15">
      <c r="A101" s="21"/>
      <c r="B101" s="2" t="str">
        <f>IF(A101="","",VLOOKUP(A101,#REF!,5,FALSE))</f>
        <v/>
      </c>
      <c r="C101" s="1" t="str">
        <f>IF(A101="","",VLOOKUP(A101,#REF!,6,FALSE))</f>
        <v/>
      </c>
      <c r="D101" s="20"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9.95" customHeight="1" x14ac:dyDescent="0.15">
      <c r="A102" s="21"/>
      <c r="B102" s="2" t="str">
        <f>IF(A102="","",VLOOKUP(A102,#REF!,5,FALSE))</f>
        <v/>
      </c>
      <c r="C102" s="1" t="str">
        <f>IF(A102="","",VLOOKUP(A102,#REF!,6,FALSE))</f>
        <v/>
      </c>
      <c r="D102" s="20"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9.95" customHeight="1" x14ac:dyDescent="0.15">
      <c r="A103" s="21"/>
      <c r="B103" s="2" t="str">
        <f>IF(A103="","",VLOOKUP(A103,#REF!,5,FALSE))</f>
        <v/>
      </c>
      <c r="C103" s="1" t="str">
        <f>IF(A103="","",VLOOKUP(A103,#REF!,6,FALSE))</f>
        <v/>
      </c>
      <c r="D103" s="20"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9.95" customHeight="1" x14ac:dyDescent="0.15">
      <c r="A104" s="21"/>
      <c r="B104" s="2" t="str">
        <f>IF(A104="","",VLOOKUP(A104,#REF!,5,FALSE))</f>
        <v/>
      </c>
      <c r="C104" s="1" t="str">
        <f>IF(A104="","",VLOOKUP(A104,#REF!,6,FALSE))</f>
        <v/>
      </c>
      <c r="D104" s="20"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9.95" customHeight="1" x14ac:dyDescent="0.15"/>
    <row r="106" spans="1:16" ht="69.95" customHeight="1" x14ac:dyDescent="0.15"/>
    <row r="107" spans="1:16" ht="69.95" customHeight="1" x14ac:dyDescent="0.15"/>
    <row r="108" spans="1:16" ht="69.95" customHeight="1" x14ac:dyDescent="0.15"/>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elements/1.1/"/>
    <ds:schemaRef ds:uri="b5471033-25ca-41e4-b4f9-0c69817a7d90"/>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schemas.openxmlformats.org/package/2006/metadata/core-properties"/>
    <ds:schemaRef ds:uri="248ab0bc-7e59-4567-bd72-f8d7ec109bec"/>
    <ds:schemaRef ds:uri="83f91a21-fd60-4569-977f-9e7a8b68efa0"/>
    <ds:schemaRef ds:uri="http://www.w3.org/XML/1998/namespace"/>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0610bn</vt:lpstr>
      <vt:lpstr>'0610bn'!Print_Area</vt:lpstr>
      <vt:lpstr>'0610bn'!Print_Titles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