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258C5A15-AB53-440D-B2EC-A1B39AC2D671}" xr6:coauthVersionLast="36" xr6:coauthVersionMax="36" xr10:uidLastSave="{00000000-0000-0000-0000-000000000000}"/>
  <bookViews>
    <workbookView xWindow="28680" yWindow="-2940" windowWidth="29040" windowHeight="15840" xr2:uid="{00000000-000D-0000-FFFF-FFFF00000000}"/>
  </bookViews>
  <sheets>
    <sheet name="0609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'0609bn'!$A$5:$N$85</definedName>
    <definedName name="aaa">[1]契約状況コード表!$F$5:$F$9</definedName>
    <definedName name="aaaa">[1]契約状況コード表!$G$5:$G$6</definedName>
    <definedName name="_xlnm.Print_Area" localSheetId="0">'0609bn'!$B$1:$N$13</definedName>
    <definedName name="_xlnm.Print_Titles" localSheetId="0">'0609bn'!$1:$5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83" i="5" l="1"/>
  <c r="P61" i="5"/>
  <c r="P18" i="5"/>
  <c r="P98" i="5"/>
  <c r="P100" i="5"/>
  <c r="P102" i="5"/>
  <c r="P93" i="5"/>
  <c r="P104" i="5"/>
  <c r="P19" i="5"/>
  <c r="P92" i="5"/>
  <c r="P28" i="5"/>
  <c r="P44" i="5"/>
  <c r="P60" i="5"/>
  <c r="P95" i="5"/>
  <c r="P32" i="5"/>
  <c r="P63" i="5"/>
  <c r="P99" i="5"/>
  <c r="P14" i="5"/>
  <c r="P82" i="5"/>
  <c r="P22" i="5"/>
  <c r="P34" i="5"/>
  <c r="P33" i="5"/>
  <c r="P27" i="5"/>
  <c r="P53"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O7" i="5" l="1"/>
</calcChain>
</file>

<file path=xl/sharedStrings.xml><?xml version="1.0" encoding="utf-8"?>
<sst xmlns="http://schemas.openxmlformats.org/spreadsheetml/2006/main" count="114" uniqueCount="22">
  <si>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</si>
  <si>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</si>
  <si>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</si>
  <si>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</si>
  <si>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</si>
  <si>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</si>
  <si>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</si>
  <si>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</si>
  <si>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</si>
  <si>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</si>
  <si>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</si>
  <si>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</si>
  <si>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</si>
  <si>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</si>
  <si>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</si>
  <si>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「確定申告電話相談センター」電話応対等委託業務</t>
  </si>
  <si>
    <t>支出負担行為担当官
高松国税局総務部次長
西山　克也
香川県高松市天神前２－１０</t>
  </si>
  <si>
    <t>テルウェル西日本株式会社四国支店
愛媛県松山市山越３－１５－１５</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</si>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</sst>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zoomScale="85" zoomScaleNormal="100" zoomScaleSheetLayoutView="85" workbookViewId="0">
      <selection activeCell="A6" sqref="A6:A104"/>
    </sheetView>
  </sheetViews>
  <sheetFormatPr defaultColWidth="9" defaultRowHeight="11.2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c r="A1" s="29"/>
      <c r="B1" s="32" t="s">
        <v>9</v>
      </c>
      <c r="C1" s="33"/>
      <c r="D1" s="33"/>
      <c r="E1" s="33"/>
      <c r="F1" s="33"/>
      <c r="G1" s="33"/>
      <c r="H1" s="34"/>
      <c r="I1" s="33"/>
      <c r="J1" s="33"/>
      <c r="K1" s="33"/>
      <c r="L1" s="33"/>
      <c r="M1" s="33"/>
      <c r="N1" s="33"/>
    </row>
    <row r="2" spans="1:16">
      <c r="A2" s="30"/>
    </row>
    <row r="3" spans="1:16">
      <c r="A3" s="30"/>
      <c r="B3" s="12"/>
      <c r="N3" s="13"/>
    </row>
    <row r="4" spans="1:16" ht="21.95" customHeight="1">
      <c r="A4" s="30"/>
      <c r="B4" s="22" t="s">
        <v>10</v>
      </c>
      <c r="C4" s="22" t="s">
        <v>1</v>
      </c>
      <c r="D4" s="22" t="s">
        <v>2</v>
      </c>
      <c r="E4" s="22" t="s">
        <v>3</v>
      </c>
      <c r="F4" s="23" t="s">
        <v>4</v>
      </c>
      <c r="G4" s="22" t="s">
        <v>11</v>
      </c>
      <c r="H4" s="25" t="s">
        <v>5</v>
      </c>
      <c r="I4" s="22" t="s">
        <v>6</v>
      </c>
      <c r="J4" s="26" t="s">
        <v>7</v>
      </c>
      <c r="K4" s="27" t="s">
        <v>12</v>
      </c>
      <c r="L4" s="28"/>
      <c r="M4" s="28"/>
      <c r="N4" s="23" t="s">
        <v>13</v>
      </c>
    </row>
    <row r="5" spans="1:16" s="15" customFormat="1" ht="36.75" customHeight="1">
      <c r="A5" s="31"/>
      <c r="B5" s="22"/>
      <c r="C5" s="22"/>
      <c r="D5" s="22"/>
      <c r="E5" s="22"/>
      <c r="F5" s="24"/>
      <c r="G5" s="22"/>
      <c r="H5" s="25"/>
      <c r="I5" s="22"/>
      <c r="J5" s="26"/>
      <c r="K5" s="14" t="s">
        <v>8</v>
      </c>
      <c r="L5" s="14" t="s">
        <v>14</v>
      </c>
      <c r="M5" s="19" t="s">
        <v>0</v>
      </c>
      <c r="N5" s="24"/>
    </row>
    <row r="6" spans="1:16" s="15" customFormat="1" ht="69.95" customHeight="1">
      <c r="A6" s="14"/>
      <c r="B6" s="2" t="s">
        <v>15</v>
      </c>
      <c r="C6" s="1" t="s">
        <v>16</v>
      </c>
      <c r="D6" s="20">
        <v>45559</v>
      </c>
      <c r="E6" s="2" t="s">
        <v>17</v>
      </c>
      <c r="F6" s="3">
        <v>9120001098385</v>
      </c>
      <c r="G6" s="4" t="s">
        <v>18</v>
      </c>
      <c r="H6" s="5" t="s">
        <v>19</v>
      </c>
      <c r="I6" s="5">
        <v>19756000</v>
      </c>
      <c r="J6" s="6" t="s">
        <v>20</v>
      </c>
      <c r="K6" s="7" t="s">
        <v>21</v>
      </c>
      <c r="L6" s="7">
        <v>0</v>
      </c>
      <c r="M6" s="8" t="s">
        <v>21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c r="A7" s="21"/>
      <c r="B7" s="2" t="s">
        <v>21</v>
      </c>
      <c r="C7" s="1" t="s">
        <v>21</v>
      </c>
      <c r="D7" s="20" t="s">
        <v>21</v>
      </c>
      <c r="E7" s="2" t="s">
        <v>21</v>
      </c>
      <c r="F7" s="3" t="s">
        <v>21</v>
      </c>
      <c r="G7" s="4" t="s">
        <v>21</v>
      </c>
      <c r="H7" s="5" t="s">
        <v>21</v>
      </c>
      <c r="I7" s="5" t="s">
        <v>21</v>
      </c>
      <c r="J7" s="6" t="s">
        <v>21</v>
      </c>
      <c r="K7" s="7" t="s">
        <v>21</v>
      </c>
      <c r="L7" s="7" t="s">
        <v>21</v>
      </c>
      <c r="M7" s="8" t="s">
        <v>21</v>
      </c>
      <c r="N7" s="9" t="s">
        <v>21</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c r="A8" s="21"/>
      <c r="B8" s="2" t="s">
        <v>21</v>
      </c>
      <c r="C8" s="1" t="s">
        <v>21</v>
      </c>
      <c r="D8" s="20" t="s">
        <v>21</v>
      </c>
      <c r="E8" s="2" t="s">
        <v>21</v>
      </c>
      <c r="F8" s="3" t="s">
        <v>21</v>
      </c>
      <c r="G8" s="4" t="s">
        <v>21</v>
      </c>
      <c r="H8" s="5" t="s">
        <v>21</v>
      </c>
      <c r="I8" s="5" t="s">
        <v>21</v>
      </c>
      <c r="J8" s="6" t="s">
        <v>21</v>
      </c>
      <c r="K8" s="7" t="s">
        <v>21</v>
      </c>
      <c r="L8" s="7" t="s">
        <v>21</v>
      </c>
      <c r="M8" s="8" t="s">
        <v>21</v>
      </c>
      <c r="N8" s="9" t="s">
        <v>21</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c r="A9" s="21"/>
      <c r="B9" s="2" t="s">
        <v>21</v>
      </c>
      <c r="C9" s="1" t="s">
        <v>21</v>
      </c>
      <c r="D9" s="20" t="s">
        <v>21</v>
      </c>
      <c r="E9" s="2" t="s">
        <v>21</v>
      </c>
      <c r="F9" s="3" t="s">
        <v>21</v>
      </c>
      <c r="G9" s="4" t="s">
        <v>21</v>
      </c>
      <c r="H9" s="5" t="s">
        <v>21</v>
      </c>
      <c r="I9" s="5" t="s">
        <v>21</v>
      </c>
      <c r="J9" s="6" t="s">
        <v>21</v>
      </c>
      <c r="K9" s="7" t="s">
        <v>21</v>
      </c>
      <c r="L9" s="7" t="s">
        <v>21</v>
      </c>
      <c r="M9" s="8" t="s">
        <v>21</v>
      </c>
      <c r="N9" s="9" t="s">
        <v>21</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c r="A10" s="21"/>
      <c r="B10" s="2" t="s">
        <v>21</v>
      </c>
      <c r="C10" s="1" t="s">
        <v>21</v>
      </c>
      <c r="D10" s="20" t="s">
        <v>21</v>
      </c>
      <c r="E10" s="2" t="s">
        <v>21</v>
      </c>
      <c r="F10" s="3" t="s">
        <v>21</v>
      </c>
      <c r="G10" s="4" t="s">
        <v>21</v>
      </c>
      <c r="H10" s="5" t="s">
        <v>21</v>
      </c>
      <c r="I10" s="5" t="s">
        <v>21</v>
      </c>
      <c r="J10" s="6" t="s">
        <v>21</v>
      </c>
      <c r="K10" s="7" t="s">
        <v>21</v>
      </c>
      <c r="L10" s="7" t="s">
        <v>21</v>
      </c>
      <c r="M10" s="8" t="s">
        <v>21</v>
      </c>
      <c r="N10" s="9" t="s">
        <v>21</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c r="A11" s="21"/>
      <c r="B11" s="2" t="s">
        <v>21</v>
      </c>
      <c r="C11" s="1" t="s">
        <v>21</v>
      </c>
      <c r="D11" s="20" t="s">
        <v>21</v>
      </c>
      <c r="E11" s="2" t="s">
        <v>21</v>
      </c>
      <c r="F11" s="3" t="s">
        <v>21</v>
      </c>
      <c r="G11" s="4" t="s">
        <v>21</v>
      </c>
      <c r="H11" s="5" t="s">
        <v>21</v>
      </c>
      <c r="I11" s="5" t="s">
        <v>21</v>
      </c>
      <c r="J11" s="6" t="s">
        <v>21</v>
      </c>
      <c r="K11" s="7" t="s">
        <v>21</v>
      </c>
      <c r="L11" s="7" t="s">
        <v>21</v>
      </c>
      <c r="M11" s="8" t="s">
        <v>21</v>
      </c>
      <c r="N11" s="9" t="s">
        <v>21</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c r="A12" s="21"/>
      <c r="B12" s="2" t="s">
        <v>21</v>
      </c>
      <c r="C12" s="1" t="s">
        <v>21</v>
      </c>
      <c r="D12" s="20" t="s">
        <v>21</v>
      </c>
      <c r="E12" s="2" t="s">
        <v>21</v>
      </c>
      <c r="F12" s="3" t="s">
        <v>21</v>
      </c>
      <c r="G12" s="4" t="s">
        <v>21</v>
      </c>
      <c r="H12" s="5" t="s">
        <v>21</v>
      </c>
      <c r="I12" s="5" t="s">
        <v>21</v>
      </c>
      <c r="J12" s="6" t="s">
        <v>21</v>
      </c>
      <c r="K12" s="7" t="s">
        <v>21</v>
      </c>
      <c r="L12" s="7" t="s">
        <v>21</v>
      </c>
      <c r="M12" s="8" t="s">
        <v>21</v>
      </c>
      <c r="N12" s="9" t="s">
        <v>21</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c r="A13" s="21"/>
      <c r="B13" s="2" t="s">
        <v>21</v>
      </c>
      <c r="C13" s="1" t="s">
        <v>21</v>
      </c>
      <c r="D13" s="20" t="s">
        <v>21</v>
      </c>
      <c r="E13" s="2" t="s">
        <v>21</v>
      </c>
      <c r="F13" s="3" t="s">
        <v>21</v>
      </c>
      <c r="G13" s="4" t="s">
        <v>21</v>
      </c>
      <c r="H13" s="5" t="s">
        <v>21</v>
      </c>
      <c r="I13" s="5" t="s">
        <v>21</v>
      </c>
      <c r="J13" s="6" t="s">
        <v>21</v>
      </c>
      <c r="K13" s="7" t="s">
        <v>21</v>
      </c>
      <c r="L13" s="7" t="s">
        <v>21</v>
      </c>
      <c r="M13" s="8" t="s">
        <v>21</v>
      </c>
      <c r="N13" s="9" t="s">
        <v>21</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c r="A14" s="21"/>
      <c r="B14" s="2" t="str">
        <f>IF(A14="","",VLOOKUP(A14,#REF!,5,FALSE))</f>
        <v/>
      </c>
      <c r="C14" s="1" t="str">
        <f>IF(A14="","",VLOOKUP(A14,#REF!,6,FALSE))</f>
        <v/>
      </c>
      <c r="D14" s="20" t="str">
        <f>IF(A14="","",VLOOKUP(A14,#REF!,9,FALSE))</f>
        <v/>
      </c>
      <c r="E14" s="2" t="str">
        <f>IF(A14="","",VLOOKUP(A14,#REF!,10,FALSE))</f>
        <v/>
      </c>
      <c r="F14" s="3" t="str">
        <f>IF(A14="","",VLOOKUP(A14,#REF!,11,FALSE))</f>
        <v/>
      </c>
      <c r="G14" s="4" t="str">
        <f>IF(A14="","",IF(VLOOKUP(A14,#REF!,14,FALSE)="②一般競争入札（総合評価方式）","一般競争入札"&amp;CHAR(10)&amp;"（総合評価方式）","一般競争入札"))</f>
        <v/>
      </c>
      <c r="H14" s="5"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5" t="str">
        <f>IF(A14="","",VLOOKUP(A14,#REF!,17,FALSE))</f>
        <v/>
      </c>
      <c r="J14" s="6"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7" t="str">
        <f>IF(A14="","",IF(VLOOKUP(A14,#REF!,12,FALSE)="①公益社団法人","公社",IF(VLOOKUP(A14,#REF!,12,FALSE)="②公益財団法人","公財","")))</f>
        <v/>
      </c>
      <c r="L14" s="7" t="str">
        <f>IF(A14="","",VLOOKUP(A14,#REF!,13,FALSE))</f>
        <v/>
      </c>
      <c r="M14" s="8" t="str">
        <f>IF(A14="","",IF(VLOOKUP(A14,#REF!,13,FALSE)="国所管",VLOOKUP(A14,#REF!,24,FALSE),""))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c r="A15" s="21"/>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c r="A16" s="21"/>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c r="A17" s="21"/>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c r="A18" s="21"/>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c r="A19" s="21"/>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c r="A20" s="21"/>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c r="A21" s="21"/>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c r="A22" s="21"/>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c r="A23" s="21"/>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c r="A24" s="21"/>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c r="A25" s="21"/>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c r="A26" s="21"/>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c r="A27" s="21"/>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c r="A28" s="21"/>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c r="A29" s="21"/>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c r="A30" s="21"/>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c r="A31" s="21"/>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c r="A32" s="21"/>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c r="A33" s="21"/>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c r="A34" s="21"/>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c r="A35" s="21"/>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c r="A36" s="21"/>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c r="A37" s="21"/>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c r="A38" s="21"/>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c r="A39" s="21"/>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c r="A40" s="21"/>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c r="A41" s="21"/>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c r="A42" s="21"/>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c r="A43" s="21"/>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c r="A44" s="21"/>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c r="A45" s="21"/>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c r="A46" s="21"/>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c r="A47" s="21"/>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c r="A48" s="21"/>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c r="A49" s="21"/>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c r="A50" s="21"/>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c r="A51" s="21"/>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c r="A52" s="21"/>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c r="A53" s="21"/>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c r="A54" s="21"/>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c r="A55" s="21"/>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c r="A56" s="21"/>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c r="A57" s="21"/>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83f91a21-fd60-4569-977f-9e7a8b68efa0"/>
    <ds:schemaRef ds:uri="http://purl.org/dc/dcmitype/"/>
    <ds:schemaRef ds:uri="b5471033-25ca-41e4-b4f9-0c69817a7d90"/>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248ab0bc-7e59-4567-bd72-f8d7ec109be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0609bn</vt:lpstr>
      <vt:lpstr>'0609bn'!Print_Area</vt:lpstr>
      <vt:lpstr>'0609bn'!Print_Titles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