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3B0A33E2-D626-40B9-A988-BDCBF53CD400}" xr6:coauthVersionLast="36" xr6:coauthVersionMax="47" xr10:uidLastSave="{00000000-0000-0000-0000-000000000000}"/>
  <bookViews>
    <workbookView xWindow="28680" yWindow="-2940" windowWidth="29040" windowHeight="15840" xr2:uid="{00000000-000D-0000-FFFF-FFFF00000000}"/>
  </bookViews>
  <sheets>
    <sheet name="0606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'0606bn'!$A$5:$N$85</definedName>
    <definedName name="aaa">[1]契約状況コード表!$F$5:$F$9</definedName>
    <definedName name="aaaa">[1]契約状況コード表!$G$5:$G$6</definedName>
    <definedName name="_xlnm.Print_Area" localSheetId="0">'0606bn'!$B$1:$N$12</definedName>
    <definedName name="_xlnm.Print_Titles" localSheetId="0">'0606bn'!$1:$5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14" i="5" l="1"/>
  <c r="P18" i="5"/>
  <c r="P82" i="5"/>
  <c r="P63" i="5"/>
  <c r="P28" i="5"/>
  <c r="P32" i="5"/>
  <c r="P44" i="5"/>
  <c r="P60" i="5"/>
  <c r="P92" i="5"/>
  <c r="P93" i="5"/>
  <c r="P98" i="5"/>
  <c r="P33" i="5"/>
  <c r="P95" i="5"/>
  <c r="P99" i="5"/>
  <c r="P83" i="5"/>
  <c r="P61" i="5"/>
  <c r="P100" i="5"/>
  <c r="P102" i="5"/>
  <c r="P104" i="5"/>
  <c r="P19" i="5"/>
  <c r="P22" i="5"/>
  <c r="P34" i="5"/>
  <c r="P27" i="5"/>
  <c r="P53" i="5"/>
  <c r="P25"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M14" i="5"/>
  <c r="E14" i="5"/>
  <c r="C14" i="5"/>
  <c r="H14" i="5"/>
  <c r="G14" i="5"/>
  <c r="L14" i="5"/>
  <c r="D14" i="5"/>
  <c r="F14" i="5"/>
  <c r="K14" i="5"/>
  <c r="J14" i="5"/>
  <c r="B14"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J13" i="5"/>
  <c r="B13" i="5"/>
  <c r="E13" i="5"/>
  <c r="I13" i="5"/>
  <c r="M13" i="5"/>
  <c r="H13" i="5"/>
  <c r="G13" i="5"/>
  <c r="F13" i="5"/>
  <c r="C13" i="5"/>
  <c r="L13" i="5"/>
  <c r="D13" i="5"/>
  <c r="K13" i="5"/>
  <c r="P10" i="5"/>
  <c r="O6" i="5"/>
  <c r="P6" i="5"/>
  <c r="P8" i="5"/>
  <c r="P7" i="5"/>
  <c r="O13" i="5"/>
  <c r="O46" i="5"/>
  <c r="O75" i="5"/>
  <c r="O104" i="5"/>
  <c r="O17" i="5"/>
  <c r="O82" i="5"/>
  <c r="O99" i="5"/>
  <c r="O57" i="5"/>
  <c r="O38" i="5"/>
  <c r="O73" i="5"/>
  <c r="O45" i="5"/>
  <c r="O58" i="5"/>
  <c r="O78" i="5"/>
  <c r="O94" i="5"/>
  <c r="O67" i="5"/>
  <c r="O83" i="5"/>
  <c r="O50" i="5"/>
  <c r="O63" i="5"/>
  <c r="O95" i="5"/>
  <c r="O103" i="5"/>
  <c r="O79" i="5"/>
  <c r="O98" i="5"/>
  <c r="O39" i="5"/>
  <c r="O25" i="5"/>
  <c r="O42" i="5"/>
  <c r="O91" i="5"/>
  <c r="O77" i="5"/>
  <c r="O51" i="5"/>
  <c r="O100" i="5"/>
  <c r="O86" i="5"/>
  <c r="O14" i="5"/>
  <c r="N14" i="5" s="1"/>
  <c r="O97" i="5"/>
  <c r="O93" i="5"/>
  <c r="O66" i="5"/>
  <c r="O85"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8" i="5"/>
  <c r="O20" i="5"/>
  <c r="O21" i="5"/>
  <c r="O16" i="5"/>
  <c r="O90" i="5"/>
  <c r="O31" i="5"/>
  <c r="O12" i="5"/>
  <c r="O92" i="5"/>
  <c r="O62" i="5"/>
  <c r="N13" i="5" l="1"/>
  <c r="O10" i="5" l="1"/>
  <c r="O9" i="5"/>
  <c r="O7" i="5" l="1"/>
</calcChain>
</file>

<file path=xl/sharedStrings.xml><?xml version="1.0" encoding="utf-8"?>
<sst xmlns="http://schemas.openxmlformats.org/spreadsheetml/2006/main" count="77" uniqueCount="41">
  <si>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</si>
  <si>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</si>
  <si>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</si>
  <si>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</si>
  <si>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</si>
  <si>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</si>
  <si>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</si>
  <si>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</si>
  <si>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</si>
  <si>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</si>
  <si>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</si>
  <si>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</si>
  <si>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</si>
  <si>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</si>
  <si>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</si>
  <si>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t>
  </si>
  <si>
    <t>徳島税務署敷地の土地調査測量及び境界確定等委託業務</t>
  </si>
  <si>
    <t>令和６年度　高松国税総合庁舎ほか27施設建築物・建築設備点検業務</t>
  </si>
  <si>
    <t>会計ソフト方式による記帳指導の委託業務（第１グループ（徳島県））</t>
  </si>
  <si>
    <t>支出負担行為担当官
高松国税局総務部次長
永森　和彦
香川県高松市天神前２－１０</t>
  </si>
  <si>
    <t>徳島県青色申告会連合会
徳島県徳島市南末広町５－８－８徳島経済産業会館１階徳島商工会議所内</t>
  </si>
  <si>
    <t>一般競争入札</t>
  </si>
  <si>
    <t>同種の他の契約の予定価格を類推されるおそれがあるため公表しない</t>
  </si>
  <si>
    <t>@13,200円ほか</t>
  </si>
  <si>
    <t/>
  </si>
  <si>
    <t>会計ソフト方式による記帳指導の委託業務（第２グループ（香川県））</t>
  </si>
  <si>
    <t>高松青色申告会
香川県高松市番町２－２－２高松商工会議所会館内</t>
  </si>
  <si>
    <t>@11,000円ほか</t>
  </si>
  <si>
    <t>会計ソフト方式による記帳指導の委託業務（第３グループ（愛媛県））</t>
  </si>
  <si>
    <t>愛媛県青色申告会連合会
愛媛県松山市大手町２－５－７</t>
  </si>
  <si>
    <t>@5,500円ほか</t>
  </si>
  <si>
    <t>会計ソフト方式による記帳指導の委託業務（第４グループ（高知県））</t>
  </si>
  <si>
    <t>高知県青色申告会連合会
高知県高知市知寄町１－４－１８</t>
  </si>
  <si>
    <t>@8,800円ほか</t>
  </si>
  <si>
    <t>指定法人の情報提供業務
（210件）</t>
  </si>
  <si>
    <t>株式会社帝国データバンク
東京都港区南青山２－５－２０</t>
  </si>
  <si>
    <t>@14,520円</t>
  </si>
  <si>
    <t>早石登記測量事務所
兵庫県川辺郡猪名川町旭ヶ丘１－２２６</t>
  </si>
  <si>
    <t>支出負担行為担当官
高松国税局総務部次長
永森　和彦
香川県高松市天神前２－１０
ほか６官署等</t>
  </si>
  <si>
    <t>第一防災株式会社
大阪府守口市大日東町１２－５</t>
  </si>
  <si>
    <t>分担予定額879,752円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</si>
</sst>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77" fontId="8"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78" fontId="8" fillId="0" borderId="0" xfId="6" applyNumberFormat="1" applyFont="1">
      <alignment vertical="center"/>
    </xf>
    <xf numFmtId="177" fontId="8" fillId="0" borderId="0" xfId="6" applyNumberFormat="1" applyFont="1">
      <alignment vertical="center"/>
    </xf>
    <xf numFmtId="177" fontId="8" fillId="0" borderId="6" xfId="6" applyNumberFormat="1" applyFont="1" applyBorder="1" applyAlignment="1">
      <alignment horizontal="center" vertical="center" wrapText="1"/>
    </xf>
    <xf numFmtId="180" fontId="6" fillId="0" borderId="5" xfId="1" applyNumberFormat="1" applyFont="1" applyBorder="1" applyAlignment="1">
      <alignment horizontal="center" vertical="center" shrinkToFit="1"/>
    </xf>
    <xf numFmtId="0" fontId="8" fillId="0" borderId="2" xfId="6" applyFont="1" applyBorder="1" applyAlignment="1">
      <alignment horizontal="center" vertical="center" wrapText="1"/>
    </xf>
    <xf numFmtId="178"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8" fillId="0" borderId="2" xfId="6" applyFont="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tabSelected="1" view="pageBreakPreview" zoomScale="85" zoomScaleNormal="100" zoomScaleSheetLayoutView="85" workbookViewId="0">
      <selection activeCell="A6" sqref="A6:A104"/>
    </sheetView>
  </sheetViews>
  <sheetFormatPr defaultColWidth="9" defaultRowHeight="11.25"/>
  <cols>
    <col min="1" max="1" width="9.1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8.875" style="10" customWidth="1"/>
    <col min="13" max="13" width="8.125" style="18" customWidth="1"/>
    <col min="14" max="14" width="13.375" style="10" customWidth="1"/>
    <col min="15" max="15" width="11.25" style="10" customWidth="1"/>
    <col min="16" max="16384" width="9" style="10"/>
  </cols>
  <sheetData>
    <row r="1" spans="1:16" ht="27.75" customHeight="1">
      <c r="A1" s="27"/>
      <c r="B1" s="30" t="s">
        <v>9</v>
      </c>
      <c r="C1" s="31"/>
      <c r="D1" s="31"/>
      <c r="E1" s="31"/>
      <c r="F1" s="31"/>
      <c r="G1" s="31"/>
      <c r="H1" s="32"/>
      <c r="I1" s="31"/>
      <c r="J1" s="31"/>
      <c r="K1" s="31"/>
      <c r="L1" s="31"/>
      <c r="M1" s="31"/>
      <c r="N1" s="31"/>
    </row>
    <row r="2" spans="1:16">
      <c r="A2" s="28"/>
    </row>
    <row r="3" spans="1:16">
      <c r="A3" s="28"/>
      <c r="B3" s="12"/>
      <c r="N3" s="13"/>
    </row>
    <row r="4" spans="1:16" ht="21.95" customHeight="1">
      <c r="A4" s="28"/>
      <c r="B4" s="33" t="s">
        <v>10</v>
      </c>
      <c r="C4" s="33" t="s">
        <v>1</v>
      </c>
      <c r="D4" s="33" t="s">
        <v>2</v>
      </c>
      <c r="E4" s="33" t="s">
        <v>3</v>
      </c>
      <c r="F4" s="25" t="s">
        <v>4</v>
      </c>
      <c r="G4" s="33" t="s">
        <v>11</v>
      </c>
      <c r="H4" s="34" t="s">
        <v>5</v>
      </c>
      <c r="I4" s="33" t="s">
        <v>6</v>
      </c>
      <c r="J4" s="22" t="s">
        <v>7</v>
      </c>
      <c r="K4" s="23" t="s">
        <v>12</v>
      </c>
      <c r="L4" s="24"/>
      <c r="M4" s="24"/>
      <c r="N4" s="25" t="s">
        <v>13</v>
      </c>
    </row>
    <row r="5" spans="1:16" s="15" customFormat="1" ht="36.75" customHeight="1">
      <c r="A5" s="29"/>
      <c r="B5" s="33"/>
      <c r="C5" s="33"/>
      <c r="D5" s="33"/>
      <c r="E5" s="33"/>
      <c r="F5" s="26"/>
      <c r="G5" s="33"/>
      <c r="H5" s="34"/>
      <c r="I5" s="33"/>
      <c r="J5" s="22"/>
      <c r="K5" s="14" t="s">
        <v>8</v>
      </c>
      <c r="L5" s="14" t="s">
        <v>14</v>
      </c>
      <c r="M5" s="19" t="s">
        <v>0</v>
      </c>
      <c r="N5" s="26"/>
    </row>
    <row r="6" spans="1:16" s="15" customFormat="1" ht="69.95" customHeight="1">
      <c r="A6" s="14"/>
      <c r="B6" s="2" t="s">
        <v>18</v>
      </c>
      <c r="C6" s="1" t="s">
        <v>19</v>
      </c>
      <c r="D6" s="20">
        <v>45463</v>
      </c>
      <c r="E6" s="2" t="s">
        <v>20</v>
      </c>
      <c r="F6" s="3" t="s">
        <v>15</v>
      </c>
      <c r="G6" s="4" t="s">
        <v>21</v>
      </c>
      <c r="H6" s="5" t="s">
        <v>22</v>
      </c>
      <c r="I6" s="5" t="s">
        <v>23</v>
      </c>
      <c r="J6" s="6" t="s">
        <v>15</v>
      </c>
      <c r="K6" s="7" t="s">
        <v>24</v>
      </c>
      <c r="L6" s="7">
        <v>0</v>
      </c>
      <c r="M6" s="8" t="s">
        <v>24</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9.95" customHeight="1">
      <c r="A7" s="21"/>
      <c r="B7" s="2" t="s">
        <v>25</v>
      </c>
      <c r="C7" s="1" t="s">
        <v>19</v>
      </c>
      <c r="D7" s="20">
        <v>45463</v>
      </c>
      <c r="E7" s="2" t="s">
        <v>26</v>
      </c>
      <c r="F7" s="3">
        <v>9700150056390</v>
      </c>
      <c r="G7" s="4" t="s">
        <v>21</v>
      </c>
      <c r="H7" s="5" t="s">
        <v>22</v>
      </c>
      <c r="I7" s="5" t="s">
        <v>27</v>
      </c>
      <c r="J7" s="6" t="s">
        <v>15</v>
      </c>
      <c r="K7" s="7" t="s">
        <v>24</v>
      </c>
      <c r="L7" s="7">
        <v>0</v>
      </c>
      <c r="M7" s="8" t="s">
        <v>24</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9.95" customHeight="1">
      <c r="A8" s="21"/>
      <c r="B8" s="2" t="s">
        <v>28</v>
      </c>
      <c r="C8" s="1" t="s">
        <v>19</v>
      </c>
      <c r="D8" s="20">
        <v>45463</v>
      </c>
      <c r="E8" s="2" t="s">
        <v>29</v>
      </c>
      <c r="F8" s="3">
        <v>5700150056824</v>
      </c>
      <c r="G8" s="4" t="s">
        <v>21</v>
      </c>
      <c r="H8" s="5" t="s">
        <v>22</v>
      </c>
      <c r="I8" s="5" t="s">
        <v>30</v>
      </c>
      <c r="J8" s="6" t="s">
        <v>15</v>
      </c>
      <c r="K8" s="7" t="s">
        <v>24</v>
      </c>
      <c r="L8" s="7">
        <v>0</v>
      </c>
      <c r="M8" s="8" t="s">
        <v>24</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9.95" customHeight="1">
      <c r="A9" s="21"/>
      <c r="B9" s="2" t="s">
        <v>31</v>
      </c>
      <c r="C9" s="1" t="s">
        <v>19</v>
      </c>
      <c r="D9" s="20">
        <v>45463</v>
      </c>
      <c r="E9" s="2" t="s">
        <v>32</v>
      </c>
      <c r="F9" s="3">
        <v>3700150058104</v>
      </c>
      <c r="G9" s="4" t="s">
        <v>21</v>
      </c>
      <c r="H9" s="5" t="s">
        <v>22</v>
      </c>
      <c r="I9" s="5" t="s">
        <v>33</v>
      </c>
      <c r="J9" s="6" t="s">
        <v>15</v>
      </c>
      <c r="K9" s="7" t="s">
        <v>24</v>
      </c>
      <c r="L9" s="7">
        <v>0</v>
      </c>
      <c r="M9" s="8" t="s">
        <v>24</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9.95" customHeight="1">
      <c r="A10" s="21"/>
      <c r="B10" s="2" t="s">
        <v>34</v>
      </c>
      <c r="C10" s="1" t="s">
        <v>19</v>
      </c>
      <c r="D10" s="20">
        <v>45469</v>
      </c>
      <c r="E10" s="2" t="s">
        <v>35</v>
      </c>
      <c r="F10" s="3">
        <v>7010401018377</v>
      </c>
      <c r="G10" s="4" t="s">
        <v>21</v>
      </c>
      <c r="H10" s="5" t="s">
        <v>22</v>
      </c>
      <c r="I10" s="5" t="s">
        <v>36</v>
      </c>
      <c r="J10" s="6" t="s">
        <v>15</v>
      </c>
      <c r="K10" s="7" t="s">
        <v>24</v>
      </c>
      <c r="L10" s="7">
        <v>0</v>
      </c>
      <c r="M10" s="8" t="s">
        <v>24</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9.95" customHeight="1">
      <c r="A11" s="21"/>
      <c r="B11" s="2" t="s">
        <v>16</v>
      </c>
      <c r="C11" s="1" t="s">
        <v>19</v>
      </c>
      <c r="D11" s="20">
        <v>45448</v>
      </c>
      <c r="E11" s="2" t="s">
        <v>37</v>
      </c>
      <c r="F11" s="3" t="s">
        <v>15</v>
      </c>
      <c r="G11" s="4" t="s">
        <v>21</v>
      </c>
      <c r="H11" s="5">
        <v>1496000</v>
      </c>
      <c r="I11" s="5">
        <v>825000</v>
      </c>
      <c r="J11" s="6">
        <v>0.55100000000000005</v>
      </c>
      <c r="K11" s="7" t="s">
        <v>24</v>
      </c>
      <c r="L11" s="7">
        <v>0</v>
      </c>
      <c r="M11" s="8" t="s">
        <v>24</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9.95" customHeight="1">
      <c r="A12" s="21"/>
      <c r="B12" s="2" t="s">
        <v>17</v>
      </c>
      <c r="C12" s="1" t="s">
        <v>38</v>
      </c>
      <c r="D12" s="20">
        <v>45454</v>
      </c>
      <c r="E12" s="2" t="s">
        <v>39</v>
      </c>
      <c r="F12" s="3">
        <v>2120001156199</v>
      </c>
      <c r="G12" s="4" t="s">
        <v>21</v>
      </c>
      <c r="H12" s="5" t="s">
        <v>22</v>
      </c>
      <c r="I12" s="5">
        <v>879752</v>
      </c>
      <c r="J12" s="6" t="s">
        <v>15</v>
      </c>
      <c r="K12" s="7" t="s">
        <v>24</v>
      </c>
      <c r="L12" s="7">
        <v>0</v>
      </c>
      <c r="M12" s="8" t="s">
        <v>24</v>
      </c>
      <c r="N12" s="9" t="s">
        <v>40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9.95" customHeight="1">
      <c r="A13" s="21"/>
      <c r="B13" s="2" t="str">
        <f>IF(A13="","",VLOOKUP(A13,#REF!,5,FALSE))</f>
        <v/>
      </c>
      <c r="C13" s="1" t="str">
        <f>IF(A13="","",VLOOKUP(A13,#REF!,6,FALSE))</f>
        <v/>
      </c>
      <c r="D13" s="20" t="str">
        <f>IF(A13="","",VLOOKUP(A13,#REF!,9,FALSE))</f>
        <v/>
      </c>
      <c r="E13" s="2" t="str">
        <f>IF(A13="","",VLOOKUP(A13,#REF!,10,FALSE))</f>
        <v/>
      </c>
      <c r="F13" s="3" t="str">
        <f>IF(A13="","",VLOOKUP(A13,#REF!,11,FALSE))</f>
        <v/>
      </c>
      <c r="G13" s="4" t="str">
        <f>IF(A13="","",IF(VLOOKUP(A13,#REF!,14,FALSE)="②一般競争入札（総合評価方式）","一般競争入札"&amp;CHAR(10)&amp;"（総合評価方式）","一般競争入札"))</f>
        <v/>
      </c>
      <c r="H13" s="5"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7,FALSE)&lt;&gt;"",TEXT(VLOOKUP(A13,#REF!,16,FALSE),"#,##0円")&amp;CHAR(10)&amp;"(A)",VLOOKUP(A13,#REF!,16,FALSE))))))</f>
        <v/>
      </c>
      <c r="I13" s="5" t="str">
        <f>IF(A13="","",VLOOKUP(A13,#REF!,17,FALSE))</f>
        <v/>
      </c>
      <c r="J13" s="6" t="str">
        <f>IF(A13="","",IF(VLOOKUP(A13,#REF!,16,FALSE)="他官署で調達手続きを実施のため","－",IF(VLOOKUP(A13,#REF!,23,FALSE)="②同種の他の契約の予定価格を類推されるおそれがあるため公表しない","－",IF(VLOOKUP(A13,#REF!,23,FALSE)="－","－",IF(VLOOKUP(A13,#REF!,7,FALSE)&lt;&gt;"",TEXT(VLOOKUP(A13,#REF!,19,FALSE),"#.0%")&amp;CHAR(10)&amp;"(B/A×100)",VLOOKUP(A13,#REF!,19,FALSE))))))</f>
        <v/>
      </c>
      <c r="K13" s="7" t="str">
        <f>IF(A13="","",IF(VLOOKUP(A13,#REF!,12,FALSE)="①公益社団法人","公社",IF(VLOOKUP(A13,#REF!,12,FALSE)="②公益財団法人","公財","")))</f>
        <v/>
      </c>
      <c r="L13" s="7" t="str">
        <f>IF(A13="","",VLOOKUP(A13,#REF!,13,FALSE))</f>
        <v/>
      </c>
      <c r="M13" s="8" t="str">
        <f>IF(A13="","",IF(VLOOKUP(A13,#REF!,13,FALSE)="国所管",VLOOKUP(A13,#REF!,24,FALSE),""))</f>
        <v/>
      </c>
      <c r="N13" s="9" t="str">
        <f>IF(A13="","",IF(AND(P13="○",O13="分担契約/単価契約"),"単価契約"&amp;CHAR(10)&amp;"予定調達総額 "&amp;TEXT(VLOOKUP(A13,#REF!,16,FALSE),"#,##0円")&amp;"(B)"&amp;CHAR(10)&amp;"分担契約"&amp;CHAR(10)&amp;VLOOKUP(A13,#REF!,32,FALSE),IF(AND(P13="○",O13="分担契約"),"分担契約"&amp;CHAR(10)&amp;"契約総額 "&amp;TEXT(VLOOKUP(A13,#REF!,16,FALSE),"#,##0円")&amp;"(B)"&amp;CHAR(10)&amp;VLOOKUP(A13,#REF!,32,FALSE),(IF(O13="分担契約/単価契約","単価契約"&amp;CHAR(10)&amp;"予定調達総額 "&amp;TEXT(VLOOKUP(A13,#REF!,16,FALSE),"#,##0円")&amp;CHAR(10)&amp;"分担契約"&amp;CHAR(10)&amp;VLOOKUP(A13,#REF!,32,FALSE),IF(O13="分担契約","分担契約"&amp;CHAR(10)&amp;"契約総額 "&amp;TEXT(VLOOKUP(A13,#REF!,16,FALSE),"#,##0円")&amp;CHAR(10)&amp;VLOOKUP(A13,#REF!,32,FALSE),IF(O13="単価契約","単価契約"&amp;CHAR(10)&amp;"予定調達総額 "&amp;TEXT(VLOOKUP(A13,#REF!,16,FALSE),"#,##0円")&amp;CHAR(10)&amp;VLOOKUP(A13,#REF!,32,FALSE),VLOOKUP(A13,#REF!,32,FALSE))))))))</f>
        <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9.95" customHeight="1">
      <c r="A14" s="21"/>
      <c r="B14" s="2" t="str">
        <f>IF(A14="","",VLOOKUP(A14,#REF!,5,FALSE))</f>
        <v/>
      </c>
      <c r="C14" s="1" t="str">
        <f>IF(A14="","",VLOOKUP(A14,#REF!,6,FALSE))</f>
        <v/>
      </c>
      <c r="D14" s="20" t="str">
        <f>IF(A14="","",VLOOKUP(A14,#REF!,9,FALSE))</f>
        <v/>
      </c>
      <c r="E14" s="2" t="str">
        <f>IF(A14="","",VLOOKUP(A14,#REF!,10,FALSE))</f>
        <v/>
      </c>
      <c r="F14" s="3" t="str">
        <f>IF(A14="","",VLOOKUP(A14,#REF!,11,FALSE))</f>
        <v/>
      </c>
      <c r="G14" s="4" t="str">
        <f>IF(A14="","",IF(VLOOKUP(A14,#REF!,14,FALSE)="②一般競争入札（総合評価方式）","一般競争入札"&amp;CHAR(10)&amp;"（総合評価方式）","一般競争入札"))</f>
        <v/>
      </c>
      <c r="H14" s="5"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5" t="str">
        <f>IF(A14="","",VLOOKUP(A14,#REF!,17,FALSE))</f>
        <v/>
      </c>
      <c r="J14" s="6"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7" t="str">
        <f>IF(A14="","",IF(VLOOKUP(A14,#REF!,12,FALSE)="①公益社団法人","公社",IF(VLOOKUP(A14,#REF!,12,FALSE)="②公益財団法人","公財","")))</f>
        <v/>
      </c>
      <c r="L14" s="7" t="str">
        <f>IF(A14="","",VLOOKUP(A14,#REF!,13,FALSE))</f>
        <v/>
      </c>
      <c r="M14" s="8" t="str">
        <f>IF(A14="","",IF(VLOOKUP(A14,#REF!,13,FALSE)="国所管",VLOOKUP(A14,#REF!,24,FALSE),""))</f>
        <v/>
      </c>
      <c r="N14" s="9"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9.95" customHeight="1">
      <c r="A15" s="21"/>
      <c r="B15" s="2" t="str">
        <f>IF(A15="","",VLOOKUP(A15,#REF!,5,FALSE))</f>
        <v/>
      </c>
      <c r="C15" s="1" t="str">
        <f>IF(A15="","",VLOOKUP(A15,#REF!,6,FALSE))</f>
        <v/>
      </c>
      <c r="D15" s="20" t="str">
        <f>IF(A15="","",VLOOKUP(A15,#REF!,9,FALSE))</f>
        <v/>
      </c>
      <c r="E15" s="2" t="str">
        <f>IF(A15="","",VLOOKUP(A15,#REF!,10,FALSE))</f>
        <v/>
      </c>
      <c r="F15" s="3" t="str">
        <f>IF(A15="","",VLOOKUP(A15,#REF!,11,FALSE))</f>
        <v/>
      </c>
      <c r="G15" s="4" t="str">
        <f>IF(A15="","",IF(VLOOKUP(A15,#REF!,14,FALSE)="②一般競争入札（総合評価方式）","一般競争入札"&amp;CHAR(10)&amp;"（総合評価方式）","一般競争入札"))</f>
        <v/>
      </c>
      <c r="H15" s="5"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5" t="str">
        <f>IF(A15="","",VLOOKUP(A15,#REF!,17,FALSE))</f>
        <v/>
      </c>
      <c r="J15" s="6"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7" t="str">
        <f>IF(A15="","",IF(VLOOKUP(A15,#REF!,12,FALSE)="①公益社団法人","公社",IF(VLOOKUP(A15,#REF!,12,FALSE)="②公益財団法人","公財","")))</f>
        <v/>
      </c>
      <c r="L15" s="7" t="str">
        <f>IF(A15="","",VLOOKUP(A15,#REF!,13,FALSE))</f>
        <v/>
      </c>
      <c r="M15" s="8" t="str">
        <f>IF(A15="","",IF(VLOOKUP(A15,#REF!,13,FALSE)="国所管",VLOOKUP(A15,#REF!,24,FALSE),""))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9.95" customHeight="1">
      <c r="A16" s="21"/>
      <c r="B16" s="2" t="str">
        <f>IF(A16="","",VLOOKUP(A16,#REF!,5,FALSE))</f>
        <v/>
      </c>
      <c r="C16" s="1" t="str">
        <f>IF(A16="","",VLOOKUP(A16,#REF!,6,FALSE))</f>
        <v/>
      </c>
      <c r="D16" s="20" t="str">
        <f>IF(A16="","",VLOOKUP(A16,#REF!,9,FALSE))</f>
        <v/>
      </c>
      <c r="E16" s="2" t="str">
        <f>IF(A16="","",VLOOKUP(A16,#REF!,10,FALSE))</f>
        <v/>
      </c>
      <c r="F16" s="3" t="str">
        <f>IF(A16="","",VLOOKUP(A16,#REF!,11,FALSE))</f>
        <v/>
      </c>
      <c r="G16" s="4" t="str">
        <f>IF(A16="","",IF(VLOOKUP(A16,#REF!,14,FALSE)="②一般競争入札（総合評価方式）","一般競争入札"&amp;CHAR(10)&amp;"（総合評価方式）","一般競争入札"))</f>
        <v/>
      </c>
      <c r="H16" s="5"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5" t="str">
        <f>IF(A16="","",VLOOKUP(A16,#REF!,17,FALSE))</f>
        <v/>
      </c>
      <c r="J16" s="6"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7" t="str">
        <f>IF(A16="","",IF(VLOOKUP(A16,#REF!,12,FALSE)="①公益社団法人","公社",IF(VLOOKUP(A16,#REF!,12,FALSE)="②公益財団法人","公財","")))</f>
        <v/>
      </c>
      <c r="L16" s="7" t="str">
        <f>IF(A16="","",VLOOKUP(A16,#REF!,13,FALSE))</f>
        <v/>
      </c>
      <c r="M16" s="8" t="str">
        <f>IF(A16="","",IF(VLOOKUP(A16,#REF!,13,FALSE)="国所管",VLOOKUP(A16,#REF!,24,FALSE),""))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9.95" customHeight="1">
      <c r="A17" s="21"/>
      <c r="B17" s="2" t="str">
        <f>IF(A17="","",VLOOKUP(A17,#REF!,5,FALSE))</f>
        <v/>
      </c>
      <c r="C17" s="1" t="str">
        <f>IF(A17="","",VLOOKUP(A17,#REF!,6,FALSE))</f>
        <v/>
      </c>
      <c r="D17" s="20" t="str">
        <f>IF(A17="","",VLOOKUP(A17,#REF!,9,FALSE))</f>
        <v/>
      </c>
      <c r="E17" s="2" t="str">
        <f>IF(A17="","",VLOOKUP(A17,#REF!,10,FALSE))</f>
        <v/>
      </c>
      <c r="F17" s="3" t="str">
        <f>IF(A17="","",VLOOKUP(A17,#REF!,11,FALSE))</f>
        <v/>
      </c>
      <c r="G17" s="4" t="str">
        <f>IF(A17="","",IF(VLOOKUP(A17,#REF!,14,FALSE)="②一般競争入札（総合評価方式）","一般競争入札"&amp;CHAR(10)&amp;"（総合評価方式）","一般競争入札"))</f>
        <v/>
      </c>
      <c r="H17" s="5"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5" t="str">
        <f>IF(A17="","",VLOOKUP(A17,#REF!,17,FALSE))</f>
        <v/>
      </c>
      <c r="J17" s="6"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7" t="str">
        <f>IF(A17="","",IF(VLOOKUP(A17,#REF!,12,FALSE)="①公益社団法人","公社",IF(VLOOKUP(A17,#REF!,12,FALSE)="②公益財団法人","公財","")))</f>
        <v/>
      </c>
      <c r="L17" s="7" t="str">
        <f>IF(A17="","",VLOOKUP(A17,#REF!,13,FALSE))</f>
        <v/>
      </c>
      <c r="M17" s="8" t="str">
        <f>IF(A17="","",IF(VLOOKUP(A17,#REF!,13,FALSE)="国所管",VLOOKUP(A17,#REF!,24,FALSE),""))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9.95" customHeight="1">
      <c r="A18" s="21"/>
      <c r="B18" s="2" t="str">
        <f>IF(A18="","",VLOOKUP(A18,#REF!,5,FALSE))</f>
        <v/>
      </c>
      <c r="C18" s="1" t="str">
        <f>IF(A18="","",VLOOKUP(A18,#REF!,6,FALSE))</f>
        <v/>
      </c>
      <c r="D18" s="20" t="str">
        <f>IF(A18="","",VLOOKUP(A18,#REF!,9,FALSE))</f>
        <v/>
      </c>
      <c r="E18" s="2" t="str">
        <f>IF(A18="","",VLOOKUP(A18,#REF!,10,FALSE))</f>
        <v/>
      </c>
      <c r="F18" s="3" t="str">
        <f>IF(A18="","",VLOOKUP(A18,#REF!,11,FALSE))</f>
        <v/>
      </c>
      <c r="G18" s="4" t="str">
        <f>IF(A18="","",IF(VLOOKUP(A18,#REF!,14,FALSE)="②一般競争入札（総合評価方式）","一般競争入札"&amp;CHAR(10)&amp;"（総合評価方式）","一般競争入札"))</f>
        <v/>
      </c>
      <c r="H18" s="5"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5" t="str">
        <f>IF(A18="","",VLOOKUP(A18,#REF!,17,FALSE))</f>
        <v/>
      </c>
      <c r="J18" s="6"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7" t="str">
        <f>IF(A18="","",IF(VLOOKUP(A18,#REF!,12,FALSE)="①公益社団法人","公社",IF(VLOOKUP(A18,#REF!,12,FALSE)="②公益財団法人","公財","")))</f>
        <v/>
      </c>
      <c r="L18" s="7" t="str">
        <f>IF(A18="","",VLOOKUP(A18,#REF!,13,FALSE))</f>
        <v/>
      </c>
      <c r="M18" s="8" t="str">
        <f>IF(A18="","",IF(VLOOKUP(A18,#REF!,13,FALSE)="国所管",VLOOKUP(A18,#REF!,24,FALSE),""))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9.95" customHeight="1">
      <c r="A19" s="21"/>
      <c r="B19" s="2" t="str">
        <f>IF(A19="","",VLOOKUP(A19,#REF!,5,FALSE))</f>
        <v/>
      </c>
      <c r="C19" s="1" t="str">
        <f>IF(A19="","",VLOOKUP(A19,#REF!,6,FALSE))</f>
        <v/>
      </c>
      <c r="D19" s="20" t="str">
        <f>IF(A19="","",VLOOKUP(A19,#REF!,9,FALSE))</f>
        <v/>
      </c>
      <c r="E19" s="2" t="str">
        <f>IF(A19="","",VLOOKUP(A19,#REF!,10,FALSE))</f>
        <v/>
      </c>
      <c r="F19" s="3" t="str">
        <f>IF(A19="","",VLOOKUP(A19,#REF!,11,FALSE))</f>
        <v/>
      </c>
      <c r="G19" s="4" t="str">
        <f>IF(A19="","",IF(VLOOKUP(A19,#REF!,14,FALSE)="②一般競争入札（総合評価方式）","一般競争入札"&amp;CHAR(10)&amp;"（総合評価方式）","一般競争入札"))</f>
        <v/>
      </c>
      <c r="H19" s="5"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5" t="str">
        <f>IF(A19="","",VLOOKUP(A19,#REF!,17,FALSE))</f>
        <v/>
      </c>
      <c r="J19" s="6"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7" t="str">
        <f>IF(A19="","",IF(VLOOKUP(A19,#REF!,12,FALSE)="①公益社団法人","公社",IF(VLOOKUP(A19,#REF!,12,FALSE)="②公益財団法人","公財","")))</f>
        <v/>
      </c>
      <c r="L19" s="7" t="str">
        <f>IF(A19="","",VLOOKUP(A19,#REF!,13,FALSE))</f>
        <v/>
      </c>
      <c r="M19" s="8" t="str">
        <f>IF(A19="","",IF(VLOOKUP(A19,#REF!,13,FALSE)="国所管",VLOOKUP(A19,#REF!,24,FALSE),""))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9.95" customHeight="1">
      <c r="A20" s="21"/>
      <c r="B20" s="2" t="str">
        <f>IF(A20="","",VLOOKUP(A20,#REF!,5,FALSE))</f>
        <v/>
      </c>
      <c r="C20" s="1" t="str">
        <f>IF(A20="","",VLOOKUP(A20,#REF!,6,FALSE))</f>
        <v/>
      </c>
      <c r="D20" s="20" t="str">
        <f>IF(A20="","",VLOOKUP(A20,#REF!,9,FALSE))</f>
        <v/>
      </c>
      <c r="E20" s="2" t="str">
        <f>IF(A20="","",VLOOKUP(A20,#REF!,10,FALSE))</f>
        <v/>
      </c>
      <c r="F20" s="3" t="str">
        <f>IF(A20="","",VLOOKUP(A20,#REF!,11,FALSE))</f>
        <v/>
      </c>
      <c r="G20" s="4" t="str">
        <f>IF(A20="","",IF(VLOOKUP(A20,#REF!,14,FALSE)="②一般競争入札（総合評価方式）","一般競争入札"&amp;CHAR(10)&amp;"（総合評価方式）","一般競争入札"))</f>
        <v/>
      </c>
      <c r="H20" s="5"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5" t="str">
        <f>IF(A20="","",VLOOKUP(A20,#REF!,17,FALSE))</f>
        <v/>
      </c>
      <c r="J20" s="6"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7" t="str">
        <f>IF(A20="","",IF(VLOOKUP(A20,#REF!,12,FALSE)="①公益社団法人","公社",IF(VLOOKUP(A20,#REF!,12,FALSE)="②公益財団法人","公財","")))</f>
        <v/>
      </c>
      <c r="L20" s="7" t="str">
        <f>IF(A20="","",VLOOKUP(A20,#REF!,13,FALSE))</f>
        <v/>
      </c>
      <c r="M20" s="8" t="str">
        <f>IF(A20="","",IF(VLOOKUP(A20,#REF!,13,FALSE)="国所管",VLOOKUP(A20,#REF!,24,FALSE),""))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9.95" customHeight="1">
      <c r="A21" s="21"/>
      <c r="B21" s="2" t="str">
        <f>IF(A21="","",VLOOKUP(A21,#REF!,5,FALSE))</f>
        <v/>
      </c>
      <c r="C21" s="1" t="str">
        <f>IF(A21="","",VLOOKUP(A21,#REF!,6,FALSE))</f>
        <v/>
      </c>
      <c r="D21" s="20" t="str">
        <f>IF(A21="","",VLOOKUP(A21,#REF!,9,FALSE))</f>
        <v/>
      </c>
      <c r="E21" s="2" t="str">
        <f>IF(A21="","",VLOOKUP(A21,#REF!,10,FALSE))</f>
        <v/>
      </c>
      <c r="F21" s="3" t="str">
        <f>IF(A21="","",VLOOKUP(A21,#REF!,11,FALSE))</f>
        <v/>
      </c>
      <c r="G21" s="4" t="str">
        <f>IF(A21="","",IF(VLOOKUP(A21,#REF!,14,FALSE)="②一般競争入札（総合評価方式）","一般競争入札"&amp;CHAR(10)&amp;"（総合評価方式）","一般競争入札"))</f>
        <v/>
      </c>
      <c r="H21" s="5"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5" t="str">
        <f>IF(A21="","",VLOOKUP(A21,#REF!,17,FALSE))</f>
        <v/>
      </c>
      <c r="J21" s="6"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7" t="str">
        <f>IF(A21="","",IF(VLOOKUP(A21,#REF!,12,FALSE)="①公益社団法人","公社",IF(VLOOKUP(A21,#REF!,12,FALSE)="②公益財団法人","公財","")))</f>
        <v/>
      </c>
      <c r="L21" s="7" t="str">
        <f>IF(A21="","",VLOOKUP(A21,#REF!,13,FALSE))</f>
        <v/>
      </c>
      <c r="M21" s="8" t="str">
        <f>IF(A21="","",IF(VLOOKUP(A21,#REF!,13,FALSE)="国所管",VLOOKUP(A21,#REF!,24,FALSE),""))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9.95" customHeight="1">
      <c r="A22" s="21"/>
      <c r="B22" s="2" t="str">
        <f>IF(A22="","",VLOOKUP(A22,#REF!,5,FALSE))</f>
        <v/>
      </c>
      <c r="C22" s="1" t="str">
        <f>IF(A22="","",VLOOKUP(A22,#REF!,6,FALSE))</f>
        <v/>
      </c>
      <c r="D22" s="20" t="str">
        <f>IF(A22="","",VLOOKUP(A22,#REF!,9,FALSE))</f>
        <v/>
      </c>
      <c r="E22" s="2" t="str">
        <f>IF(A22="","",VLOOKUP(A22,#REF!,10,FALSE))</f>
        <v/>
      </c>
      <c r="F22" s="3" t="str">
        <f>IF(A22="","",VLOOKUP(A22,#REF!,11,FALSE))</f>
        <v/>
      </c>
      <c r="G22" s="4" t="str">
        <f>IF(A22="","",IF(VLOOKUP(A22,#REF!,14,FALSE)="②一般競争入札（総合評価方式）","一般競争入札"&amp;CHAR(10)&amp;"（総合評価方式）","一般競争入札"))</f>
        <v/>
      </c>
      <c r="H22" s="5"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5" t="str">
        <f>IF(A22="","",VLOOKUP(A22,#REF!,17,FALSE))</f>
        <v/>
      </c>
      <c r="J22" s="6"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7" t="str">
        <f>IF(A22="","",IF(VLOOKUP(A22,#REF!,12,FALSE)="①公益社団法人","公社",IF(VLOOKUP(A22,#REF!,12,FALSE)="②公益財団法人","公財","")))</f>
        <v/>
      </c>
      <c r="L22" s="7" t="str">
        <f>IF(A22="","",VLOOKUP(A22,#REF!,13,FALSE))</f>
        <v/>
      </c>
      <c r="M22" s="8" t="str">
        <f>IF(A22="","",IF(VLOOKUP(A22,#REF!,13,FALSE)="国所管",VLOOKUP(A22,#REF!,24,FALSE),""))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9.95" customHeight="1">
      <c r="A23" s="21"/>
      <c r="B23" s="2" t="str">
        <f>IF(A23="","",VLOOKUP(A23,#REF!,5,FALSE))</f>
        <v/>
      </c>
      <c r="C23" s="1" t="str">
        <f>IF(A23="","",VLOOKUP(A23,#REF!,6,FALSE))</f>
        <v/>
      </c>
      <c r="D23" s="20" t="str">
        <f>IF(A23="","",VLOOKUP(A23,#REF!,9,FALSE))</f>
        <v/>
      </c>
      <c r="E23" s="2" t="str">
        <f>IF(A23="","",VLOOKUP(A23,#REF!,10,FALSE))</f>
        <v/>
      </c>
      <c r="F23" s="3" t="str">
        <f>IF(A23="","",VLOOKUP(A23,#REF!,11,FALSE))</f>
        <v/>
      </c>
      <c r="G23" s="4" t="str">
        <f>IF(A23="","",IF(VLOOKUP(A23,#REF!,14,FALSE)="②一般競争入札（総合評価方式）","一般競争入札"&amp;CHAR(10)&amp;"（総合評価方式）","一般競争入札"))</f>
        <v/>
      </c>
      <c r="H23" s="5"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5" t="str">
        <f>IF(A23="","",VLOOKUP(A23,#REF!,17,FALSE))</f>
        <v/>
      </c>
      <c r="J23" s="6"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7" t="str">
        <f>IF(A23="","",IF(VLOOKUP(A23,#REF!,12,FALSE)="①公益社団法人","公社",IF(VLOOKUP(A23,#REF!,12,FALSE)="②公益財団法人","公財","")))</f>
        <v/>
      </c>
      <c r="L23" s="7" t="str">
        <f>IF(A23="","",VLOOKUP(A23,#REF!,13,FALSE))</f>
        <v/>
      </c>
      <c r="M23" s="8" t="str">
        <f>IF(A23="","",IF(VLOOKUP(A23,#REF!,13,FALSE)="国所管",VLOOKUP(A23,#REF!,24,FALSE),""))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9.95" customHeight="1">
      <c r="A24" s="21"/>
      <c r="B24" s="2" t="str">
        <f>IF(A24="","",VLOOKUP(A24,#REF!,5,FALSE))</f>
        <v/>
      </c>
      <c r="C24" s="1" t="str">
        <f>IF(A24="","",VLOOKUP(A24,#REF!,6,FALSE))</f>
        <v/>
      </c>
      <c r="D24" s="20" t="str">
        <f>IF(A24="","",VLOOKUP(A24,#REF!,9,FALSE))</f>
        <v/>
      </c>
      <c r="E24" s="2" t="str">
        <f>IF(A24="","",VLOOKUP(A24,#REF!,10,FALSE))</f>
        <v/>
      </c>
      <c r="F24" s="3" t="str">
        <f>IF(A24="","",VLOOKUP(A24,#REF!,11,FALSE))</f>
        <v/>
      </c>
      <c r="G24" s="4" t="str">
        <f>IF(A24="","",IF(VLOOKUP(A24,#REF!,14,FALSE)="②一般競争入札（総合評価方式）","一般競争入札"&amp;CHAR(10)&amp;"（総合評価方式）","一般競争入札"))</f>
        <v/>
      </c>
      <c r="H24" s="5"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5" t="str">
        <f>IF(A24="","",VLOOKUP(A24,#REF!,17,FALSE))</f>
        <v/>
      </c>
      <c r="J24" s="6"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7" t="str">
        <f>IF(A24="","",IF(VLOOKUP(A24,#REF!,12,FALSE)="①公益社団法人","公社",IF(VLOOKUP(A24,#REF!,12,FALSE)="②公益財団法人","公財","")))</f>
        <v/>
      </c>
      <c r="L24" s="7" t="str">
        <f>IF(A24="","",VLOOKUP(A24,#REF!,13,FALSE))</f>
        <v/>
      </c>
      <c r="M24" s="8" t="str">
        <f>IF(A24="","",IF(VLOOKUP(A24,#REF!,13,FALSE)="国所管",VLOOKUP(A24,#REF!,24,FALSE),""))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9.95" customHeight="1">
      <c r="A25" s="21"/>
      <c r="B25" s="2" t="str">
        <f>IF(A25="","",VLOOKUP(A25,#REF!,5,FALSE))</f>
        <v/>
      </c>
      <c r="C25" s="1" t="str">
        <f>IF(A25="","",VLOOKUP(A25,#REF!,6,FALSE))</f>
        <v/>
      </c>
      <c r="D25" s="20" t="str">
        <f>IF(A25="","",VLOOKUP(A25,#REF!,9,FALSE))</f>
        <v/>
      </c>
      <c r="E25" s="2" t="str">
        <f>IF(A25="","",VLOOKUP(A25,#REF!,10,FALSE))</f>
        <v/>
      </c>
      <c r="F25" s="3" t="str">
        <f>IF(A25="","",VLOOKUP(A25,#REF!,11,FALSE))</f>
        <v/>
      </c>
      <c r="G25" s="4" t="str">
        <f>IF(A25="","",IF(VLOOKUP(A25,#REF!,14,FALSE)="②一般競争入札（総合評価方式）","一般競争入札"&amp;CHAR(10)&amp;"（総合評価方式）","一般競争入札"))</f>
        <v/>
      </c>
      <c r="H25" s="5"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5" t="str">
        <f>IF(A25="","",VLOOKUP(A25,#REF!,17,FALSE))</f>
        <v/>
      </c>
      <c r="J25" s="6"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7" t="str">
        <f>IF(A25="","",IF(VLOOKUP(A25,#REF!,12,FALSE)="①公益社団法人","公社",IF(VLOOKUP(A25,#REF!,12,FALSE)="②公益財団法人","公財","")))</f>
        <v/>
      </c>
      <c r="L25" s="7" t="str">
        <f>IF(A25="","",VLOOKUP(A25,#REF!,13,FALSE))</f>
        <v/>
      </c>
      <c r="M25" s="8" t="str">
        <f>IF(A25="","",IF(VLOOKUP(A25,#REF!,13,FALSE)="国所管",VLOOKUP(A25,#REF!,24,FALSE),""))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9.95" customHeight="1">
      <c r="A26" s="21"/>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9.95" customHeight="1">
      <c r="A27" s="21"/>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9.95" customHeight="1">
      <c r="A28" s="21"/>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9.95" customHeight="1">
      <c r="A29" s="21"/>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9.95" customHeight="1">
      <c r="A30" s="21"/>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9.95" customHeight="1">
      <c r="A31" s="21"/>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9.95" customHeight="1">
      <c r="A32" s="21"/>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9.95" customHeight="1">
      <c r="A33" s="21"/>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9.95" customHeight="1">
      <c r="A34" s="21"/>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9.95" customHeight="1">
      <c r="A35" s="21"/>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9.95" customHeight="1">
      <c r="A36" s="21"/>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9.95" customHeight="1">
      <c r="A37" s="21"/>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9.95" customHeight="1">
      <c r="A38" s="21"/>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9.95" customHeight="1">
      <c r="A39" s="21"/>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9.95" customHeight="1">
      <c r="A40" s="21"/>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9.95" customHeight="1">
      <c r="A41" s="21"/>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9.95" customHeight="1">
      <c r="A42" s="21"/>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9.95" customHeight="1">
      <c r="A43" s="21"/>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9.95" customHeight="1">
      <c r="A44" s="21"/>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9.95" customHeight="1">
      <c r="A45" s="21"/>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9.95" customHeight="1">
      <c r="A46" s="21"/>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9.95" customHeight="1">
      <c r="A47" s="21"/>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9.95" customHeight="1">
      <c r="A48" s="21"/>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9.95" customHeight="1">
      <c r="A49" s="21"/>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9.95" customHeight="1">
      <c r="A50" s="21"/>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9.95" customHeight="1">
      <c r="A51" s="21"/>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9.95" customHeight="1">
      <c r="A52" s="21"/>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9.95" customHeight="1">
      <c r="A53" s="21"/>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9.95" customHeight="1">
      <c r="A54" s="21"/>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9.95" customHeight="1">
      <c r="A55" s="21"/>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9.95" customHeight="1">
      <c r="A56" s="21"/>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9.95" customHeight="1">
      <c r="A57" s="21"/>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9.95" customHeight="1">
      <c r="A58" s="21"/>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9.95" customHeight="1">
      <c r="A59" s="21"/>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9.95" customHeight="1">
      <c r="A60" s="21"/>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9.95" customHeight="1">
      <c r="A61" s="21"/>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9.95" customHeight="1">
      <c r="A62" s="21"/>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9.95" customHeight="1">
      <c r="A63" s="21"/>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9.95" customHeight="1">
      <c r="A64" s="21"/>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9.95" customHeight="1">
      <c r="A65" s="21"/>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9.95" customHeight="1">
      <c r="A66" s="21"/>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9.95" customHeight="1">
      <c r="A67" s="21"/>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9.95" customHeight="1">
      <c r="A68" s="21"/>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9.95" customHeight="1">
      <c r="A69" s="21"/>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9.95" customHeight="1">
      <c r="A70" s="21"/>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9.95" customHeight="1">
      <c r="A71" s="21"/>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9.95" customHeight="1">
      <c r="A72" s="21"/>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9.95" customHeight="1">
      <c r="A73" s="21"/>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9.95" customHeight="1">
      <c r="A74" s="21"/>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9.95" customHeight="1">
      <c r="A75" s="21"/>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9.95" customHeight="1">
      <c r="A76" s="21"/>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9.95" customHeight="1">
      <c r="A77" s="21"/>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9.95" customHeight="1">
      <c r="A78" s="21"/>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9.95" customHeight="1">
      <c r="A79" s="21"/>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9.95" customHeight="1">
      <c r="A80" s="21"/>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9.95" customHeight="1">
      <c r="A81" s="21"/>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9.95" customHeight="1">
      <c r="A82" s="21"/>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9.95" customHeight="1">
      <c r="A83" s="21"/>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9.95" customHeight="1">
      <c r="A84" s="21"/>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9.95" customHeight="1">
      <c r="A85" s="21"/>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9.95" customHeight="1">
      <c r="A86" s="21"/>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9.95" customHeight="1">
      <c r="A87" s="21"/>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9.95" customHeight="1">
      <c r="A88" s="21"/>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9.95" customHeight="1">
      <c r="A89" s="21"/>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9.95" customHeight="1">
      <c r="A90" s="21"/>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9.95" customHeight="1">
      <c r="A91" s="21"/>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9.95" customHeight="1">
      <c r="A92" s="21"/>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9.95" customHeight="1">
      <c r="A93" s="21"/>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9.95" customHeight="1">
      <c r="A94" s="21"/>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9.95" customHeight="1">
      <c r="A95" s="21"/>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9.95" customHeight="1">
      <c r="A96" s="21"/>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9.95" customHeight="1">
      <c r="A97" s="21"/>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9.95" customHeight="1">
      <c r="A98" s="21"/>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9.95" customHeight="1">
      <c r="A99" s="21"/>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9.95" customHeight="1">
      <c r="A100" s="21"/>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9.95" customHeight="1">
      <c r="A101" s="21"/>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9.95" customHeight="1">
      <c r="A102" s="21"/>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9.95" customHeight="1">
      <c r="A103" s="21"/>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9.95" customHeight="1">
      <c r="A104" s="21"/>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0606bn</vt:lpstr>
      <vt:lpstr>'0606bn'!Print_Area</vt:lpstr>
      <vt:lpstr>'0606bn'!Print_Titles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