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externalLink+xml" PartName="/xl/externalLinks/externalLink7.xml"/>
  <Override ContentType="application/vnd.openxmlformats-officedocument.spreadsheetml.externalLink+xml" PartName="/xl/externalLinks/externalLink8.xml"/>
  <Override ContentType="application/vnd.openxmlformats-officedocument.spreadsheetml.externalLink+xml" PartName="/xl/externalLinks/externalLink9.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305107\Desktop\"/>
    </mc:Choice>
  </mc:AlternateContent>
  <bookViews>
    <workbookView xWindow="0" yWindow="0" windowWidth="15345" windowHeight="4110"/>
  </bookViews>
  <sheets>
    <sheet name="別紙様式１" sheetId="2"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s>
  <definedNames>
    <definedName name="_xlnm._FilterDatabase" localSheetId="0" hidden="1">別紙様式１!$A$5:$N$108</definedName>
    <definedName name="aaa">[2]契約状況コード表!$F$5:$F$9</definedName>
    <definedName name="aaaa">[2]契約状況コード表!$G$5:$G$6</definedName>
    <definedName name="_xlnm.Print_Area" localSheetId="0">別紙様式１!$B$1:$N$108</definedName>
    <definedName name="あ">[3]契約状況コード表!$J$5:$J$20</definedName>
    <definedName name="ああ">[4]契約状況コード表!$D$5:$D$7</definedName>
    <definedName name="こう方法ｂ法">[3]契約状況コード表!$H$5:$H$6</definedName>
    <definedName name="にじゅうまる">[5]契約状況コード表!$AA$5:$AA$7</definedName>
    <definedName name="まる">[6]契約状況コード表!$Y$5:$Y$6</definedName>
    <definedName name="確定金額" localSheetId="0">[7]契約状況コード表!$D$5:$D$7</definedName>
    <definedName name="確定金額">[1]契約状況コード表!#REF!</definedName>
    <definedName name="契約金額">[8]データ!$R$2</definedName>
    <definedName name="契約相手方" localSheetId="0">[7]契約状況コード表!$F$5:$F$9</definedName>
    <definedName name="契約相手方区分">#REF!</definedName>
    <definedName name="契約相手方名称等">[8]データ!$N$2</definedName>
    <definedName name="契約担当官等">[8]データ!$K$2</definedName>
    <definedName name="契約年月日">[8]データ!$M$2</definedName>
    <definedName name="契約方式" localSheetId="0">[7]契約状況コード表!$B$5:$B$8</definedName>
    <definedName name="契約方式">[1]契約状況コード表!$B$5:$B$8</definedName>
    <definedName name="契約方式２">[8]データ!$P$2</definedName>
    <definedName name="契約名称及び内容">[8]データ!$J$2</definedName>
    <definedName name="継続一者応札理由">[1]契約状況コード表!#REF!</definedName>
    <definedName name="公益法人">[8]データ!$BS$2</definedName>
    <definedName name="公益法人所管区分">#REF!</definedName>
    <definedName name="公募">[9]Sheet2!$H$5</definedName>
    <definedName name="広報・委託">#REF!</definedName>
    <definedName name="広報委託調査費区分">[1]契約状況コード表!#REF!</definedName>
    <definedName name="国所管都道府県所管の区分" localSheetId="0">[7]契約状況コード表!$G$5:$G$6</definedName>
    <definedName name="国所管都道府県所管の区分">[1]契約状況コード表!$F$5:$F$6</definedName>
    <definedName name="再就職役員">[8]データ!$BR$2</definedName>
    <definedName name="新規一者応札理由">[1]契約状況コード表!#REF!</definedName>
    <definedName name="随契理由１" localSheetId="0">[7]契約状況コード表!$J$5:$J$20</definedName>
    <definedName name="随契理由１">[1]契約状況コード表!$H$5:$H$20</definedName>
    <definedName name="随契理由２">[1]契約状況コード表!#REF!</definedName>
    <definedName name="随契理由３">[8]データ!$AJ$2</definedName>
    <definedName name="長期・国庫区分" localSheetId="0">[7]契約状況コード表!$I$5:$I$7</definedName>
    <definedName name="長期・国庫区分">[1]契約状況コード表!$G$5:$G$7</definedName>
    <definedName name="特例政令">#REF!</definedName>
    <definedName name="備考">[8]データ!$AK$2</definedName>
    <definedName name="法人番号">[8]データ!$O$2</definedName>
    <definedName name="予定価格" localSheetId="0">[7]契約状況コード表!$C$5</definedName>
    <definedName name="予定価格">[1]契約状況コード表!#REF!</definedName>
    <definedName name="予定価格２">[8]データ!$Q$2</definedName>
    <definedName name="予定価格の公表" localSheetId="0">[7]契約状況コード表!$E$5:$E$7</definedName>
    <definedName name="予定価格の公表">[1]契約状況コード表!$C$5:$C$7</definedName>
    <definedName name="予定価格公表の有無">[8]データ!$V$2</definedName>
    <definedName name="落札率">[8]データ!$T$2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08" i="2" l="1"/>
  <c r="A107" i="2"/>
  <c r="A106" i="2"/>
  <c r="A105" i="2"/>
  <c r="A104" i="2"/>
  <c r="A103" i="2"/>
  <c r="A102" i="2"/>
  <c r="A101" i="2"/>
  <c r="A100" i="2"/>
  <c r="A99" i="2"/>
  <c r="A98" i="2"/>
  <c r="A97" i="2"/>
  <c r="A96" i="2"/>
  <c r="A95" i="2"/>
  <c r="A94" i="2"/>
  <c r="A93" i="2"/>
  <c r="A92" i="2"/>
  <c r="A91" i="2"/>
  <c r="A90" i="2"/>
  <c r="A89" i="2"/>
  <c r="A88" i="2"/>
  <c r="L87" i="2"/>
  <c r="H87" i="2"/>
  <c r="D87" i="2"/>
  <c r="A87" i="2"/>
  <c r="N87" i="2" s="1"/>
  <c r="L86" i="2"/>
  <c r="D86" i="2"/>
  <c r="A86" i="2"/>
  <c r="P86" i="2" s="1"/>
  <c r="L85" i="2"/>
  <c r="D85" i="2"/>
  <c r="A85" i="2"/>
  <c r="P85" i="2" s="1"/>
  <c r="L84" i="2"/>
  <c r="D84" i="2"/>
  <c r="A84" i="2"/>
  <c r="P84" i="2" s="1"/>
  <c r="L83" i="2"/>
  <c r="D83" i="2"/>
  <c r="A83" i="2"/>
  <c r="P83" i="2" s="1"/>
  <c r="L82" i="2"/>
  <c r="D82" i="2"/>
  <c r="A82" i="2"/>
  <c r="P82" i="2" s="1"/>
  <c r="L81" i="2"/>
  <c r="D81" i="2"/>
  <c r="A81" i="2"/>
  <c r="P81" i="2" s="1"/>
  <c r="L80" i="2"/>
  <c r="D80" i="2"/>
  <c r="A80" i="2"/>
  <c r="P80" i="2" s="1"/>
  <c r="L79" i="2"/>
  <c r="D79" i="2"/>
  <c r="A79" i="2"/>
  <c r="P79" i="2" s="1"/>
  <c r="L78" i="2"/>
  <c r="D78" i="2"/>
  <c r="A78" i="2"/>
  <c r="P78" i="2" s="1"/>
  <c r="A77" i="2"/>
  <c r="A76" i="2"/>
  <c r="A75" i="2"/>
  <c r="A74" i="2"/>
  <c r="A73" i="2"/>
  <c r="L72" i="2"/>
  <c r="I72" i="2"/>
  <c r="D72" i="2"/>
  <c r="C72" i="2"/>
  <c r="A72" i="2"/>
  <c r="M72" i="2" s="1"/>
  <c r="O71" i="2"/>
  <c r="N71" i="2"/>
  <c r="K71" i="2"/>
  <c r="J71" i="2"/>
  <c r="G71" i="2"/>
  <c r="F71" i="2"/>
  <c r="C71" i="2"/>
  <c r="B71" i="2"/>
  <c r="A71" i="2"/>
  <c r="M71" i="2" s="1"/>
  <c r="O70" i="2"/>
  <c r="N70" i="2"/>
  <c r="K70" i="2"/>
  <c r="J70" i="2"/>
  <c r="G70" i="2"/>
  <c r="F70" i="2"/>
  <c r="C70" i="2"/>
  <c r="B70" i="2"/>
  <c r="A70" i="2"/>
  <c r="M70" i="2" s="1"/>
  <c r="O69" i="2"/>
  <c r="N69" i="2"/>
  <c r="K69" i="2"/>
  <c r="J69" i="2"/>
  <c r="G69" i="2"/>
  <c r="F69" i="2"/>
  <c r="C69" i="2"/>
  <c r="B69" i="2"/>
  <c r="A69" i="2"/>
  <c r="M69" i="2" s="1"/>
  <c r="O68" i="2"/>
  <c r="N68" i="2"/>
  <c r="K68" i="2"/>
  <c r="J68" i="2"/>
  <c r="G68" i="2"/>
  <c r="F68" i="2"/>
  <c r="C68" i="2"/>
  <c r="B68" i="2"/>
  <c r="A68" i="2"/>
  <c r="M68" i="2" s="1"/>
  <c r="O67" i="2"/>
  <c r="N67" i="2"/>
  <c r="K67" i="2"/>
  <c r="J67" i="2"/>
  <c r="G67" i="2"/>
  <c r="F67" i="2"/>
  <c r="C67" i="2"/>
  <c r="B67" i="2"/>
  <c r="A67" i="2"/>
  <c r="M67" i="2" s="1"/>
  <c r="O66" i="2"/>
  <c r="N66" i="2"/>
  <c r="K66" i="2"/>
  <c r="J66" i="2"/>
  <c r="G66" i="2"/>
  <c r="F66" i="2"/>
  <c r="C66" i="2"/>
  <c r="B66" i="2"/>
  <c r="A66" i="2"/>
  <c r="M66" i="2" s="1"/>
  <c r="O65" i="2"/>
  <c r="N65" i="2"/>
  <c r="K65" i="2"/>
  <c r="J65" i="2"/>
  <c r="G65" i="2"/>
  <c r="F65" i="2"/>
  <c r="C65" i="2"/>
  <c r="B65" i="2"/>
  <c r="A65" i="2"/>
  <c r="M65" i="2" s="1"/>
  <c r="A64" i="2"/>
  <c r="K63" i="2"/>
  <c r="A63" i="2"/>
  <c r="K62" i="2"/>
  <c r="F62" i="2"/>
  <c r="A62" i="2"/>
  <c r="F61" i="2"/>
  <c r="A61" i="2"/>
  <c r="K61" i="2" s="1"/>
  <c r="A60" i="2"/>
  <c r="K59" i="2"/>
  <c r="A59" i="2"/>
  <c r="K58" i="2"/>
  <c r="F58" i="2"/>
  <c r="A58" i="2"/>
  <c r="F57" i="2"/>
  <c r="A57" i="2"/>
  <c r="K57" i="2" s="1"/>
  <c r="A56" i="2"/>
  <c r="K55" i="2"/>
  <c r="A55" i="2"/>
  <c r="K54" i="2"/>
  <c r="F54" i="2"/>
  <c r="A54" i="2"/>
  <c r="F53" i="2"/>
  <c r="A53" i="2"/>
  <c r="K53" i="2" s="1"/>
  <c r="A52" i="2"/>
  <c r="K51" i="2"/>
  <c r="A51" i="2"/>
  <c r="K50" i="2"/>
  <c r="F50" i="2"/>
  <c r="A50" i="2"/>
  <c r="F49" i="2"/>
  <c r="A49" i="2"/>
  <c r="K49" i="2" s="1"/>
  <c r="A48" i="2"/>
  <c r="K47" i="2"/>
  <c r="A47" i="2"/>
  <c r="K46" i="2"/>
  <c r="F46" i="2"/>
  <c r="A46" i="2"/>
  <c r="F45" i="2"/>
  <c r="A45" i="2"/>
  <c r="K45" i="2" s="1"/>
  <c r="A44" i="2"/>
  <c r="K43" i="2"/>
  <c r="A43" i="2"/>
  <c r="K42" i="2"/>
  <c r="F42" i="2"/>
  <c r="A42" i="2"/>
  <c r="F41" i="2"/>
  <c r="A41" i="2"/>
  <c r="K41" i="2" s="1"/>
  <c r="A40" i="2"/>
  <c r="K39" i="2"/>
  <c r="A39" i="2"/>
  <c r="K38" i="2"/>
  <c r="F38" i="2"/>
  <c r="A38" i="2"/>
  <c r="O37" i="2"/>
  <c r="M37" i="2"/>
  <c r="I37" i="2"/>
  <c r="G37" i="2"/>
  <c r="D37" i="2"/>
  <c r="C37" i="2"/>
  <c r="A37" i="2"/>
  <c r="P36" i="2"/>
  <c r="O36" i="2"/>
  <c r="L36" i="2"/>
  <c r="K36" i="2"/>
  <c r="H36" i="2"/>
  <c r="G36" i="2"/>
  <c r="D36" i="2"/>
  <c r="C36" i="2"/>
  <c r="A36" i="2"/>
  <c r="N36" i="2" s="1"/>
  <c r="P35" i="2"/>
  <c r="O35" i="2"/>
  <c r="L35" i="2"/>
  <c r="K35" i="2"/>
  <c r="H35" i="2"/>
  <c r="G35" i="2"/>
  <c r="D35" i="2"/>
  <c r="C35" i="2"/>
  <c r="A35" i="2"/>
  <c r="N35" i="2" s="1"/>
  <c r="P34" i="2"/>
  <c r="O34" i="2"/>
  <c r="L34" i="2"/>
  <c r="K34" i="2"/>
  <c r="H34" i="2"/>
  <c r="G34" i="2"/>
  <c r="D34" i="2"/>
  <c r="C34" i="2"/>
  <c r="A34" i="2"/>
  <c r="N34" i="2" s="1"/>
  <c r="P33" i="2"/>
  <c r="O33" i="2"/>
  <c r="L33" i="2"/>
  <c r="K33" i="2"/>
  <c r="H33" i="2"/>
  <c r="G33" i="2"/>
  <c r="D33" i="2"/>
  <c r="C33" i="2"/>
  <c r="A33" i="2"/>
  <c r="N33" i="2" s="1"/>
  <c r="P32" i="2"/>
  <c r="L32" i="2"/>
  <c r="H32" i="2"/>
  <c r="D32" i="2"/>
  <c r="C32" i="2"/>
  <c r="A32" i="2"/>
  <c r="O32" i="2" s="1"/>
  <c r="P31" i="2"/>
  <c r="O31" i="2"/>
  <c r="L31" i="2"/>
  <c r="K31" i="2"/>
  <c r="H31" i="2"/>
  <c r="G31" i="2"/>
  <c r="D31" i="2"/>
  <c r="C31" i="2"/>
  <c r="A31" i="2"/>
  <c r="N31" i="2" s="1"/>
  <c r="P30" i="2"/>
  <c r="L30" i="2"/>
  <c r="H30" i="2"/>
  <c r="D30" i="2"/>
  <c r="A30" i="2"/>
  <c r="O30" i="2" s="1"/>
  <c r="P29" i="2"/>
  <c r="L29" i="2"/>
  <c r="H29" i="2"/>
  <c r="G29" i="2"/>
  <c r="D29" i="2"/>
  <c r="C29" i="2"/>
  <c r="A29" i="2"/>
  <c r="O29" i="2" s="1"/>
  <c r="P28" i="2"/>
  <c r="L28" i="2"/>
  <c r="H28" i="2"/>
  <c r="D28" i="2"/>
  <c r="A28" i="2"/>
  <c r="O28" i="2" s="1"/>
  <c r="P27" i="2"/>
  <c r="L27" i="2"/>
  <c r="H27" i="2"/>
  <c r="D27" i="2"/>
  <c r="A27" i="2"/>
  <c r="O27" i="2" s="1"/>
  <c r="P26" i="2"/>
  <c r="L26" i="2"/>
  <c r="H26" i="2"/>
  <c r="D26" i="2"/>
  <c r="A26" i="2"/>
  <c r="O26" i="2" s="1"/>
  <c r="P25" i="2"/>
  <c r="L25" i="2"/>
  <c r="H25" i="2"/>
  <c r="D25" i="2"/>
  <c r="A25" i="2"/>
  <c r="O25" i="2" s="1"/>
  <c r="P24" i="2"/>
  <c r="L24" i="2"/>
  <c r="H24" i="2"/>
  <c r="D24" i="2"/>
  <c r="A24" i="2"/>
  <c r="O24" i="2" s="1"/>
  <c r="P23" i="2"/>
  <c r="L23" i="2"/>
  <c r="H23" i="2"/>
  <c r="D23" i="2"/>
  <c r="A23" i="2"/>
  <c r="O23" i="2" s="1"/>
  <c r="P22" i="2"/>
  <c r="L22" i="2"/>
  <c r="H22" i="2"/>
  <c r="D22" i="2"/>
  <c r="A22" i="2"/>
  <c r="O22" i="2" s="1"/>
  <c r="P21" i="2"/>
  <c r="L21" i="2"/>
  <c r="H21" i="2"/>
  <c r="D21" i="2"/>
  <c r="A21" i="2"/>
  <c r="O21" i="2" s="1"/>
  <c r="P20" i="2"/>
  <c r="L20" i="2"/>
  <c r="H20" i="2"/>
  <c r="D20" i="2"/>
  <c r="A20" i="2"/>
  <c r="O20" i="2" s="1"/>
  <c r="P19" i="2"/>
  <c r="L19" i="2"/>
  <c r="H19" i="2"/>
  <c r="D19" i="2"/>
  <c r="A19" i="2"/>
  <c r="O19" i="2" s="1"/>
  <c r="P18" i="2"/>
  <c r="L18" i="2"/>
  <c r="H18" i="2"/>
  <c r="D18" i="2"/>
  <c r="A18" i="2"/>
  <c r="O18" i="2" s="1"/>
  <c r="P17" i="2"/>
  <c r="L17" i="2"/>
  <c r="H17" i="2"/>
  <c r="D17" i="2"/>
  <c r="A17" i="2"/>
  <c r="O17" i="2" s="1"/>
  <c r="H16" i="2"/>
  <c r="A16" i="2"/>
  <c r="L16" i="2" s="1"/>
  <c r="M15" i="2"/>
  <c r="E15" i="2"/>
  <c r="A15" i="2"/>
  <c r="P15" i="2" s="1"/>
  <c r="M14" i="2"/>
  <c r="E14" i="2"/>
  <c r="A14" i="2"/>
  <c r="P14" i="2" s="1"/>
  <c r="M13" i="2"/>
  <c r="E13" i="2"/>
  <c r="A13" i="2"/>
  <c r="P13" i="2" s="1"/>
  <c r="M12" i="2"/>
  <c r="E12" i="2"/>
  <c r="A12" i="2"/>
  <c r="P12" i="2" s="1"/>
  <c r="M11" i="2"/>
  <c r="E11" i="2"/>
  <c r="A11" i="2"/>
  <c r="P11" i="2" s="1"/>
  <c r="M10" i="2"/>
  <c r="E10" i="2"/>
  <c r="A10" i="2"/>
  <c r="P10" i="2" s="1"/>
  <c r="M9" i="2"/>
  <c r="E9" i="2"/>
  <c r="A9" i="2"/>
  <c r="P9" i="2" s="1"/>
  <c r="M8" i="2"/>
  <c r="E8" i="2"/>
  <c r="A8" i="2"/>
  <c r="P8" i="2" s="1"/>
  <c r="M7" i="2"/>
  <c r="E7" i="2"/>
  <c r="A7" i="2"/>
  <c r="P7" i="2" s="1"/>
  <c r="M6" i="2"/>
  <c r="E6" i="2"/>
  <c r="A6" i="2"/>
  <c r="P6" i="2" s="1"/>
  <c r="O74" i="2" l="1"/>
  <c r="K74" i="2"/>
  <c r="G74" i="2"/>
  <c r="C74" i="2"/>
  <c r="N74" i="2"/>
  <c r="J74" i="2"/>
  <c r="F74" i="2"/>
  <c r="B74" i="2"/>
  <c r="P74" i="2"/>
  <c r="H74" i="2"/>
  <c r="M74" i="2"/>
  <c r="E74" i="2"/>
  <c r="L74" i="2"/>
  <c r="I74" i="2"/>
  <c r="D74" i="2"/>
  <c r="P89" i="2"/>
  <c r="L89" i="2"/>
  <c r="H89" i="2"/>
  <c r="D89" i="2"/>
  <c r="O89" i="2"/>
  <c r="K89" i="2"/>
  <c r="G89" i="2"/>
  <c r="C89" i="2"/>
  <c r="N89" i="2"/>
  <c r="J89" i="2"/>
  <c r="F89" i="2"/>
  <c r="B89" i="2"/>
  <c r="M89" i="2"/>
  <c r="I89" i="2"/>
  <c r="E89" i="2"/>
  <c r="P93" i="2"/>
  <c r="L93" i="2"/>
  <c r="H93" i="2"/>
  <c r="D93" i="2"/>
  <c r="O93" i="2"/>
  <c r="K93" i="2"/>
  <c r="G93" i="2"/>
  <c r="C93" i="2"/>
  <c r="N93" i="2"/>
  <c r="J93" i="2"/>
  <c r="F93" i="2"/>
  <c r="B93" i="2"/>
  <c r="M93" i="2"/>
  <c r="I93" i="2"/>
  <c r="E93" i="2"/>
  <c r="P97" i="2"/>
  <c r="L97" i="2"/>
  <c r="H97" i="2"/>
  <c r="D97" i="2"/>
  <c r="O97" i="2"/>
  <c r="K97" i="2"/>
  <c r="G97" i="2"/>
  <c r="C97" i="2"/>
  <c r="N97" i="2"/>
  <c r="J97" i="2"/>
  <c r="F97" i="2"/>
  <c r="B97" i="2"/>
  <c r="M97" i="2"/>
  <c r="I97" i="2"/>
  <c r="E97" i="2"/>
  <c r="P101" i="2"/>
  <c r="L101" i="2"/>
  <c r="H101" i="2"/>
  <c r="D101" i="2"/>
  <c r="O101" i="2"/>
  <c r="K101" i="2"/>
  <c r="G101" i="2"/>
  <c r="C101" i="2"/>
  <c r="N101" i="2"/>
  <c r="J101" i="2"/>
  <c r="F101" i="2"/>
  <c r="B101" i="2"/>
  <c r="M101" i="2"/>
  <c r="I101" i="2"/>
  <c r="E101" i="2"/>
  <c r="P105" i="2"/>
  <c r="L105" i="2"/>
  <c r="H105" i="2"/>
  <c r="D105" i="2"/>
  <c r="O105" i="2"/>
  <c r="K105" i="2"/>
  <c r="G105" i="2"/>
  <c r="C105" i="2"/>
  <c r="N105" i="2"/>
  <c r="J105" i="2"/>
  <c r="F105" i="2"/>
  <c r="B105" i="2"/>
  <c r="M105" i="2"/>
  <c r="I105" i="2"/>
  <c r="E105" i="2"/>
  <c r="H6" i="2"/>
  <c r="H7" i="2"/>
  <c r="H8" i="2"/>
  <c r="H9" i="2"/>
  <c r="H10" i="2"/>
  <c r="H11" i="2"/>
  <c r="H12" i="2"/>
  <c r="H13" i="2"/>
  <c r="H14" i="2"/>
  <c r="H15" i="2"/>
  <c r="O6" i="2"/>
  <c r="K6" i="2"/>
  <c r="G6" i="2"/>
  <c r="C6" i="2"/>
  <c r="N6" i="2"/>
  <c r="J6" i="2"/>
  <c r="F6" i="2"/>
  <c r="B6" i="2"/>
  <c r="I6" i="2"/>
  <c r="O8" i="2"/>
  <c r="K8" i="2"/>
  <c r="G8" i="2"/>
  <c r="C8" i="2"/>
  <c r="N8" i="2"/>
  <c r="J8" i="2"/>
  <c r="F8" i="2"/>
  <c r="B8" i="2"/>
  <c r="I8" i="2"/>
  <c r="O10" i="2"/>
  <c r="K10" i="2"/>
  <c r="G10" i="2"/>
  <c r="C10" i="2"/>
  <c r="N10" i="2"/>
  <c r="J10" i="2"/>
  <c r="F10" i="2"/>
  <c r="B10" i="2"/>
  <c r="I10" i="2"/>
  <c r="O12" i="2"/>
  <c r="K12" i="2"/>
  <c r="G12" i="2"/>
  <c r="C12" i="2"/>
  <c r="N12" i="2"/>
  <c r="J12" i="2"/>
  <c r="F12" i="2"/>
  <c r="B12" i="2"/>
  <c r="I12" i="2"/>
  <c r="O14" i="2"/>
  <c r="K14" i="2"/>
  <c r="G14" i="2"/>
  <c r="C14" i="2"/>
  <c r="N14" i="2"/>
  <c r="J14" i="2"/>
  <c r="F14" i="2"/>
  <c r="B14" i="2"/>
  <c r="I14" i="2"/>
  <c r="O16" i="2"/>
  <c r="K16" i="2"/>
  <c r="G16" i="2"/>
  <c r="C16" i="2"/>
  <c r="N16" i="2"/>
  <c r="J16" i="2"/>
  <c r="F16" i="2"/>
  <c r="B16" i="2"/>
  <c r="M16" i="2"/>
  <c r="I16" i="2"/>
  <c r="E16" i="2"/>
  <c r="P40" i="2"/>
  <c r="L40" i="2"/>
  <c r="H40" i="2"/>
  <c r="D40" i="2"/>
  <c r="O40" i="2"/>
  <c r="J40" i="2"/>
  <c r="E40" i="2"/>
  <c r="N40" i="2"/>
  <c r="I40" i="2"/>
  <c r="C40" i="2"/>
  <c r="M40" i="2"/>
  <c r="G40" i="2"/>
  <c r="B40" i="2"/>
  <c r="K40" i="2"/>
  <c r="F40" i="2"/>
  <c r="P44" i="2"/>
  <c r="L44" i="2"/>
  <c r="H44" i="2"/>
  <c r="D44" i="2"/>
  <c r="O44" i="2"/>
  <c r="J44" i="2"/>
  <c r="E44" i="2"/>
  <c r="N44" i="2"/>
  <c r="I44" i="2"/>
  <c r="C44" i="2"/>
  <c r="M44" i="2"/>
  <c r="G44" i="2"/>
  <c r="B44" i="2"/>
  <c r="K44" i="2"/>
  <c r="F44" i="2"/>
  <c r="P48" i="2"/>
  <c r="L48" i="2"/>
  <c r="H48" i="2"/>
  <c r="D48" i="2"/>
  <c r="O48" i="2"/>
  <c r="J48" i="2"/>
  <c r="E48" i="2"/>
  <c r="N48" i="2"/>
  <c r="I48" i="2"/>
  <c r="C48" i="2"/>
  <c r="M48" i="2"/>
  <c r="G48" i="2"/>
  <c r="B48" i="2"/>
  <c r="K48" i="2"/>
  <c r="F48" i="2"/>
  <c r="P52" i="2"/>
  <c r="L52" i="2"/>
  <c r="H52" i="2"/>
  <c r="D52" i="2"/>
  <c r="O52" i="2"/>
  <c r="J52" i="2"/>
  <c r="E52" i="2"/>
  <c r="N52" i="2"/>
  <c r="I52" i="2"/>
  <c r="C52" i="2"/>
  <c r="M52" i="2"/>
  <c r="G52" i="2"/>
  <c r="B52" i="2"/>
  <c r="K52" i="2"/>
  <c r="F52" i="2"/>
  <c r="P56" i="2"/>
  <c r="L56" i="2"/>
  <c r="H56" i="2"/>
  <c r="D56" i="2"/>
  <c r="O56" i="2"/>
  <c r="J56" i="2"/>
  <c r="E56" i="2"/>
  <c r="N56" i="2"/>
  <c r="I56" i="2"/>
  <c r="C56" i="2"/>
  <c r="M56" i="2"/>
  <c r="G56" i="2"/>
  <c r="B56" i="2"/>
  <c r="K56" i="2"/>
  <c r="F56" i="2"/>
  <c r="P60" i="2"/>
  <c r="L60" i="2"/>
  <c r="H60" i="2"/>
  <c r="D60" i="2"/>
  <c r="O60" i="2"/>
  <c r="J60" i="2"/>
  <c r="E60" i="2"/>
  <c r="N60" i="2"/>
  <c r="I60" i="2"/>
  <c r="C60" i="2"/>
  <c r="M60" i="2"/>
  <c r="G60" i="2"/>
  <c r="B60" i="2"/>
  <c r="K60" i="2"/>
  <c r="F60" i="2"/>
  <c r="P64" i="2"/>
  <c r="L64" i="2"/>
  <c r="H64" i="2"/>
  <c r="D64" i="2"/>
  <c r="O64" i="2"/>
  <c r="J64" i="2"/>
  <c r="E64" i="2"/>
  <c r="N64" i="2"/>
  <c r="I64" i="2"/>
  <c r="C64" i="2"/>
  <c r="M64" i="2"/>
  <c r="G64" i="2"/>
  <c r="B64" i="2"/>
  <c r="K64" i="2"/>
  <c r="F64" i="2"/>
  <c r="O7" i="2"/>
  <c r="K7" i="2"/>
  <c r="G7" i="2"/>
  <c r="C7" i="2"/>
  <c r="N7" i="2"/>
  <c r="J7" i="2"/>
  <c r="F7" i="2"/>
  <c r="B7" i="2"/>
  <c r="I7" i="2"/>
  <c r="O9" i="2"/>
  <c r="K9" i="2"/>
  <c r="G9" i="2"/>
  <c r="C9" i="2"/>
  <c r="N9" i="2"/>
  <c r="J9" i="2"/>
  <c r="F9" i="2"/>
  <c r="B9" i="2"/>
  <c r="I9" i="2"/>
  <c r="O11" i="2"/>
  <c r="K11" i="2"/>
  <c r="G11" i="2"/>
  <c r="C11" i="2"/>
  <c r="N11" i="2"/>
  <c r="J11" i="2"/>
  <c r="F11" i="2"/>
  <c r="B11" i="2"/>
  <c r="I11" i="2"/>
  <c r="O13" i="2"/>
  <c r="K13" i="2"/>
  <c r="G13" i="2"/>
  <c r="C13" i="2"/>
  <c r="N13" i="2"/>
  <c r="J13" i="2"/>
  <c r="F13" i="2"/>
  <c r="B13" i="2"/>
  <c r="I13" i="2"/>
  <c r="O15" i="2"/>
  <c r="K15" i="2"/>
  <c r="G15" i="2"/>
  <c r="C15" i="2"/>
  <c r="N15" i="2"/>
  <c r="J15" i="2"/>
  <c r="F15" i="2"/>
  <c r="B15" i="2"/>
  <c r="I15" i="2"/>
  <c r="P16" i="2"/>
  <c r="D6" i="2"/>
  <c r="L6" i="2"/>
  <c r="D7" i="2"/>
  <c r="L7" i="2"/>
  <c r="D8" i="2"/>
  <c r="L8" i="2"/>
  <c r="D9" i="2"/>
  <c r="L9" i="2"/>
  <c r="D10" i="2"/>
  <c r="L10" i="2"/>
  <c r="D11" i="2"/>
  <c r="L11" i="2"/>
  <c r="D12" i="2"/>
  <c r="L12" i="2"/>
  <c r="D13" i="2"/>
  <c r="L13" i="2"/>
  <c r="D14" i="2"/>
  <c r="L14" i="2"/>
  <c r="D15" i="2"/>
  <c r="L15" i="2"/>
  <c r="D16" i="2"/>
  <c r="E18" i="2"/>
  <c r="I18" i="2"/>
  <c r="M18" i="2"/>
  <c r="E19" i="2"/>
  <c r="E21" i="2"/>
  <c r="I21" i="2"/>
  <c r="M21" i="2"/>
  <c r="E23" i="2"/>
  <c r="I23" i="2"/>
  <c r="M23" i="2"/>
  <c r="E25" i="2"/>
  <c r="I25" i="2"/>
  <c r="M25" i="2"/>
  <c r="E26" i="2"/>
  <c r="E27" i="2"/>
  <c r="I27" i="2"/>
  <c r="M27" i="2"/>
  <c r="E28" i="2"/>
  <c r="E29" i="2"/>
  <c r="I29" i="2"/>
  <c r="M29" i="2"/>
  <c r="E30" i="2"/>
  <c r="M30" i="2"/>
  <c r="E32" i="2"/>
  <c r="I32" i="2"/>
  <c r="E33" i="2"/>
  <c r="I33" i="2"/>
  <c r="M33" i="2"/>
  <c r="E34" i="2"/>
  <c r="I34" i="2"/>
  <c r="M34" i="2"/>
  <c r="E35" i="2"/>
  <c r="I35" i="2"/>
  <c r="M35" i="2"/>
  <c r="E36" i="2"/>
  <c r="I36" i="2"/>
  <c r="M36" i="2"/>
  <c r="P37" i="2"/>
  <c r="L37" i="2"/>
  <c r="H37" i="2"/>
  <c r="N37" i="2"/>
  <c r="E37" i="2"/>
  <c r="J37" i="2"/>
  <c r="P38" i="2"/>
  <c r="L38" i="2"/>
  <c r="H38" i="2"/>
  <c r="D38" i="2"/>
  <c r="O38" i="2"/>
  <c r="J38" i="2"/>
  <c r="N38" i="2"/>
  <c r="I38" i="2"/>
  <c r="C38" i="2"/>
  <c r="M38" i="2"/>
  <c r="G38" i="2"/>
  <c r="B38" i="2"/>
  <c r="P39" i="2"/>
  <c r="L39" i="2"/>
  <c r="H39" i="2"/>
  <c r="D39" i="2"/>
  <c r="O39" i="2"/>
  <c r="J39" i="2"/>
  <c r="E39" i="2"/>
  <c r="N39" i="2"/>
  <c r="I39" i="2"/>
  <c r="C39" i="2"/>
  <c r="M39" i="2"/>
  <c r="G39" i="2"/>
  <c r="B39" i="2"/>
  <c r="P43" i="2"/>
  <c r="L43" i="2"/>
  <c r="H43" i="2"/>
  <c r="D43" i="2"/>
  <c r="O43" i="2"/>
  <c r="J43" i="2"/>
  <c r="E43" i="2"/>
  <c r="N43" i="2"/>
  <c r="I43" i="2"/>
  <c r="C43" i="2"/>
  <c r="M43" i="2"/>
  <c r="G43" i="2"/>
  <c r="B43" i="2"/>
  <c r="P47" i="2"/>
  <c r="L47" i="2"/>
  <c r="H47" i="2"/>
  <c r="D47" i="2"/>
  <c r="O47" i="2"/>
  <c r="J47" i="2"/>
  <c r="E47" i="2"/>
  <c r="N47" i="2"/>
  <c r="I47" i="2"/>
  <c r="C47" i="2"/>
  <c r="M47" i="2"/>
  <c r="G47" i="2"/>
  <c r="B47" i="2"/>
  <c r="P51" i="2"/>
  <c r="L51" i="2"/>
  <c r="H51" i="2"/>
  <c r="D51" i="2"/>
  <c r="O51" i="2"/>
  <c r="J51" i="2"/>
  <c r="E51" i="2"/>
  <c r="N51" i="2"/>
  <c r="I51" i="2"/>
  <c r="C51" i="2"/>
  <c r="M51" i="2"/>
  <c r="G51" i="2"/>
  <c r="B51" i="2"/>
  <c r="P55" i="2"/>
  <c r="L55" i="2"/>
  <c r="H55" i="2"/>
  <c r="D55" i="2"/>
  <c r="O55" i="2"/>
  <c r="J55" i="2"/>
  <c r="E55" i="2"/>
  <c r="N55" i="2"/>
  <c r="I55" i="2"/>
  <c r="C55" i="2"/>
  <c r="M55" i="2"/>
  <c r="G55" i="2"/>
  <c r="B55" i="2"/>
  <c r="P59" i="2"/>
  <c r="L59" i="2"/>
  <c r="H59" i="2"/>
  <c r="D59" i="2"/>
  <c r="O59" i="2"/>
  <c r="J59" i="2"/>
  <c r="E59" i="2"/>
  <c r="N59" i="2"/>
  <c r="I59" i="2"/>
  <c r="C59" i="2"/>
  <c r="M59" i="2"/>
  <c r="G59" i="2"/>
  <c r="B59" i="2"/>
  <c r="P63" i="2"/>
  <c r="L63" i="2"/>
  <c r="H63" i="2"/>
  <c r="D63" i="2"/>
  <c r="O63" i="2"/>
  <c r="J63" i="2"/>
  <c r="E63" i="2"/>
  <c r="N63" i="2"/>
  <c r="I63" i="2"/>
  <c r="C63" i="2"/>
  <c r="M63" i="2"/>
  <c r="G63" i="2"/>
  <c r="B63" i="2"/>
  <c r="O75" i="2"/>
  <c r="K75" i="2"/>
  <c r="G75" i="2"/>
  <c r="C75" i="2"/>
  <c r="N75" i="2"/>
  <c r="J75" i="2"/>
  <c r="F75" i="2"/>
  <c r="B75" i="2"/>
  <c r="P75" i="2"/>
  <c r="H75" i="2"/>
  <c r="M75" i="2"/>
  <c r="E75" i="2"/>
  <c r="L75" i="2"/>
  <c r="I75" i="2"/>
  <c r="D75" i="2"/>
  <c r="E17" i="2"/>
  <c r="I17" i="2"/>
  <c r="M17" i="2"/>
  <c r="I19" i="2"/>
  <c r="M19" i="2"/>
  <c r="E20" i="2"/>
  <c r="I20" i="2"/>
  <c r="M20" i="2"/>
  <c r="E22" i="2"/>
  <c r="I22" i="2"/>
  <c r="M22" i="2"/>
  <c r="E24" i="2"/>
  <c r="I24" i="2"/>
  <c r="M24" i="2"/>
  <c r="I26" i="2"/>
  <c r="M26" i="2"/>
  <c r="I28" i="2"/>
  <c r="M28" i="2"/>
  <c r="I30" i="2"/>
  <c r="E31" i="2"/>
  <c r="I31" i="2"/>
  <c r="M31" i="2"/>
  <c r="M32" i="2"/>
  <c r="B17" i="2"/>
  <c r="F17" i="2"/>
  <c r="J17" i="2"/>
  <c r="N17" i="2"/>
  <c r="B18" i="2"/>
  <c r="F18" i="2"/>
  <c r="J18" i="2"/>
  <c r="N18" i="2"/>
  <c r="B19" i="2"/>
  <c r="F19" i="2"/>
  <c r="J19" i="2"/>
  <c r="N19" i="2"/>
  <c r="B20" i="2"/>
  <c r="F20" i="2"/>
  <c r="J20" i="2"/>
  <c r="N20" i="2"/>
  <c r="B21" i="2"/>
  <c r="F21" i="2"/>
  <c r="J21" i="2"/>
  <c r="N21" i="2"/>
  <c r="B22" i="2"/>
  <c r="F22" i="2"/>
  <c r="J22" i="2"/>
  <c r="N22" i="2"/>
  <c r="B23" i="2"/>
  <c r="F23" i="2"/>
  <c r="J23" i="2"/>
  <c r="N23" i="2"/>
  <c r="B24" i="2"/>
  <c r="F24" i="2"/>
  <c r="J24" i="2"/>
  <c r="N24" i="2"/>
  <c r="B25" i="2"/>
  <c r="F25" i="2"/>
  <c r="J25" i="2"/>
  <c r="N25" i="2"/>
  <c r="B26" i="2"/>
  <c r="F26" i="2"/>
  <c r="J26" i="2"/>
  <c r="N26" i="2"/>
  <c r="B27" i="2"/>
  <c r="F27" i="2"/>
  <c r="J27" i="2"/>
  <c r="N27" i="2"/>
  <c r="B28" i="2"/>
  <c r="F28" i="2"/>
  <c r="J28" i="2"/>
  <c r="N28" i="2"/>
  <c r="B29" i="2"/>
  <c r="F29" i="2"/>
  <c r="J29" i="2"/>
  <c r="N29" i="2"/>
  <c r="B30" i="2"/>
  <c r="F30" i="2"/>
  <c r="J30" i="2"/>
  <c r="N30" i="2"/>
  <c r="B31" i="2"/>
  <c r="F31" i="2"/>
  <c r="J31" i="2"/>
  <c r="B32" i="2"/>
  <c r="F32" i="2"/>
  <c r="J32" i="2"/>
  <c r="N32" i="2"/>
  <c r="B33" i="2"/>
  <c r="F33" i="2"/>
  <c r="J33" i="2"/>
  <c r="B34" i="2"/>
  <c r="F34" i="2"/>
  <c r="J34" i="2"/>
  <c r="B35" i="2"/>
  <c r="F35" i="2"/>
  <c r="J35" i="2"/>
  <c r="B36" i="2"/>
  <c r="F36" i="2"/>
  <c r="J36" i="2"/>
  <c r="B37" i="2"/>
  <c r="F37" i="2"/>
  <c r="K37" i="2"/>
  <c r="E38" i="2"/>
  <c r="F39" i="2"/>
  <c r="P42" i="2"/>
  <c r="L42" i="2"/>
  <c r="H42" i="2"/>
  <c r="D42" i="2"/>
  <c r="O42" i="2"/>
  <c r="J42" i="2"/>
  <c r="E42" i="2"/>
  <c r="N42" i="2"/>
  <c r="I42" i="2"/>
  <c r="C42" i="2"/>
  <c r="M42" i="2"/>
  <c r="G42" i="2"/>
  <c r="B42" i="2"/>
  <c r="F43" i="2"/>
  <c r="P46" i="2"/>
  <c r="L46" i="2"/>
  <c r="H46" i="2"/>
  <c r="D46" i="2"/>
  <c r="O46" i="2"/>
  <c r="J46" i="2"/>
  <c r="E46" i="2"/>
  <c r="N46" i="2"/>
  <c r="I46" i="2"/>
  <c r="C46" i="2"/>
  <c r="M46" i="2"/>
  <c r="G46" i="2"/>
  <c r="B46" i="2"/>
  <c r="F47" i="2"/>
  <c r="P50" i="2"/>
  <c r="L50" i="2"/>
  <c r="H50" i="2"/>
  <c r="D50" i="2"/>
  <c r="O50" i="2"/>
  <c r="J50" i="2"/>
  <c r="E50" i="2"/>
  <c r="N50" i="2"/>
  <c r="I50" i="2"/>
  <c r="C50" i="2"/>
  <c r="M50" i="2"/>
  <c r="G50" i="2"/>
  <c r="B50" i="2"/>
  <c r="F51" i="2"/>
  <c r="P54" i="2"/>
  <c r="L54" i="2"/>
  <c r="H54" i="2"/>
  <c r="D54" i="2"/>
  <c r="O54" i="2"/>
  <c r="J54" i="2"/>
  <c r="E54" i="2"/>
  <c r="N54" i="2"/>
  <c r="I54" i="2"/>
  <c r="C54" i="2"/>
  <c r="M54" i="2"/>
  <c r="G54" i="2"/>
  <c r="B54" i="2"/>
  <c r="F55" i="2"/>
  <c r="P58" i="2"/>
  <c r="L58" i="2"/>
  <c r="H58" i="2"/>
  <c r="D58" i="2"/>
  <c r="O58" i="2"/>
  <c r="J58" i="2"/>
  <c r="E58" i="2"/>
  <c r="N58" i="2"/>
  <c r="I58" i="2"/>
  <c r="C58" i="2"/>
  <c r="M58" i="2"/>
  <c r="G58" i="2"/>
  <c r="B58" i="2"/>
  <c r="F59" i="2"/>
  <c r="P62" i="2"/>
  <c r="L62" i="2"/>
  <c r="H62" i="2"/>
  <c r="D62" i="2"/>
  <c r="O62" i="2"/>
  <c r="J62" i="2"/>
  <c r="E62" i="2"/>
  <c r="N62" i="2"/>
  <c r="I62" i="2"/>
  <c r="C62" i="2"/>
  <c r="M62" i="2"/>
  <c r="G62" i="2"/>
  <c r="B62" i="2"/>
  <c r="F63" i="2"/>
  <c r="O76" i="2"/>
  <c r="K76" i="2"/>
  <c r="G76" i="2"/>
  <c r="C76" i="2"/>
  <c r="N76" i="2"/>
  <c r="J76" i="2"/>
  <c r="F76" i="2"/>
  <c r="B76" i="2"/>
  <c r="P76" i="2"/>
  <c r="H76" i="2"/>
  <c r="M76" i="2"/>
  <c r="E76" i="2"/>
  <c r="L76" i="2"/>
  <c r="I76" i="2"/>
  <c r="D76" i="2"/>
  <c r="C17" i="2"/>
  <c r="G17" i="2"/>
  <c r="K17" i="2"/>
  <c r="C18" i="2"/>
  <c r="G18" i="2"/>
  <c r="K18" i="2"/>
  <c r="C19" i="2"/>
  <c r="G19" i="2"/>
  <c r="K19" i="2"/>
  <c r="C20" i="2"/>
  <c r="G20" i="2"/>
  <c r="K20" i="2"/>
  <c r="C21" i="2"/>
  <c r="G21" i="2"/>
  <c r="K21" i="2"/>
  <c r="C22" i="2"/>
  <c r="G22" i="2"/>
  <c r="K22" i="2"/>
  <c r="C23" i="2"/>
  <c r="G23" i="2"/>
  <c r="K23" i="2"/>
  <c r="C24" i="2"/>
  <c r="G24" i="2"/>
  <c r="K24" i="2"/>
  <c r="C25" i="2"/>
  <c r="G25" i="2"/>
  <c r="K25" i="2"/>
  <c r="C26" i="2"/>
  <c r="G26" i="2"/>
  <c r="K26" i="2"/>
  <c r="C27" i="2"/>
  <c r="G27" i="2"/>
  <c r="K27" i="2"/>
  <c r="C28" i="2"/>
  <c r="G28" i="2"/>
  <c r="K28" i="2"/>
  <c r="K29" i="2"/>
  <c r="C30" i="2"/>
  <c r="G30" i="2"/>
  <c r="K30" i="2"/>
  <c r="G32" i="2"/>
  <c r="K32" i="2"/>
  <c r="P41" i="2"/>
  <c r="L41" i="2"/>
  <c r="H41" i="2"/>
  <c r="D41" i="2"/>
  <c r="O41" i="2"/>
  <c r="J41" i="2"/>
  <c r="E41" i="2"/>
  <c r="N41" i="2"/>
  <c r="I41" i="2"/>
  <c r="C41" i="2"/>
  <c r="M41" i="2"/>
  <c r="G41" i="2"/>
  <c r="B41" i="2"/>
  <c r="P45" i="2"/>
  <c r="L45" i="2"/>
  <c r="H45" i="2"/>
  <c r="D45" i="2"/>
  <c r="O45" i="2"/>
  <c r="J45" i="2"/>
  <c r="E45" i="2"/>
  <c r="N45" i="2"/>
  <c r="I45" i="2"/>
  <c r="C45" i="2"/>
  <c r="M45" i="2"/>
  <c r="G45" i="2"/>
  <c r="B45" i="2"/>
  <c r="P49" i="2"/>
  <c r="L49" i="2"/>
  <c r="H49" i="2"/>
  <c r="D49" i="2"/>
  <c r="O49" i="2"/>
  <c r="J49" i="2"/>
  <c r="E49" i="2"/>
  <c r="N49" i="2"/>
  <c r="I49" i="2"/>
  <c r="C49" i="2"/>
  <c r="M49" i="2"/>
  <c r="G49" i="2"/>
  <c r="B49" i="2"/>
  <c r="P53" i="2"/>
  <c r="L53" i="2"/>
  <c r="H53" i="2"/>
  <c r="D53" i="2"/>
  <c r="O53" i="2"/>
  <c r="J53" i="2"/>
  <c r="E53" i="2"/>
  <c r="N53" i="2"/>
  <c r="I53" i="2"/>
  <c r="C53" i="2"/>
  <c r="M53" i="2"/>
  <c r="G53" i="2"/>
  <c r="B53" i="2"/>
  <c r="P57" i="2"/>
  <c r="L57" i="2"/>
  <c r="H57" i="2"/>
  <c r="D57" i="2"/>
  <c r="O57" i="2"/>
  <c r="J57" i="2"/>
  <c r="E57" i="2"/>
  <c r="N57" i="2"/>
  <c r="I57" i="2"/>
  <c r="C57" i="2"/>
  <c r="M57" i="2"/>
  <c r="G57" i="2"/>
  <c r="B57" i="2"/>
  <c r="P61" i="2"/>
  <c r="L61" i="2"/>
  <c r="H61" i="2"/>
  <c r="D61" i="2"/>
  <c r="O61" i="2"/>
  <c r="J61" i="2"/>
  <c r="E61" i="2"/>
  <c r="N61" i="2"/>
  <c r="I61" i="2"/>
  <c r="C61" i="2"/>
  <c r="M61" i="2"/>
  <c r="G61" i="2"/>
  <c r="B61" i="2"/>
  <c r="O73" i="2"/>
  <c r="K73" i="2"/>
  <c r="G73" i="2"/>
  <c r="C73" i="2"/>
  <c r="N73" i="2"/>
  <c r="J73" i="2"/>
  <c r="F73" i="2"/>
  <c r="B73" i="2"/>
  <c r="P73" i="2"/>
  <c r="H73" i="2"/>
  <c r="M73" i="2"/>
  <c r="E73" i="2"/>
  <c r="L73" i="2"/>
  <c r="I73" i="2"/>
  <c r="D73" i="2"/>
  <c r="O77" i="2"/>
  <c r="K77" i="2"/>
  <c r="G77" i="2"/>
  <c r="C77" i="2"/>
  <c r="N77" i="2"/>
  <c r="J77" i="2"/>
  <c r="F77" i="2"/>
  <c r="B77" i="2"/>
  <c r="P77" i="2"/>
  <c r="H77" i="2"/>
  <c r="M77" i="2"/>
  <c r="E77" i="2"/>
  <c r="L77" i="2"/>
  <c r="I77" i="2"/>
  <c r="D77" i="2"/>
  <c r="D65" i="2"/>
  <c r="H65" i="2"/>
  <c r="L65" i="2"/>
  <c r="P65" i="2"/>
  <c r="D66" i="2"/>
  <c r="H66" i="2"/>
  <c r="L66" i="2"/>
  <c r="P66" i="2"/>
  <c r="D67" i="2"/>
  <c r="H67" i="2"/>
  <c r="L67" i="2"/>
  <c r="P67" i="2"/>
  <c r="D68" i="2"/>
  <c r="H68" i="2"/>
  <c r="L68" i="2"/>
  <c r="P68" i="2"/>
  <c r="D69" i="2"/>
  <c r="H69" i="2"/>
  <c r="L69" i="2"/>
  <c r="P69" i="2"/>
  <c r="D70" i="2"/>
  <c r="H70" i="2"/>
  <c r="L70" i="2"/>
  <c r="P70" i="2"/>
  <c r="D71" i="2"/>
  <c r="H71" i="2"/>
  <c r="L71" i="2"/>
  <c r="P71" i="2"/>
  <c r="E72" i="2"/>
  <c r="E78" i="2"/>
  <c r="M78" i="2"/>
  <c r="E79" i="2"/>
  <c r="M79" i="2"/>
  <c r="E80" i="2"/>
  <c r="M80" i="2"/>
  <c r="E81" i="2"/>
  <c r="M81" i="2"/>
  <c r="E82" i="2"/>
  <c r="M82" i="2"/>
  <c r="E83" i="2"/>
  <c r="M83" i="2"/>
  <c r="E84" i="2"/>
  <c r="M84" i="2"/>
  <c r="E85" i="2"/>
  <c r="M85" i="2"/>
  <c r="E86" i="2"/>
  <c r="M86" i="2"/>
  <c r="P90" i="2"/>
  <c r="L90" i="2"/>
  <c r="H90" i="2"/>
  <c r="D90" i="2"/>
  <c r="O90" i="2"/>
  <c r="K90" i="2"/>
  <c r="G90" i="2"/>
  <c r="C90" i="2"/>
  <c r="N90" i="2"/>
  <c r="J90" i="2"/>
  <c r="F90" i="2"/>
  <c r="B90" i="2"/>
  <c r="M90" i="2"/>
  <c r="I90" i="2"/>
  <c r="E90" i="2"/>
  <c r="P94" i="2"/>
  <c r="L94" i="2"/>
  <c r="H94" i="2"/>
  <c r="D94" i="2"/>
  <c r="O94" i="2"/>
  <c r="K94" i="2"/>
  <c r="G94" i="2"/>
  <c r="C94" i="2"/>
  <c r="N94" i="2"/>
  <c r="J94" i="2"/>
  <c r="F94" i="2"/>
  <c r="B94" i="2"/>
  <c r="M94" i="2"/>
  <c r="I94" i="2"/>
  <c r="E94" i="2"/>
  <c r="P98" i="2"/>
  <c r="L98" i="2"/>
  <c r="H98" i="2"/>
  <c r="D98" i="2"/>
  <c r="O98" i="2"/>
  <c r="K98" i="2"/>
  <c r="G98" i="2"/>
  <c r="C98" i="2"/>
  <c r="N98" i="2"/>
  <c r="J98" i="2"/>
  <c r="F98" i="2"/>
  <c r="B98" i="2"/>
  <c r="M98" i="2"/>
  <c r="I98" i="2"/>
  <c r="E98" i="2"/>
  <c r="P102" i="2"/>
  <c r="L102" i="2"/>
  <c r="H102" i="2"/>
  <c r="D102" i="2"/>
  <c r="O102" i="2"/>
  <c r="K102" i="2"/>
  <c r="G102" i="2"/>
  <c r="C102" i="2"/>
  <c r="N102" i="2"/>
  <c r="J102" i="2"/>
  <c r="F102" i="2"/>
  <c r="B102" i="2"/>
  <c r="M102" i="2"/>
  <c r="I102" i="2"/>
  <c r="E102" i="2"/>
  <c r="P106" i="2"/>
  <c r="L106" i="2"/>
  <c r="H106" i="2"/>
  <c r="D106" i="2"/>
  <c r="O106" i="2"/>
  <c r="K106" i="2"/>
  <c r="G106" i="2"/>
  <c r="C106" i="2"/>
  <c r="N106" i="2"/>
  <c r="J106" i="2"/>
  <c r="F106" i="2"/>
  <c r="B106" i="2"/>
  <c r="M106" i="2"/>
  <c r="I106" i="2"/>
  <c r="E106" i="2"/>
  <c r="E65" i="2"/>
  <c r="I65" i="2"/>
  <c r="E66" i="2"/>
  <c r="I66" i="2"/>
  <c r="E67" i="2"/>
  <c r="I67" i="2"/>
  <c r="E68" i="2"/>
  <c r="I68" i="2"/>
  <c r="E69" i="2"/>
  <c r="I69" i="2"/>
  <c r="E70" i="2"/>
  <c r="I70" i="2"/>
  <c r="E71" i="2"/>
  <c r="I71" i="2"/>
  <c r="O72" i="2"/>
  <c r="K72" i="2"/>
  <c r="G72" i="2"/>
  <c r="N72" i="2"/>
  <c r="J72" i="2"/>
  <c r="F72" i="2"/>
  <c r="B72" i="2"/>
  <c r="H72" i="2"/>
  <c r="P72" i="2"/>
  <c r="H78" i="2"/>
  <c r="H79" i="2"/>
  <c r="H80" i="2"/>
  <c r="H81" i="2"/>
  <c r="H82" i="2"/>
  <c r="H83" i="2"/>
  <c r="H84" i="2"/>
  <c r="H85" i="2"/>
  <c r="H86" i="2"/>
  <c r="P91" i="2"/>
  <c r="L91" i="2"/>
  <c r="H91" i="2"/>
  <c r="D91" i="2"/>
  <c r="O91" i="2"/>
  <c r="K91" i="2"/>
  <c r="G91" i="2"/>
  <c r="C91" i="2"/>
  <c r="N91" i="2"/>
  <c r="J91" i="2"/>
  <c r="F91" i="2"/>
  <c r="B91" i="2"/>
  <c r="M91" i="2"/>
  <c r="I91" i="2"/>
  <c r="E91" i="2"/>
  <c r="P95" i="2"/>
  <c r="L95" i="2"/>
  <c r="H95" i="2"/>
  <c r="D95" i="2"/>
  <c r="O95" i="2"/>
  <c r="K95" i="2"/>
  <c r="G95" i="2"/>
  <c r="C95" i="2"/>
  <c r="N95" i="2"/>
  <c r="J95" i="2"/>
  <c r="F95" i="2"/>
  <c r="B95" i="2"/>
  <c r="M95" i="2"/>
  <c r="I95" i="2"/>
  <c r="E95" i="2"/>
  <c r="P99" i="2"/>
  <c r="L99" i="2"/>
  <c r="H99" i="2"/>
  <c r="D99" i="2"/>
  <c r="O99" i="2"/>
  <c r="K99" i="2"/>
  <c r="G99" i="2"/>
  <c r="C99" i="2"/>
  <c r="N99" i="2"/>
  <c r="J99" i="2"/>
  <c r="F99" i="2"/>
  <c r="B99" i="2"/>
  <c r="M99" i="2"/>
  <c r="I99" i="2"/>
  <c r="E99" i="2"/>
  <c r="P103" i="2"/>
  <c r="L103" i="2"/>
  <c r="H103" i="2"/>
  <c r="D103" i="2"/>
  <c r="O103" i="2"/>
  <c r="K103" i="2"/>
  <c r="G103" i="2"/>
  <c r="C103" i="2"/>
  <c r="N103" i="2"/>
  <c r="J103" i="2"/>
  <c r="F103" i="2"/>
  <c r="B103" i="2"/>
  <c r="M103" i="2"/>
  <c r="I103" i="2"/>
  <c r="E103" i="2"/>
  <c r="P107" i="2"/>
  <c r="L107" i="2"/>
  <c r="H107" i="2"/>
  <c r="D107" i="2"/>
  <c r="O107" i="2"/>
  <c r="K107" i="2"/>
  <c r="G107" i="2"/>
  <c r="C107" i="2"/>
  <c r="N107" i="2"/>
  <c r="J107" i="2"/>
  <c r="F107" i="2"/>
  <c r="B107" i="2"/>
  <c r="M107" i="2"/>
  <c r="I107" i="2"/>
  <c r="E107" i="2"/>
  <c r="O78" i="2"/>
  <c r="K78" i="2"/>
  <c r="G78" i="2"/>
  <c r="C78" i="2"/>
  <c r="N78" i="2"/>
  <c r="J78" i="2"/>
  <c r="F78" i="2"/>
  <c r="B78" i="2"/>
  <c r="I78" i="2"/>
  <c r="O79" i="2"/>
  <c r="K79" i="2"/>
  <c r="G79" i="2"/>
  <c r="C79" i="2"/>
  <c r="N79" i="2"/>
  <c r="J79" i="2"/>
  <c r="F79" i="2"/>
  <c r="B79" i="2"/>
  <c r="I79" i="2"/>
  <c r="O80" i="2"/>
  <c r="K80" i="2"/>
  <c r="G80" i="2"/>
  <c r="C80" i="2"/>
  <c r="N80" i="2"/>
  <c r="J80" i="2"/>
  <c r="F80" i="2"/>
  <c r="B80" i="2"/>
  <c r="I80" i="2"/>
  <c r="O81" i="2"/>
  <c r="K81" i="2"/>
  <c r="G81" i="2"/>
  <c r="C81" i="2"/>
  <c r="N81" i="2"/>
  <c r="J81" i="2"/>
  <c r="F81" i="2"/>
  <c r="B81" i="2"/>
  <c r="I81" i="2"/>
  <c r="O82" i="2"/>
  <c r="K82" i="2"/>
  <c r="G82" i="2"/>
  <c r="C82" i="2"/>
  <c r="N82" i="2"/>
  <c r="J82" i="2"/>
  <c r="F82" i="2"/>
  <c r="B82" i="2"/>
  <c r="I82" i="2"/>
  <c r="O83" i="2"/>
  <c r="K83" i="2"/>
  <c r="G83" i="2"/>
  <c r="C83" i="2"/>
  <c r="N83" i="2"/>
  <c r="J83" i="2"/>
  <c r="F83" i="2"/>
  <c r="B83" i="2"/>
  <c r="I83" i="2"/>
  <c r="O84" i="2"/>
  <c r="K84" i="2"/>
  <c r="G84" i="2"/>
  <c r="C84" i="2"/>
  <c r="N84" i="2"/>
  <c r="J84" i="2"/>
  <c r="F84" i="2"/>
  <c r="B84" i="2"/>
  <c r="I84" i="2"/>
  <c r="O85" i="2"/>
  <c r="K85" i="2"/>
  <c r="G85" i="2"/>
  <c r="C85" i="2"/>
  <c r="N85" i="2"/>
  <c r="J85" i="2"/>
  <c r="F85" i="2"/>
  <c r="B85" i="2"/>
  <c r="I85" i="2"/>
  <c r="O86" i="2"/>
  <c r="K86" i="2"/>
  <c r="G86" i="2"/>
  <c r="C86" i="2"/>
  <c r="N86" i="2"/>
  <c r="J86" i="2"/>
  <c r="F86" i="2"/>
  <c r="B86" i="2"/>
  <c r="I86" i="2"/>
  <c r="P88" i="2"/>
  <c r="L88" i="2"/>
  <c r="H88" i="2"/>
  <c r="D88" i="2"/>
  <c r="O88" i="2"/>
  <c r="K88" i="2"/>
  <c r="G88" i="2"/>
  <c r="C88" i="2"/>
  <c r="N88" i="2"/>
  <c r="J88" i="2"/>
  <c r="F88" i="2"/>
  <c r="B88" i="2"/>
  <c r="M88" i="2"/>
  <c r="I88" i="2"/>
  <c r="E88" i="2"/>
  <c r="P92" i="2"/>
  <c r="L92" i="2"/>
  <c r="H92" i="2"/>
  <c r="D92" i="2"/>
  <c r="O92" i="2"/>
  <c r="K92" i="2"/>
  <c r="G92" i="2"/>
  <c r="C92" i="2"/>
  <c r="N92" i="2"/>
  <c r="J92" i="2"/>
  <c r="F92" i="2"/>
  <c r="B92" i="2"/>
  <c r="M92" i="2"/>
  <c r="I92" i="2"/>
  <c r="E92" i="2"/>
  <c r="P96" i="2"/>
  <c r="L96" i="2"/>
  <c r="H96" i="2"/>
  <c r="D96" i="2"/>
  <c r="O96" i="2"/>
  <c r="K96" i="2"/>
  <c r="G96" i="2"/>
  <c r="C96" i="2"/>
  <c r="N96" i="2"/>
  <c r="J96" i="2"/>
  <c r="F96" i="2"/>
  <c r="B96" i="2"/>
  <c r="M96" i="2"/>
  <c r="I96" i="2"/>
  <c r="E96" i="2"/>
  <c r="P100" i="2"/>
  <c r="L100" i="2"/>
  <c r="H100" i="2"/>
  <c r="D100" i="2"/>
  <c r="O100" i="2"/>
  <c r="K100" i="2"/>
  <c r="G100" i="2"/>
  <c r="C100" i="2"/>
  <c r="N100" i="2"/>
  <c r="J100" i="2"/>
  <c r="F100" i="2"/>
  <c r="B100" i="2"/>
  <c r="M100" i="2"/>
  <c r="I100" i="2"/>
  <c r="E100" i="2"/>
  <c r="P104" i="2"/>
  <c r="L104" i="2"/>
  <c r="H104" i="2"/>
  <c r="D104" i="2"/>
  <c r="O104" i="2"/>
  <c r="K104" i="2"/>
  <c r="G104" i="2"/>
  <c r="C104" i="2"/>
  <c r="N104" i="2"/>
  <c r="J104" i="2"/>
  <c r="F104" i="2"/>
  <c r="B104" i="2"/>
  <c r="M104" i="2"/>
  <c r="I104" i="2"/>
  <c r="E104" i="2"/>
  <c r="P108" i="2"/>
  <c r="L108" i="2"/>
  <c r="H108" i="2"/>
  <c r="D108" i="2"/>
  <c r="O108" i="2"/>
  <c r="K108" i="2"/>
  <c r="G108" i="2"/>
  <c r="C108" i="2"/>
  <c r="N108" i="2"/>
  <c r="J108" i="2"/>
  <c r="F108" i="2"/>
  <c r="B108" i="2"/>
  <c r="M108" i="2"/>
  <c r="I108" i="2"/>
  <c r="E108" i="2"/>
  <c r="E87" i="2"/>
  <c r="I87" i="2"/>
  <c r="M87" i="2"/>
  <c r="B87" i="2"/>
  <c r="F87" i="2"/>
  <c r="J87" i="2"/>
  <c r="O87" i="2"/>
  <c r="C87" i="2"/>
  <c r="G87" i="2"/>
  <c r="K87" i="2"/>
  <c r="P87" i="2"/>
</calcChain>
</file>

<file path=xl/sharedStrings.xml><?xml version="1.0" encoding="utf-8"?>
<sst xmlns="http://schemas.openxmlformats.org/spreadsheetml/2006/main" count="15" uniqueCount="15">
  <si>
    <t>公共調達の適正化について（平成18年８月25日付財計第2017号）に基づく競争入札に係る情報の公表（公共工事）
及び公益法人に対する支出の公表・点検の方針について（平成24年６月１日　行政改革実行本部決定）に基づく情報の公開</t>
  </si>
  <si>
    <t>公共工事の名称、場所、期間及び種別</t>
  </si>
  <si>
    <t>契約担当官等の氏名並びにその所属する部局の名称及び所在地</t>
  </si>
  <si>
    <t>契約を締結した日</t>
  </si>
  <si>
    <t>契約の相手方の商号又は名称及び住所</t>
  </si>
  <si>
    <t>法人番号</t>
  </si>
  <si>
    <t>一般競争入札・指名競争入札の別（総合評価の実施）</t>
  </si>
  <si>
    <t>予定価格</t>
  </si>
  <si>
    <t>契約金額</t>
  </si>
  <si>
    <t>落札率</t>
  </si>
  <si>
    <t>公益法人の場合</t>
  </si>
  <si>
    <t>備　　考</t>
  </si>
  <si>
    <t>公益法人の区分</t>
  </si>
  <si>
    <t>国所管、都道府県所管の区分</t>
  </si>
  <si>
    <t>応札・応募者数</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</si>
</sst>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_);[Red]\(0\)"/>
    <numFmt numFmtId="177" formatCode="[&lt;43586]\ ggge&quot;年&quot;m&quot;月&quot;d&quot;日&quot;;[&lt;43831]&quot;令和元年&quot;m&quot;月&quot;d&quot;日&quot;;ggge&quot;年&quot;m&quot;月&quot;d&quot;日&quot;\ "/>
    <numFmt numFmtId="178" formatCode="#,##0_ "/>
    <numFmt numFmtId="179" formatCode="#,##0&quot;円&quot;;[Red]\-#,##0&quot;円&quot;"/>
    <numFmt numFmtId="180" formatCode="0.0%"/>
  </numFmts>
  <fonts count="9"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8"/>
      <color indexed="11"/>
      <name val="ＭＳ Ｐ明朝"/>
      <family val="1"/>
      <charset val="128"/>
    </font>
    <font>
      <sz val="11"/>
      <name val="ＭＳ Ｐ明朝"/>
      <family val="1"/>
      <charset val="128"/>
    </font>
    <font>
      <sz val="8"/>
      <color indexed="13"/>
      <name val="ＭＳ Ｐ明朝"/>
      <family val="1"/>
      <charset val="128"/>
    </font>
    <font>
      <sz val="8"/>
      <name val="ＭＳ Ｐ明朝"/>
      <family val="1"/>
      <charset val="128"/>
    </font>
    <font>
      <sz val="9"/>
      <name val="ＭＳ Ｐ明朝"/>
      <family val="1"/>
      <charset val="128"/>
    </font>
    <font>
      <sz val="9"/>
      <color indexed="8"/>
      <name val="ＭＳ Ｐ明朝"/>
      <family val="1"/>
      <charset val="128"/>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s>
  <cellStyleXfs count="7">
    <xf numFmtId="0" fontId="0" fillId="0" borderId="0">
      <alignment vertical="center"/>
    </xf>
    <xf numFmtId="0" fontId="2" fillId="0" borderId="0">
      <alignment vertical="center"/>
    </xf>
    <xf numFmtId="0" fontId="2" fillId="0" borderId="0"/>
    <xf numFmtId="38" fontId="2" fillId="0" borderId="0" applyFont="0" applyFill="0" applyBorder="0" applyAlignment="0" applyProtection="0"/>
    <xf numFmtId="0" fontId="2" fillId="0" borderId="0">
      <alignment vertical="center"/>
    </xf>
    <xf numFmtId="9" fontId="2" fillId="0" borderId="0" applyFont="0" applyFill="0" applyBorder="0" applyAlignment="0" applyProtection="0"/>
    <xf numFmtId="0" fontId="2" fillId="0" borderId="0">
      <alignment vertical="center"/>
    </xf>
  </cellStyleXfs>
  <cellXfs count="34">
    <xf numFmtId="0" fontId="0" fillId="0" borderId="0" xfId="0">
      <alignment vertical="center"/>
    </xf>
    <xf numFmtId="0" fontId="3" fillId="0" borderId="0" xfId="1" applyFont="1" applyAlignment="1">
      <alignment horizontal="left" vertical="center" wrapText="1"/>
    </xf>
    <xf numFmtId="0" fontId="4" fillId="0" borderId="0" xfId="2" applyFont="1" applyAlignment="1">
      <alignment horizontal="center" vertical="center" wrapText="1"/>
    </xf>
    <xf numFmtId="0" fontId="4" fillId="0" borderId="0" xfId="2" applyFont="1" applyAlignment="1">
      <alignment horizontal="center" vertical="center"/>
    </xf>
    <xf numFmtId="0" fontId="4" fillId="0" borderId="0" xfId="1" applyFont="1" applyFill="1">
      <alignment vertical="center"/>
    </xf>
    <xf numFmtId="0" fontId="5" fillId="0" borderId="0" xfId="1" applyFont="1" applyAlignment="1">
      <alignment horizontal="left" vertical="center" wrapText="1"/>
    </xf>
    <xf numFmtId="0" fontId="4" fillId="0" borderId="0" xfId="1" applyFont="1" applyFill="1" applyAlignment="1">
      <alignment horizontal="center" vertical="center"/>
    </xf>
    <xf numFmtId="0" fontId="6" fillId="0" borderId="0" xfId="1" applyFont="1" applyFill="1" applyAlignment="1">
      <alignment horizontal="center" vertical="center"/>
    </xf>
    <xf numFmtId="0" fontId="6" fillId="0" borderId="0" xfId="1" applyFont="1" applyFill="1">
      <alignment vertical="center"/>
    </xf>
    <xf numFmtId="38" fontId="6" fillId="0" borderId="0" xfId="3" applyFont="1" applyFill="1" applyAlignment="1">
      <alignment horizontal="center" vertical="center"/>
    </xf>
    <xf numFmtId="176" fontId="6" fillId="0" borderId="0" xfId="1" applyNumberFormat="1" applyFont="1" applyFill="1">
      <alignment vertical="center"/>
    </xf>
    <xf numFmtId="0" fontId="6" fillId="0" borderId="0" xfId="2" applyFont="1"/>
    <xf numFmtId="0" fontId="6" fillId="0" borderId="0" xfId="2" applyFont="1" applyAlignment="1">
      <alignment horizontal="right" vertical="center"/>
    </xf>
    <xf numFmtId="0" fontId="7" fillId="0" borderId="1" xfId="1" applyFont="1" applyFill="1" applyBorder="1" applyAlignment="1">
      <alignment horizontal="center" vertical="center" wrapText="1"/>
    </xf>
    <xf numFmtId="0" fontId="7" fillId="0" borderId="2" xfId="1" applyFont="1" applyFill="1" applyBorder="1" applyAlignment="1">
      <alignment horizontal="center" vertical="center" wrapText="1"/>
    </xf>
    <xf numFmtId="38" fontId="7" fillId="0" borderId="1" xfId="3" applyFont="1" applyFill="1" applyBorder="1" applyAlignment="1">
      <alignment horizontal="center" vertical="center" wrapText="1"/>
    </xf>
    <xf numFmtId="0" fontId="6" fillId="0" borderId="1" xfId="1" applyFont="1" applyFill="1" applyBorder="1" applyAlignment="1">
      <alignment horizontal="center" vertical="center"/>
    </xf>
    <xf numFmtId="0" fontId="5" fillId="0" borderId="3" xfId="1" applyFont="1" applyBorder="1" applyAlignment="1">
      <alignment horizontal="left" vertical="center" wrapText="1"/>
    </xf>
    <xf numFmtId="0" fontId="7" fillId="0" borderId="4" xfId="1" applyFont="1" applyFill="1" applyBorder="1" applyAlignment="1">
      <alignment horizontal="center" vertical="center" wrapText="1"/>
    </xf>
    <xf numFmtId="0" fontId="8" fillId="0" borderId="1" xfId="2" applyFont="1" applyFill="1" applyBorder="1" applyAlignment="1">
      <alignment vertical="center" wrapText="1"/>
    </xf>
    <xf numFmtId="176" fontId="8" fillId="0" borderId="1" xfId="2" applyNumberFormat="1" applyFont="1" applyFill="1" applyBorder="1" applyAlignment="1">
      <alignment vertical="center" wrapText="1"/>
    </xf>
    <xf numFmtId="0" fontId="6" fillId="0" borderId="0" xfId="1" applyFont="1" applyFill="1" applyAlignment="1">
      <alignment horizontal="center" vertical="center" wrapText="1"/>
    </xf>
    <xf numFmtId="0" fontId="4" fillId="0" borderId="1" xfId="1" applyFont="1" applyBorder="1" applyAlignment="1">
      <alignment horizontal="center" vertical="center" wrapText="1"/>
    </xf>
    <xf numFmtId="0" fontId="7" fillId="0" borderId="4" xfId="1" applyFont="1" applyFill="1" applyBorder="1" applyAlignment="1">
      <alignment vertical="center" wrapText="1"/>
    </xf>
    <xf numFmtId="0" fontId="8" fillId="0" borderId="4" xfId="4" applyFont="1" applyFill="1" applyBorder="1" applyAlignment="1">
      <alignment vertical="center" wrapText="1"/>
    </xf>
    <xf numFmtId="177" fontId="8" fillId="0" borderId="4" xfId="4" applyNumberFormat="1" applyFont="1" applyFill="1" applyBorder="1" applyAlignment="1">
      <alignment horizontal="center" vertical="center" wrapText="1"/>
    </xf>
    <xf numFmtId="176" fontId="7" fillId="0" borderId="4" xfId="1" applyNumberFormat="1" applyFont="1" applyFill="1" applyBorder="1" applyAlignment="1">
      <alignment horizontal="center" vertical="center" wrapText="1"/>
    </xf>
    <xf numFmtId="178" fontId="8" fillId="0" borderId="4" xfId="4" applyNumberFormat="1" applyFont="1" applyFill="1" applyBorder="1" applyAlignment="1">
      <alignment horizontal="center" vertical="center" wrapText="1"/>
    </xf>
    <xf numFmtId="179" fontId="8" fillId="0" borderId="4" xfId="3" applyNumberFormat="1" applyFont="1" applyFill="1" applyBorder="1" applyAlignment="1">
      <alignment horizontal="center" vertical="center" wrapText="1" shrinkToFit="1"/>
    </xf>
    <xf numFmtId="180" fontId="8" fillId="0" borderId="4" xfId="3" applyNumberFormat="1" applyFont="1" applyFill="1" applyBorder="1" applyAlignment="1">
      <alignment horizontal="center" vertical="center" wrapText="1" shrinkToFit="1"/>
    </xf>
    <xf numFmtId="180" fontId="8" fillId="0" borderId="4" xfId="5" applyNumberFormat="1" applyFont="1" applyFill="1" applyBorder="1" applyAlignment="1">
      <alignment horizontal="center" vertical="center" wrapText="1"/>
    </xf>
    <xf numFmtId="176" fontId="8" fillId="0" borderId="4" xfId="5" applyNumberFormat="1" applyFont="1" applyFill="1" applyBorder="1" applyAlignment="1">
      <alignment horizontal="center" vertical="center" wrapText="1"/>
    </xf>
    <xf numFmtId="0" fontId="7" fillId="0" borderId="4" xfId="1" applyFont="1" applyFill="1" applyBorder="1" applyAlignment="1">
      <alignment horizontal="left" vertical="center" wrapText="1"/>
    </xf>
    <xf numFmtId="0" fontId="6" fillId="0" borderId="0" xfId="6" applyFont="1" applyFill="1" applyAlignment="1">
      <alignment vertical="center" wrapText="1"/>
    </xf>
  </cellXfs>
  <cellStyles count="7">
    <cellStyle name="パーセント 2" xfId="5"/>
    <cellStyle name="桁区切り 2" xfId="3"/>
    <cellStyle name="標準" xfId="0" builtinId="0"/>
    <cellStyle name="標準 2" xfId="2"/>
    <cellStyle name="標準_１６７調査票４案件best100（再検討）0914提出用" xfId="6"/>
    <cellStyle name="標準_23.4月" xfId="1"/>
    <cellStyle name="標準_別紙３"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externalLinks/externalLink9.xml" Type="http://schemas.openxmlformats.org/officeDocument/2006/relationships/externalLink"/><Relationship Id="rId11" Target="theme/theme1.xml" Type="http://schemas.openxmlformats.org/officeDocument/2006/relationships/theme"/><Relationship Id="rId12" Target="styles.xml" Type="http://schemas.openxmlformats.org/officeDocument/2006/relationships/styles"/><Relationship Id="rId13" Target="sharedStrings.xml" Type="http://schemas.openxmlformats.org/officeDocument/2006/relationships/sharedStrings"/><Relationship Id="rId14" Target="calcChain.xml" Type="http://schemas.openxmlformats.org/officeDocument/2006/relationships/calcChain"/><Relationship Id="rId2" Target="externalLinks/externalLink1.xml" Type="http://schemas.openxmlformats.org/officeDocument/2006/relationships/externalLink"/><Relationship Id="rId3" Target="externalLinks/externalLink2.xml" Type="http://schemas.openxmlformats.org/officeDocument/2006/relationships/externalLink"/><Relationship Id="rId4" Target="externalLinks/externalLink3.xml" Type="http://schemas.openxmlformats.org/officeDocument/2006/relationships/externalLink"/><Relationship Id="rId5" Target="externalLinks/externalLink4.xml" Type="http://schemas.openxmlformats.org/officeDocument/2006/relationships/externalLink"/><Relationship Id="rId6" Target="externalLinks/externalLink5.xml" Type="http://schemas.openxmlformats.org/officeDocument/2006/relationships/externalLink"/><Relationship Id="rId7" Target="externalLinks/externalLink6.xml" Type="http://schemas.openxmlformats.org/officeDocument/2006/relationships/externalLink"/><Relationship Id="rId8" Target="externalLinks/externalLink7.xml" Type="http://schemas.openxmlformats.org/officeDocument/2006/relationships/externalLink"/><Relationship Id="rId9" Target="externalLinks/externalLink8.xml" Type="http://schemas.openxmlformats.org/officeDocument/2006/relationships/externalLink"/></Relationships>
</file>

<file path=xl/externalLinks/_rels/externalLink1.xml.rels><?xml version="1.0" encoding="UTF-8" standalone="yes"?><Relationships xmlns="http://schemas.openxmlformats.org/package/2006/relationships"><Relationship Id="rId1" Target="file:///X:/A00600&#20250;&#35336;&#35506;/&#20250;&#35336;&#35506;/04&#32207;&#21209;&#20418;/&#22865;&#32004;&#29366;&#27841;&#35519;&#26619;&#31080;&#65288;&#8592;&#32076;&#36027;&#20418;&#65289;/Dk&#65288;11&#26376;&#20998;&#65289;&#20196;&#21644;3&#24180;&#24230;&#22865;&#32004;&#29366;&#27841;&#35519;&#26619;&#31080;.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file:///X:/&#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Users/a301802/AppData/Local/Microsoft/Windows/Temporary%20Internet%20Files/Content.Outlook/N2W5II8P/&#21029;&#32025;&#65297;%2028&#24180;&#24230;&#22865;&#32004;&#29366;&#27841;&#35519;&#26619;&#31080;&#65288;28%206%2015&#20462;&#27491;&#65289;.xlsx"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file:///X:/A00600&#20250;&#35336;&#35506;/&#20250;&#35336;&#35506;/06&#32076;&#36027;&#20418;/02&#22577;&#21578;&#38306;&#20418;/28&#24180;&#24230;/&#9733;&#22865;&#32004;&#29366;&#27841;&#35519;&#26619;&#31080;/8&#26376;/&#12304;&#39640;&#26494;&#23616;&#12305;&#65304;&#26376;&#20998;%2028&#24180;&#24230;&#22865;&#32004;&#29366;&#27841;&#35519;&#26619;&#31080;&#65288;28.6.15&#20462;&#27491;&#65289;.xlsx"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file:///X:/&#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 Type="http://schemas.openxmlformats.org/officeDocument/2006/relationships/externalLinkPath"/></Relationships>
</file>

<file path=xl/externalLinks/_rels/externalLink6.xml.rels><?xml version="1.0" encoding="UTF-8" standalone="yes"?><Relationships xmlns="http://schemas.openxmlformats.org/package/2006/relationships"><Relationship Id="rId1" Target="/Users/A301793/AppData/Local/Microsoft/Windows/Temporary%20Internet%20Files/Content.Outlook/EFEJ1DRY/&#12304;&#38651;&#31649;&#12305;03_&#24179;&#25104;28&#24180;&#24230;&#22865;&#32004;&#29366;&#27841;&#35519;&#26619;&#31080;&#65288;27.06.19&#20462;&#27491;&#65289;&#20844;&#34920;&#27396;&#36861;&#21152;%20.xls" TargetMode="External" Type="http://schemas.openxmlformats.org/officeDocument/2006/relationships/externalLinkPath"/></Relationships>
</file>

<file path=xl/externalLinks/_rels/externalLink7.xml.rels><?xml version="1.0" encoding="UTF-8" standalone="yes"?><Relationships xmlns="http://schemas.openxmlformats.org/package/2006/relationships"><Relationship Id="rId1" Target="file:///X:/&#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 Type="http://schemas.openxmlformats.org/officeDocument/2006/relationships/externalLinkPath"/></Relationships>
</file>

<file path=xl/externalLinks/_rels/externalLink8.xml.rels><?xml version="1.0" encoding="UTF-8" standalone="yes"?><Relationships xmlns="http://schemas.openxmlformats.org/package/2006/relationships"><Relationship Id="rId1" Target="file:///X:/A00600&#20250;&#35336;&#35506;/&#20250;&#35336;&#35506;/04&#32207;&#21209;&#20418;/&#22865;&#32004;&#29366;&#27841;&#35519;&#26619;&#31080;&#65288;&#8592;&#32076;&#36027;&#20418;&#65289;/&#12296;&#22865;&#32004;&#12424;&#12426;&#20837;&#25163;&#12297;R2&#20181;&#35379;&#34920;&#65288;&#12371;&#12428;&#12391;&#20316;&#25104;&#24460;&#12501;&#12449;&#12452;&#12523;&#12398;&#31278;&#39006;&#12434;xls&#12395;&#22793;&#26356;&#12375;&#12390;&#20844;&#34920;&#29992;&#20316;&#25104;&#65289;.xlsx" TargetMode="External" Type="http://schemas.openxmlformats.org/officeDocument/2006/relationships/externalLinkPath"/></Relationships>
</file>

<file path=xl/externalLinks/_rels/externalLink9.xml.rels><?xml version="1.0" encoding="UTF-8" standalone="yes"?><Relationships xmlns="http://schemas.openxmlformats.org/package/2006/relationships"><Relationship Id="rId1" Target="file://///MNTRNHN002/Desktop/MOFE0543/&#12487;&#12473;&#12463;&#12488;&#12483;&#12503;/&#26032;&#35215;%20Microsoft%20Excel%20&#12527;&#12540;&#12463;&#12471;&#12540;&#12488;.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3年度契約状況調査票"/>
      <sheetName val="別紙様式１"/>
      <sheetName val="別紙様式２"/>
      <sheetName val="別紙様式３"/>
      <sheetName val="別紙様式４"/>
      <sheetName val="契約状況コード表"/>
    </sheetNames>
    <sheetDataSet>
      <sheetData sheetId="0">
        <row r="1">
          <cell r="G1" t="str">
            <v>令和3年度契約状況調査票</v>
          </cell>
          <cell r="J1" t="str">
            <v>（11月分）</v>
          </cell>
        </row>
        <row r="2">
          <cell r="I2">
            <v>15</v>
          </cell>
          <cell r="AK2" t="str">
            <v xml:space="preserve">女性の活躍推進に向けた公共調達への取組に関する入力項目
</v>
          </cell>
          <cell r="AM2" t="str">
            <v>一者応札に係るフォローアップ及び競争性のない随意契約フォローアップに必要な項目</v>
          </cell>
          <cell r="AT2" t="str">
            <v>調達改善計画自己評価等に必要な項目</v>
          </cell>
          <cell r="AW2" t="str">
            <v>契約の統計用</v>
          </cell>
          <cell r="BD2" t="str">
            <v>作業用</v>
          </cell>
        </row>
        <row r="3">
          <cell r="I3">
            <v>0</v>
          </cell>
          <cell r="AA3" t="str">
            <v>調達手続の電子化に係るフォローアップに係る入力項目</v>
          </cell>
          <cell r="AM3" t="str">
            <v>※一者応札とは…競争入札(不落・不調随契を除く)、企画競争のうち、応札者が一者であったもの
（公募除く）</v>
          </cell>
          <cell r="AN3" t="str">
            <v>前年度又は前回と比較して一者応札から改善したものについて、改善できた理由を選択。</v>
          </cell>
          <cell r="AQ3" t="str">
            <v>一者応札から改善しなかったもの又は当年度において一者応札となった案件について、一者応札となった理由を選択。</v>
          </cell>
          <cell r="AT3" t="str">
            <v>前年度又は前回に一者応札であった案件について、改善の有無にかかわらず記載する。
※26欄に「○」又は「×」が付されたものについて記載する。</v>
          </cell>
          <cell r="BB3">
            <v>0</v>
          </cell>
        </row>
        <row r="4">
          <cell r="AY4">
            <v>15</v>
          </cell>
          <cell r="AZ4">
            <v>0</v>
          </cell>
          <cell r="BA4">
            <v>7</v>
          </cell>
          <cell r="BB4">
            <v>7</v>
          </cell>
        </row>
        <row r="5">
          <cell r="C5" t="str">
            <v>様式１</v>
          </cell>
          <cell r="D5" t="str">
            <v>様式２</v>
          </cell>
          <cell r="E5" t="str">
            <v>様式３</v>
          </cell>
          <cell r="F5" t="str">
            <v>様式４</v>
          </cell>
          <cell r="G5" t="str">
            <v xml:space="preserve">１
番号
(半角英数字で記載）
（例：Aa001)
</v>
          </cell>
          <cell r="H5" t="str">
            <v>２
契約種別</v>
          </cell>
          <cell r="I5" t="str">
            <v>３
契約名称及び内容　　　　</v>
          </cell>
          <cell r="J5" t="str">
            <v>４
契約担当官等の氏名並びにその所属する部局の名称及び所在地
（数字は全角（文字）入力）
(例：○県○市○町１－１－１）
※分担契約の場合、ほか○官署(等)と記載する。</v>
          </cell>
          <cell r="K5" t="str">
            <v>５
一括調達、共同調達、合庁契約に該当する場合に選択</v>
          </cell>
          <cell r="L5" t="str">
            <v>６
５に該当する場合で、幹事官署でない場合「×」を付す</v>
          </cell>
          <cell r="M5" t="str">
            <v>７
契約年月日
（和暦で入力する）</v>
          </cell>
          <cell r="N5" t="str">
            <v>８
契約相手方の商号又は名称及び住所
（数字は全角（文字）入力）
(例：○県○市○町１－１－１）</v>
          </cell>
          <cell r="O5" t="str">
            <v>９
法人番号
（個人事業者、外国法人等法人番号を有していない場合は「－」を記載）</v>
          </cell>
          <cell r="P5" t="str">
            <v>１０
契約方式</v>
          </cell>
          <cell r="Q5" t="str">
            <v>１１
公募の実施
「公共調達の適正化について（平成18年財計第2017号）」1.(2)②ホ(イ)又はヘに該当する場合「●」、その他の公募の場合は「○」</v>
          </cell>
          <cell r="R5" t="str">
            <v>１２
予定価格（円）（公表、非公表に関わらず記載）</v>
          </cell>
          <cell r="S5" t="str">
            <v>１３
契約金額（円）
（単価契約の場合「＠○○円」と記載）
※国庫債務負担行為の場合は、総契約金額を記載する。</v>
          </cell>
          <cell r="T5" t="str">
            <v>１３－２
契約総額（円）
（単価契約の場合は予定調達総額、総価の分担契約の場合は全官署契約金額を入力）</v>
          </cell>
          <cell r="U5" t="str">
            <v>１４
落札率
（小数点二位以下切り捨て）
（自動計算）</v>
          </cell>
          <cell r="V5" t="str">
            <v>１５
１２の年間支払金額（円）（年度確定額）
(年度末のみ使用)
自官署の負担分を記載</v>
          </cell>
          <cell r="W5" t="str">
            <v>１５－２
年間支払総額（円）（年度確定額）
(年度末のみ使用)</v>
          </cell>
          <cell r="X5" t="str">
            <v>１６
特例政令該当の場合「○」を付す</v>
          </cell>
          <cell r="Y5" t="str">
            <v>１７
予定価格の公表　</v>
          </cell>
          <cell r="Z5" t="str">
            <v>１８
一般競争入札、企画競争及び公募による応札（応募）者数</v>
          </cell>
          <cell r="AA5" t="str">
            <v>１９
１８欄のうち電子応札（応募）者数</v>
          </cell>
          <cell r="AB5" t="str">
            <v>１９－２
電子応札を認めていない場合「×」を付す</v>
          </cell>
          <cell r="AC5" t="str">
            <v>１９－３
１９－２に「×」が付された場合に電子応札を認めていない理由を記載する</v>
          </cell>
          <cell r="AD5" t="str">
            <v>１９－４
システム上で電磁的契約書により契約締結した場合「○」を付す</v>
          </cell>
          <cell r="AE5" t="str">
            <v>２０
契約相手方区分</v>
          </cell>
          <cell r="AF5" t="str">
            <v xml:space="preserve">２０－２
国所管、都道府県所管の区分(公益財団法人・公益社団法人の場合)
</v>
          </cell>
          <cell r="AG5" t="str">
            <v>２１
長期継続契約又は国庫債務負担行為の区分</v>
          </cell>
          <cell r="AH5" t="str">
            <v>２２
随契理由１
　（根拠となる法令等を選択）</v>
          </cell>
          <cell r="AI5" t="str">
            <v>２３
随契理由２
随意契約によることとした会計法令の根拠条文及び理由
（公共調達の適正化通達により公表している、契約に係る情報の公表で記載した理由を記載する。）　　
※競争性のない随意契約によらざるを得ない場合、財務大臣通達上の根拠区分を末尾に記載（記載要領の記号を記載）</v>
          </cell>
          <cell r="AJ5" t="str">
            <v>２４
備考</v>
          </cell>
          <cell r="AK5" t="str">
            <v>２５
評価項目が未設定の場合理由を選択。
※10欄に「②総合評価」・「③随意契約(企画競争あり)」としたものについて記載</v>
          </cell>
          <cell r="AL5" t="str">
            <v>２５－２
２５で「ｂ」を選択した場合に評価項目を設定しなかった理由を具体的に記載する</v>
          </cell>
          <cell r="AM5" t="str">
            <v>２６
一者応札から改善したものに「○」、当年度において初めて一者応札となったものに「△」、
改善しなかったものに「×」を付す</v>
          </cell>
          <cell r="AN5" t="str">
            <v>２７
一者応札が改善できた理由を選択（１）
※26欄に「○」が付されたものについて必ず選択</v>
          </cell>
          <cell r="AO5" t="str">
            <v>２７－２
一者応札が改善できた理由を選択（2）
※26欄に「○」が付されたものについて任意で選択</v>
          </cell>
          <cell r="AP5" t="str">
            <v>２７－３
27欄又は27－2欄で「⑧その他」を選択したものについて個別に記載</v>
          </cell>
          <cell r="AQ5" t="str">
            <v>２８
一者応札となった理由を選択（１）
※26欄に「△」又は「×」が付されたものについて必ず選択</v>
          </cell>
          <cell r="AR5" t="str">
            <v>２８－２
一者応札となった理由を選択（2）
※26欄に「△」又は「×」が付されたものについて任意で選択</v>
          </cell>
          <cell r="AS5" t="str">
            <v>２８－３
28欄又は28－2欄で「⑨その他」を選択したものについて個別に記載</v>
          </cell>
          <cell r="AT5" t="str">
            <v>２９
①民間事業者からの意見等の収集、反映及び②発注情報の積極的な発信等について事前の審査をしたものは「○」を、審査を行っていないものは「×」を付す</v>
          </cell>
          <cell r="AU5" t="str">
            <v>２９－２
２９に「×」を付したものについて、その理由を記載する</v>
          </cell>
          <cell r="AW5" t="str">
            <v>３０
契約の統計
判定修正</v>
          </cell>
          <cell r="AX5" t="str">
            <v xml:space="preserve">３１
年度確定版判定基準
</v>
          </cell>
          <cell r="AY5" t="str">
            <v>３２
基準額判定(予定価格)</v>
          </cell>
          <cell r="AZ5" t="str">
            <v>３２－２
基準額判定(年間支払額)</v>
          </cell>
          <cell r="BA5" t="str">
            <v>３３
契約の統計判定(件数)</v>
          </cell>
          <cell r="BB5" t="str">
            <v>３４
契約の統計判定(金額)</v>
          </cell>
          <cell r="BC5" t="str">
            <v>３５
支払額</v>
          </cell>
          <cell r="BD5" t="str">
            <v>３６
契約種別（情報システム割り振り）</v>
          </cell>
          <cell r="BE5" t="str">
            <v>３７
単価・分担</v>
          </cell>
          <cell r="BF5" t="str">
            <v>特定調達
(予定価格判定)</v>
          </cell>
          <cell r="BG5" t="str">
            <v>法人番号
桁数カウント</v>
          </cell>
          <cell r="BH5" t="str">
            <v>36数式判定</v>
          </cell>
          <cell r="BI5" t="str">
            <v>37数式判定</v>
          </cell>
        </row>
        <row r="6">
          <cell r="C6" t="str">
            <v/>
          </cell>
          <cell r="D6" t="str">
            <v/>
          </cell>
          <cell r="E6" t="str">
            <v/>
          </cell>
          <cell r="F6">
            <v>1</v>
          </cell>
          <cell r="G6" t="str">
            <v>Dk103</v>
          </cell>
          <cell r="H6" t="str">
            <v>⑩役務</v>
          </cell>
          <cell r="I6" t="str">
            <v>令和３年度確定申告期における「無料申告相談」の税理士業務の委託（第1グループ（徳島県））
136人日</v>
          </cell>
          <cell r="J6" t="str">
            <v>支出負担行為担当官
高松国税局総務部次長
多田　建司
香川県高松市天神前２－１０</v>
          </cell>
          <cell r="M6">
            <v>44522</v>
          </cell>
          <cell r="N6" t="str">
            <v>四国税理士会
香川県高松市番町２－７－１２</v>
          </cell>
          <cell r="O6">
            <v>6470005001073</v>
          </cell>
          <cell r="P6" t="str">
            <v>④随意契約（企画競争無し）</v>
          </cell>
          <cell r="Q6" t="str">
            <v>○</v>
          </cell>
          <cell r="R6">
            <v>2564688</v>
          </cell>
          <cell r="S6" t="str">
            <v>＠18,858円</v>
          </cell>
          <cell r="T6">
            <v>2564688</v>
          </cell>
          <cell r="U6">
            <v>1</v>
          </cell>
          <cell r="Y6" t="str">
            <v>①公表</v>
          </cell>
          <cell r="Z6">
            <v>1</v>
          </cell>
          <cell r="AE6" t="str">
            <v>⑥その他の法人等</v>
          </cell>
          <cell r="AH6" t="str">
            <v>①会計法第29条の3第4項（契約の性質又は目的が競争を許さない場合）</v>
          </cell>
          <cell r="AI6" t="str">
            <v>公募を実施した結果、本業務の履行可能な者が１者しかなく、競争を許さないことから、会計法第29条の３第４項に該当するため。</v>
          </cell>
          <cell r="AX6" t="str">
            <v>年間支払金額</v>
          </cell>
          <cell r="AY6" t="str">
            <v>○</v>
          </cell>
          <cell r="AZ6" t="str">
            <v>×</v>
          </cell>
          <cell r="BA6" t="str">
            <v>×</v>
          </cell>
          <cell r="BB6" t="str">
            <v>×</v>
          </cell>
          <cell r="BC6" t="str">
            <v/>
          </cell>
          <cell r="BD6" t="str">
            <v>⑩役務</v>
          </cell>
          <cell r="BE6" t="str">
            <v>単価契約</v>
          </cell>
          <cell r="BF6" t="str">
            <v/>
          </cell>
          <cell r="BG6" t="str">
            <v>○</v>
          </cell>
          <cell r="BH6" t="b">
            <v>1</v>
          </cell>
          <cell r="BI6" t="b">
            <v>1</v>
          </cell>
        </row>
        <row r="7">
          <cell r="C7" t="str">
            <v/>
          </cell>
          <cell r="D7" t="str">
            <v/>
          </cell>
          <cell r="E7" t="str">
            <v/>
          </cell>
          <cell r="F7">
            <v>2</v>
          </cell>
          <cell r="G7" t="str">
            <v>Dk104</v>
          </cell>
          <cell r="H7" t="str">
            <v>⑩役務</v>
          </cell>
          <cell r="I7" t="str">
            <v>令和３年度確定申告期における「無料申告相談」の税理士業務の委託（第2グループ（香川県））
250人日</v>
          </cell>
          <cell r="J7" t="str">
            <v>支出負担行為担当官
高松国税局総務部次長
多田　建司
香川県高松市天神前２－１０</v>
          </cell>
          <cell r="M7">
            <v>44522</v>
          </cell>
          <cell r="N7" t="str">
            <v>四国税理士会
香川県高松市番町２－７－１２</v>
          </cell>
          <cell r="O7">
            <v>6470005001073</v>
          </cell>
          <cell r="P7" t="str">
            <v>④随意契約（企画競争無し）</v>
          </cell>
          <cell r="Q7" t="str">
            <v>○</v>
          </cell>
          <cell r="R7">
            <v>4714500</v>
          </cell>
          <cell r="S7" t="str">
            <v>＠18,858円</v>
          </cell>
          <cell r="T7">
            <v>4714500</v>
          </cell>
          <cell r="U7">
            <v>1</v>
          </cell>
          <cell r="Y7" t="str">
            <v>①公表</v>
          </cell>
          <cell r="Z7">
            <v>1</v>
          </cell>
          <cell r="AE7" t="str">
            <v>⑥その他の法人等</v>
          </cell>
          <cell r="AH7" t="str">
            <v>①会計法第29条の3第4項（契約の性質又は目的が競争を許さない場合）</v>
          </cell>
          <cell r="AI7" t="str">
            <v>公募を実施した結果、本業務の履行可能な者が１者しかなく、競争を許さないことから、会計法第29条の３第４項に該当するため。</v>
          </cell>
          <cell r="AX7" t="str">
            <v>年間支払金額</v>
          </cell>
          <cell r="AY7" t="str">
            <v>○</v>
          </cell>
          <cell r="AZ7" t="str">
            <v>×</v>
          </cell>
          <cell r="BA7" t="str">
            <v>×</v>
          </cell>
          <cell r="BB7" t="str">
            <v>×</v>
          </cell>
          <cell r="BC7" t="str">
            <v/>
          </cell>
          <cell r="BD7" t="str">
            <v>⑩役務</v>
          </cell>
          <cell r="BE7" t="str">
            <v>単価契約</v>
          </cell>
          <cell r="BF7" t="str">
            <v/>
          </cell>
          <cell r="BG7" t="str">
            <v>○</v>
          </cell>
          <cell r="BH7" t="b">
            <v>1</v>
          </cell>
          <cell r="BI7" t="b">
            <v>1</v>
          </cell>
        </row>
        <row r="8">
          <cell r="C8" t="str">
            <v/>
          </cell>
          <cell r="D8" t="str">
            <v/>
          </cell>
          <cell r="E8" t="str">
            <v/>
          </cell>
          <cell r="F8">
            <v>3</v>
          </cell>
          <cell r="G8" t="str">
            <v>Dk105</v>
          </cell>
          <cell r="H8" t="str">
            <v>⑩役務</v>
          </cell>
          <cell r="I8" t="str">
            <v>令和３年度確定申告期における「無料申告相談」の税理士業務の委託（第3グループ（愛媛県））
226人日</v>
          </cell>
          <cell r="J8" t="str">
            <v>支出負担行為担当官
高松国税局総務部次長
多田　建司
香川県高松市天神前２－１０</v>
          </cell>
          <cell r="M8">
            <v>44522</v>
          </cell>
          <cell r="N8" t="str">
            <v>四国税理士会
香川県高松市番町２－７－１２</v>
          </cell>
          <cell r="O8">
            <v>6470005001073</v>
          </cell>
          <cell r="P8" t="str">
            <v>④随意契約（企画競争無し）</v>
          </cell>
          <cell r="Q8" t="str">
            <v>○</v>
          </cell>
          <cell r="R8">
            <v>4261908</v>
          </cell>
          <cell r="S8" t="str">
            <v>＠18,858円</v>
          </cell>
          <cell r="T8">
            <v>4261908</v>
          </cell>
          <cell r="U8">
            <v>1</v>
          </cell>
          <cell r="Y8" t="str">
            <v>①公表</v>
          </cell>
          <cell r="Z8">
            <v>1</v>
          </cell>
          <cell r="AE8" t="str">
            <v>⑥その他の法人等</v>
          </cell>
          <cell r="AH8" t="str">
            <v>①会計法第29条の3第4項（契約の性質又は目的が競争を許さない場合）</v>
          </cell>
          <cell r="AI8" t="str">
            <v>公募を実施した結果、本業務の履行可能な者が１者しかなく、競争を許さないことから、会計法第29条の３第４項に該当するため。</v>
          </cell>
          <cell r="AX8" t="str">
            <v>年間支払金額</v>
          </cell>
          <cell r="AY8" t="str">
            <v>○</v>
          </cell>
          <cell r="AZ8" t="str">
            <v>×</v>
          </cell>
          <cell r="BA8" t="str">
            <v>×</v>
          </cell>
          <cell r="BB8" t="str">
            <v>×</v>
          </cell>
          <cell r="BC8" t="str">
            <v/>
          </cell>
          <cell r="BD8" t="str">
            <v>⑩役務</v>
          </cell>
          <cell r="BE8" t="str">
            <v>単価契約</v>
          </cell>
          <cell r="BF8" t="str">
            <v/>
          </cell>
          <cell r="BG8" t="str">
            <v>○</v>
          </cell>
          <cell r="BH8" t="b">
            <v>1</v>
          </cell>
          <cell r="BI8" t="b">
            <v>1</v>
          </cell>
        </row>
        <row r="9">
          <cell r="C9" t="str">
            <v/>
          </cell>
          <cell r="D9" t="str">
            <v/>
          </cell>
          <cell r="E9" t="str">
            <v/>
          </cell>
          <cell r="F9">
            <v>4</v>
          </cell>
          <cell r="G9" t="str">
            <v>Dk106</v>
          </cell>
          <cell r="H9" t="str">
            <v>⑩役務</v>
          </cell>
          <cell r="I9" t="str">
            <v>令和３年度確定申告期における「無料申告相談」の税理士業務の委託（第4グループ（高知県））
173人日</v>
          </cell>
          <cell r="J9" t="str">
            <v>支出負担行為担当官
高松国税局総務部次長
多田　建司
香川県高松市天神前２－１０</v>
          </cell>
          <cell r="M9">
            <v>44522</v>
          </cell>
          <cell r="N9" t="str">
            <v>四国税理士会
香川県高松市番町２－７－１２</v>
          </cell>
          <cell r="O9">
            <v>6470005001073</v>
          </cell>
          <cell r="P9" t="str">
            <v>④随意契約（企画競争無し）</v>
          </cell>
          <cell r="Q9" t="str">
            <v>○</v>
          </cell>
          <cell r="R9">
            <v>3262434</v>
          </cell>
          <cell r="S9" t="str">
            <v>＠18,858円</v>
          </cell>
          <cell r="T9">
            <v>3262434</v>
          </cell>
          <cell r="U9">
            <v>1</v>
          </cell>
          <cell r="Y9" t="str">
            <v>①公表</v>
          </cell>
          <cell r="Z9">
            <v>1</v>
          </cell>
          <cell r="AE9" t="str">
            <v>⑥その他の法人等</v>
          </cell>
          <cell r="AH9" t="str">
            <v>①会計法第29条の3第4項（契約の性質又は目的が競争を許さない場合）</v>
          </cell>
          <cell r="AI9" t="str">
            <v>公募を実施した結果、本業務の履行可能な者が１者しかなく、競争を許さないことから、会計法第29条の３第４項に該当するため。</v>
          </cell>
          <cell r="AX9" t="str">
            <v>年間支払金額</v>
          </cell>
          <cell r="AY9" t="str">
            <v>○</v>
          </cell>
          <cell r="AZ9" t="str">
            <v>×</v>
          </cell>
          <cell r="BA9" t="str">
            <v>×</v>
          </cell>
          <cell r="BB9" t="str">
            <v>×</v>
          </cell>
          <cell r="BC9" t="str">
            <v/>
          </cell>
          <cell r="BD9" t="str">
            <v>⑩役務</v>
          </cell>
          <cell r="BE9" t="str">
            <v>単価契約</v>
          </cell>
          <cell r="BF9" t="str">
            <v/>
          </cell>
          <cell r="BG9" t="str">
            <v>○</v>
          </cell>
          <cell r="BH9" t="b">
            <v>1</v>
          </cell>
          <cell r="BI9" t="b">
            <v>1</v>
          </cell>
        </row>
        <row r="10">
          <cell r="C10" t="str">
            <v/>
          </cell>
          <cell r="D10" t="str">
            <v/>
          </cell>
          <cell r="E10" t="str">
            <v/>
          </cell>
          <cell r="F10">
            <v>5</v>
          </cell>
          <cell r="G10" t="str">
            <v>Dk107</v>
          </cell>
          <cell r="H10" t="str">
            <v>⑩役務</v>
          </cell>
          <cell r="I10" t="str">
            <v>令和３年度確定申告電話相談センターにおける電話相談等業務（税理士業務を含む）の委託
99人日</v>
          </cell>
          <cell r="J10" t="str">
            <v>支出負担行為担当官
高松国税局総務部次長
多田　建司
香川県高松市天神前２－１０</v>
          </cell>
          <cell r="M10">
            <v>44522</v>
          </cell>
          <cell r="N10" t="str">
            <v>四国税理士会
香川県高松市番町２－７－１２</v>
          </cell>
          <cell r="O10">
            <v>6470005001073</v>
          </cell>
          <cell r="P10" t="str">
            <v>④随意契約（企画競争無し）</v>
          </cell>
          <cell r="Q10" t="str">
            <v>○</v>
          </cell>
          <cell r="R10">
            <v>2593008</v>
          </cell>
          <cell r="S10" t="str">
            <v>＠26,192円</v>
          </cell>
          <cell r="T10">
            <v>2593008</v>
          </cell>
          <cell r="U10">
            <v>1</v>
          </cell>
          <cell r="Y10" t="str">
            <v>①公表</v>
          </cell>
          <cell r="Z10">
            <v>1</v>
          </cell>
          <cell r="AE10" t="str">
            <v>⑥その他の法人等</v>
          </cell>
          <cell r="AH10" t="str">
            <v>①会計法第29条の3第4項（契約の性質又は目的が競争を許さない場合）</v>
          </cell>
          <cell r="AI10" t="str">
            <v>公募を実施した結果、本業務の履行可能な者が１者しかなく、競争を許さないことから、会計法第29条の３第４項に該当するため。</v>
          </cell>
          <cell r="AX10" t="str">
            <v>年間支払金額</v>
          </cell>
          <cell r="AY10" t="str">
            <v>○</v>
          </cell>
          <cell r="AZ10" t="str">
            <v>×</v>
          </cell>
          <cell r="BA10" t="str">
            <v>×</v>
          </cell>
          <cell r="BB10" t="str">
            <v>×</v>
          </cell>
          <cell r="BC10" t="str">
            <v/>
          </cell>
          <cell r="BD10" t="str">
            <v>⑩役務</v>
          </cell>
          <cell r="BE10" t="str">
            <v>単価契約</v>
          </cell>
          <cell r="BF10" t="str">
            <v/>
          </cell>
          <cell r="BG10" t="str">
            <v>○</v>
          </cell>
          <cell r="BH10" t="b">
            <v>1</v>
          </cell>
          <cell r="BI10" t="b">
            <v>1</v>
          </cell>
        </row>
        <row r="11">
          <cell r="C11" t="str">
            <v/>
          </cell>
          <cell r="D11" t="str">
            <v/>
          </cell>
          <cell r="E11">
            <v>1</v>
          </cell>
          <cell r="F11" t="str">
            <v/>
          </cell>
          <cell r="G11" t="str">
            <v>Dk108</v>
          </cell>
          <cell r="H11" t="str">
            <v>⑩役務</v>
          </cell>
          <cell r="I11" t="str">
            <v>令和３年度　確定申告期等における駐車場警備等請負業務（第1グループ（鳴門・阿南税務署））
69人日</v>
          </cell>
          <cell r="J11" t="str">
            <v>支出負担行為担当官
高松国税局総務部次長
多田　建司
香川県高松市天神前２－１０</v>
          </cell>
          <cell r="M11">
            <v>44522</v>
          </cell>
          <cell r="N11" t="str">
            <v>日本ガード株式会社
徳島県徳島市津田海岸町７－４８</v>
          </cell>
          <cell r="O11">
            <v>5480001001713</v>
          </cell>
          <cell r="P11" t="str">
            <v>①一般競争入札</v>
          </cell>
          <cell r="R11">
            <v>1577812</v>
          </cell>
          <cell r="S11">
            <v>1126400</v>
          </cell>
          <cell r="U11">
            <v>0.71299999999999997</v>
          </cell>
          <cell r="Y11" t="str">
            <v>②同種の他の契約の予定価格を類推されるおそれがあるため公表しない</v>
          </cell>
          <cell r="Z11">
            <v>3</v>
          </cell>
          <cell r="AA11">
            <v>1</v>
          </cell>
          <cell r="AE11" t="str">
            <v>⑥その他の法人等</v>
          </cell>
          <cell r="AX11" t="str">
            <v>予定価格</v>
          </cell>
          <cell r="AY11" t="str">
            <v>○</v>
          </cell>
          <cell r="AZ11" t="str">
            <v>×</v>
          </cell>
          <cell r="BA11" t="str">
            <v>○</v>
          </cell>
          <cell r="BB11" t="str">
            <v>○</v>
          </cell>
          <cell r="BC11">
            <v>0</v>
          </cell>
          <cell r="BD11" t="str">
            <v>⑩役務</v>
          </cell>
          <cell r="BE11" t="str">
            <v/>
          </cell>
          <cell r="BF11" t="str">
            <v/>
          </cell>
          <cell r="BG11" t="str">
            <v>○</v>
          </cell>
          <cell r="BH11" t="b">
            <v>1</v>
          </cell>
          <cell r="BI11" t="b">
            <v>1</v>
          </cell>
        </row>
        <row r="12">
          <cell r="G12" t="str">
            <v>Dk109</v>
          </cell>
          <cell r="H12" t="str">
            <v>⑩役務</v>
          </cell>
          <cell r="I12" t="str">
            <v>令和３年度　確定申告期等における駐車場警備等請負業務（第7グループ（松山税務署））
174人日</v>
          </cell>
          <cell r="J12" t="str">
            <v>支出負担行為担当官
高松国税局総務部次長
多田　建司
香川県高松市天神前２－１０</v>
          </cell>
          <cell r="M12">
            <v>44522</v>
          </cell>
          <cell r="N12" t="str">
            <v>株式会社JSP
高知県高知市土居町８－８</v>
          </cell>
          <cell r="O12">
            <v>5490001007585</v>
          </cell>
          <cell r="P12" t="str">
            <v>①一般競争入札</v>
          </cell>
          <cell r="R12">
            <v>5358817</v>
          </cell>
          <cell r="S12">
            <v>4210800</v>
          </cell>
          <cell r="U12">
            <v>0.78500000000000003</v>
          </cell>
          <cell r="Y12" t="str">
            <v>②同種の他の契約の予定価格を類推されるおそれがあるため公表しない</v>
          </cell>
          <cell r="Z12">
            <v>2</v>
          </cell>
          <cell r="AA12">
            <v>1</v>
          </cell>
          <cell r="AE12" t="str">
            <v>⑥その他の法人等</v>
          </cell>
          <cell r="AX12" t="str">
            <v>予定価格</v>
          </cell>
          <cell r="AY12" t="str">
            <v>○</v>
          </cell>
          <cell r="AZ12" t="str">
            <v>×</v>
          </cell>
          <cell r="BA12" t="str">
            <v>○</v>
          </cell>
          <cell r="BB12" t="str">
            <v>○</v>
          </cell>
          <cell r="BC12">
            <v>0</v>
          </cell>
          <cell r="BD12" t="str">
            <v>⑩役務</v>
          </cell>
          <cell r="BE12" t="str">
            <v/>
          </cell>
          <cell r="BF12" t="str">
            <v/>
          </cell>
          <cell r="BG12" t="str">
            <v>○</v>
          </cell>
          <cell r="BH12" t="b">
            <v>1</v>
          </cell>
          <cell r="BI12" t="b">
            <v>1</v>
          </cell>
        </row>
        <row r="13">
          <cell r="C13" t="str">
            <v/>
          </cell>
          <cell r="D13" t="str">
            <v/>
          </cell>
          <cell r="E13">
            <v>2</v>
          </cell>
          <cell r="F13" t="str">
            <v/>
          </cell>
          <cell r="G13" t="str">
            <v>Dk110</v>
          </cell>
          <cell r="H13" t="str">
            <v>⑩役務</v>
          </cell>
          <cell r="I13" t="str">
            <v>令和３年度　確定申告期等における駐車場警備等請負業務（第8グループ（今治税務署））
45人日</v>
          </cell>
          <cell r="J13" t="str">
            <v>支出負担行為担当官
高松国税局総務部次長
多田　建司
香川県高松市天神前２－１０</v>
          </cell>
          <cell r="M13">
            <v>44522</v>
          </cell>
          <cell r="N13" t="str">
            <v>愛媛県警備保障株式会社
愛媛県今治市北宝来町１－２－２０</v>
          </cell>
          <cell r="O13">
            <v>1500001011267</v>
          </cell>
          <cell r="P13" t="str">
            <v>①一般競争入札</v>
          </cell>
          <cell r="R13">
            <v>1307592</v>
          </cell>
          <cell r="S13">
            <v>1163250</v>
          </cell>
          <cell r="U13">
            <v>0.88900000000000001</v>
          </cell>
          <cell r="Y13" t="str">
            <v>②同種の他の契約の予定価格を類推されるおそれがあるため公表しない</v>
          </cell>
          <cell r="Z13">
            <v>1</v>
          </cell>
          <cell r="AE13" t="str">
            <v>⑥その他の法人等</v>
          </cell>
          <cell r="AM13" t="str">
            <v>×</v>
          </cell>
          <cell r="AQ13" t="str">
            <v>⑧人材の確保や体制整備に時間が足りないと判断している可能性があるもの</v>
          </cell>
          <cell r="AX13" t="str">
            <v>予定価格</v>
          </cell>
          <cell r="AY13" t="str">
            <v>○</v>
          </cell>
          <cell r="AZ13" t="str">
            <v>×</v>
          </cell>
          <cell r="BA13" t="str">
            <v>○</v>
          </cell>
          <cell r="BB13" t="str">
            <v>○</v>
          </cell>
          <cell r="BC13">
            <v>0</v>
          </cell>
          <cell r="BD13" t="str">
            <v>⑩役務</v>
          </cell>
          <cell r="BE13" t="str">
            <v/>
          </cell>
          <cell r="BF13" t="str">
            <v/>
          </cell>
          <cell r="BG13" t="str">
            <v>○</v>
          </cell>
          <cell r="BH13" t="b">
            <v>1</v>
          </cell>
          <cell r="BI13" t="b">
            <v>1</v>
          </cell>
        </row>
        <row r="14">
          <cell r="G14" t="str">
            <v>Dk111</v>
          </cell>
          <cell r="H14" t="str">
            <v>⑩役務</v>
          </cell>
          <cell r="I14" t="str">
            <v>令和３年度　確定申告期等における駐車場警備等請負業務（第10グループ（伊予三島税務署））
87人日</v>
          </cell>
          <cell r="J14" t="str">
            <v>支出負担行為担当官
高松国税局総務部次長
多田　建司
香川県高松市天神前２－１０</v>
          </cell>
          <cell r="M14">
            <v>44522</v>
          </cell>
          <cell r="N14" t="str">
            <v>株式会社JSP
高知県高知市土居町８－８</v>
          </cell>
          <cell r="O14">
            <v>5490001007585</v>
          </cell>
          <cell r="P14" t="str">
            <v>①一般競争入札</v>
          </cell>
          <cell r="R14">
            <v>2763337</v>
          </cell>
          <cell r="S14">
            <v>2679600</v>
          </cell>
          <cell r="U14">
            <v>0.96899999999999997</v>
          </cell>
          <cell r="Y14" t="str">
            <v>②同種の他の契約の予定価格を類推されるおそれがあるため公表しない</v>
          </cell>
          <cell r="Z14">
            <v>2</v>
          </cell>
          <cell r="AE14" t="str">
            <v>⑥その他の法人等</v>
          </cell>
          <cell r="AX14" t="str">
            <v>予定価格</v>
          </cell>
          <cell r="AY14" t="str">
            <v>○</v>
          </cell>
          <cell r="AZ14" t="str">
            <v>×</v>
          </cell>
          <cell r="BA14" t="str">
            <v>○</v>
          </cell>
          <cell r="BB14" t="str">
            <v>○</v>
          </cell>
          <cell r="BC14">
            <v>0</v>
          </cell>
          <cell r="BD14" t="str">
            <v>⑩役務</v>
          </cell>
          <cell r="BE14" t="str">
            <v/>
          </cell>
          <cell r="BF14" t="str">
            <v/>
          </cell>
          <cell r="BG14" t="str">
            <v>○</v>
          </cell>
          <cell r="BH14" t="b">
            <v>1</v>
          </cell>
          <cell r="BI14" t="b">
            <v>1</v>
          </cell>
        </row>
        <row r="15">
          <cell r="C15" t="str">
            <v/>
          </cell>
          <cell r="D15" t="str">
            <v/>
          </cell>
          <cell r="E15">
            <v>3</v>
          </cell>
          <cell r="F15" t="str">
            <v/>
          </cell>
          <cell r="G15" t="str">
            <v>Dk112</v>
          </cell>
          <cell r="H15" t="str">
            <v>⑩役務</v>
          </cell>
          <cell r="I15" t="str">
            <v>令和３年度　確定申告期等における駐車場警備等請負業務（第11グループ（高知税務署））
144人日</v>
          </cell>
          <cell r="J15" t="str">
            <v>支出負担行為担当官
高松国税局総務部次長
多田　建司
香川県高松市天神前２－１０</v>
          </cell>
          <cell r="M15">
            <v>44522</v>
          </cell>
          <cell r="N15" t="str">
            <v>株式会社横田商事
高知県高知市比島町２－１６－１２パストラル高知３Ｆ－Ａ</v>
          </cell>
          <cell r="O15">
            <v>6490001004136</v>
          </cell>
          <cell r="P15" t="str">
            <v>①一般競争入札</v>
          </cell>
          <cell r="R15">
            <v>3748694</v>
          </cell>
          <cell r="S15">
            <v>3009600</v>
          </cell>
          <cell r="U15">
            <v>0.80200000000000005</v>
          </cell>
          <cell r="Y15" t="str">
            <v>②同種の他の契約の予定価格を類推されるおそれがあるため公表しない</v>
          </cell>
          <cell r="Z15">
            <v>3</v>
          </cell>
          <cell r="AE15" t="str">
            <v>⑥その他の法人等</v>
          </cell>
          <cell r="AX15" t="str">
            <v>予定価格</v>
          </cell>
          <cell r="AY15" t="str">
            <v>○</v>
          </cell>
          <cell r="AZ15" t="str">
            <v>×</v>
          </cell>
          <cell r="BA15" t="str">
            <v>○</v>
          </cell>
          <cell r="BB15" t="str">
            <v>○</v>
          </cell>
          <cell r="BC15">
            <v>0</v>
          </cell>
          <cell r="BD15" t="str">
            <v>⑩役務</v>
          </cell>
          <cell r="BE15" t="str">
            <v/>
          </cell>
          <cell r="BF15" t="str">
            <v/>
          </cell>
          <cell r="BG15" t="str">
            <v>○</v>
          </cell>
          <cell r="BH15" t="b">
            <v>1</v>
          </cell>
          <cell r="BI15" t="b">
            <v>1</v>
          </cell>
        </row>
        <row r="16">
          <cell r="C16" t="str">
            <v/>
          </cell>
          <cell r="D16" t="str">
            <v/>
          </cell>
          <cell r="E16">
            <v>4</v>
          </cell>
          <cell r="F16" t="str">
            <v/>
          </cell>
          <cell r="G16" t="str">
            <v>Dk113</v>
          </cell>
          <cell r="H16" t="str">
            <v>⑩役務</v>
          </cell>
          <cell r="I16" t="str">
            <v>令和３年度　確定申告期等における駐車場警備等請負業務（第12グループ（安芸・南国税務署））
70人日</v>
          </cell>
          <cell r="J16" t="str">
            <v>支出負担行為担当官
高松国税局総務部次長
多田　建司
香川県高松市天神前２－１０</v>
          </cell>
          <cell r="M16">
            <v>44522</v>
          </cell>
          <cell r="N16" t="str">
            <v>株式会社黒潮警備保障
高知県高知市葛島２－８－１２</v>
          </cell>
          <cell r="O16">
            <v>9490001002467</v>
          </cell>
          <cell r="P16" t="str">
            <v>①一般競争入札</v>
          </cell>
          <cell r="R16">
            <v>1848000</v>
          </cell>
          <cell r="S16">
            <v>1655500</v>
          </cell>
          <cell r="U16">
            <v>0.89500000000000002</v>
          </cell>
          <cell r="Y16" t="str">
            <v>②同種の他の契約の予定価格を類推されるおそれがあるため公表しない</v>
          </cell>
          <cell r="Z16">
            <v>3</v>
          </cell>
          <cell r="AE16" t="str">
            <v>⑥その他の法人等</v>
          </cell>
          <cell r="AX16" t="str">
            <v>予定価格</v>
          </cell>
          <cell r="AY16" t="str">
            <v>○</v>
          </cell>
          <cell r="AZ16" t="str">
            <v>×</v>
          </cell>
          <cell r="BA16" t="str">
            <v>○</v>
          </cell>
          <cell r="BB16" t="str">
            <v>○</v>
          </cell>
          <cell r="BC16">
            <v>0</v>
          </cell>
          <cell r="BD16" t="str">
            <v>⑩役務</v>
          </cell>
          <cell r="BE16" t="str">
            <v/>
          </cell>
          <cell r="BF16" t="str">
            <v/>
          </cell>
          <cell r="BG16" t="str">
            <v>○</v>
          </cell>
          <cell r="BH16" t="b">
            <v>1</v>
          </cell>
          <cell r="BI16" t="b">
            <v>1</v>
          </cell>
        </row>
        <row r="17">
          <cell r="C17" t="str">
            <v/>
          </cell>
          <cell r="D17" t="str">
            <v/>
          </cell>
          <cell r="E17">
            <v>5</v>
          </cell>
          <cell r="F17" t="str">
            <v/>
          </cell>
          <cell r="G17" t="str">
            <v>Dk114</v>
          </cell>
          <cell r="H17" t="str">
            <v>⑩役務</v>
          </cell>
          <cell r="I17" t="str">
            <v>令和３年分「所得税及び復興特別所得税」及び「消費税及び地方消費税」の確定申告書等の封入作業委託業務（72,467件及び5,081件）</v>
          </cell>
          <cell r="J17" t="str">
            <v>支出負担行為担当官
高松国税局総務部次長
多田　建司
香川県高松市天神前２－１０</v>
          </cell>
          <cell r="M17">
            <v>44522</v>
          </cell>
          <cell r="N17" t="str">
            <v>株式会社グロップ
岡山県岡山市中区穝東町２－２－５</v>
          </cell>
          <cell r="O17">
            <v>6260001002220</v>
          </cell>
          <cell r="P17" t="str">
            <v>①一般競争入札</v>
          </cell>
          <cell r="R17">
            <v>6750099</v>
          </cell>
          <cell r="S17" t="str">
            <v>＠71.72円ほか</v>
          </cell>
          <cell r="T17">
            <v>5592761</v>
          </cell>
          <cell r="U17">
            <v>0.82799999999999996</v>
          </cell>
          <cell r="Y17" t="str">
            <v>②同種の他の契約の予定価格を類推されるおそれがあるため公表しない</v>
          </cell>
          <cell r="Z17">
            <v>2</v>
          </cell>
          <cell r="AA17">
            <v>1</v>
          </cell>
          <cell r="AE17" t="str">
            <v>⑥その他の法人等</v>
          </cell>
          <cell r="AM17" t="str">
            <v>○</v>
          </cell>
          <cell r="AN17" t="str">
            <v>⑧その他</v>
          </cell>
          <cell r="AP17" t="str">
            <v>仕様内容の見直し及び継続して積極的な声掛けを実施したため。</v>
          </cell>
          <cell r="AX17" t="str">
            <v>年間支払金額</v>
          </cell>
          <cell r="AY17" t="str">
            <v>○</v>
          </cell>
          <cell r="AZ17" t="str">
            <v>×</v>
          </cell>
          <cell r="BA17" t="str">
            <v>×</v>
          </cell>
          <cell r="BB17" t="str">
            <v>×</v>
          </cell>
          <cell r="BC17" t="str">
            <v/>
          </cell>
          <cell r="BD17" t="str">
            <v>⑩役務</v>
          </cell>
          <cell r="BE17" t="str">
            <v>単価契約</v>
          </cell>
          <cell r="BF17" t="str">
            <v/>
          </cell>
          <cell r="BG17" t="str">
            <v>○</v>
          </cell>
          <cell r="BH17" t="b">
            <v>1</v>
          </cell>
          <cell r="BI17" t="b">
            <v>1</v>
          </cell>
        </row>
        <row r="18">
          <cell r="C18" t="str">
            <v/>
          </cell>
          <cell r="D18" t="str">
            <v/>
          </cell>
          <cell r="E18">
            <v>6</v>
          </cell>
          <cell r="F18" t="str">
            <v/>
          </cell>
          <cell r="G18" t="str">
            <v>Dk115</v>
          </cell>
          <cell r="H18" t="str">
            <v>⑩役務</v>
          </cell>
          <cell r="I18" t="str">
            <v>令和３年分確定申告に係る納付書等の封入作業委託業務（41,162件及び18,270件）</v>
          </cell>
          <cell r="J18" t="str">
            <v>支出負担行為担当官
高松国税局総務部次長
多田　建司
香川県高松市天神前２－１０</v>
          </cell>
          <cell r="M18">
            <v>44522</v>
          </cell>
          <cell r="N18" t="str">
            <v>日本通運株式会社四国支店
香川県高松市錦町２－６－３</v>
          </cell>
          <cell r="O18">
            <v>4010401022860</v>
          </cell>
          <cell r="P18" t="str">
            <v>①一般競争入札</v>
          </cell>
          <cell r="R18">
            <v>1956651</v>
          </cell>
          <cell r="S18" t="str">
            <v>＠24.20円ほか</v>
          </cell>
          <cell r="T18">
            <v>1341788</v>
          </cell>
          <cell r="U18">
            <v>0.68500000000000005</v>
          </cell>
          <cell r="Y18" t="str">
            <v>②同種の他の契約の予定価格を類推されるおそれがあるため公表しない</v>
          </cell>
          <cell r="Z18">
            <v>3</v>
          </cell>
          <cell r="AA18">
            <v>1</v>
          </cell>
          <cell r="AE18" t="str">
            <v>⑥その他の法人等</v>
          </cell>
          <cell r="AX18" t="str">
            <v>年間支払金額</v>
          </cell>
          <cell r="AY18" t="str">
            <v>○</v>
          </cell>
          <cell r="AZ18" t="str">
            <v>×</v>
          </cell>
          <cell r="BA18" t="str">
            <v>×</v>
          </cell>
          <cell r="BB18" t="str">
            <v>×</v>
          </cell>
          <cell r="BC18" t="str">
            <v/>
          </cell>
          <cell r="BD18" t="str">
            <v>⑩役務</v>
          </cell>
          <cell r="BE18" t="str">
            <v>単価契約</v>
          </cell>
          <cell r="BF18" t="str">
            <v/>
          </cell>
          <cell r="BG18" t="str">
            <v>○</v>
          </cell>
          <cell r="BH18" t="b">
            <v>1</v>
          </cell>
          <cell r="BI18" t="b">
            <v>1</v>
          </cell>
        </row>
        <row r="19">
          <cell r="C19" t="str">
            <v/>
          </cell>
          <cell r="D19" t="str">
            <v/>
          </cell>
          <cell r="E19">
            <v>7</v>
          </cell>
          <cell r="F19" t="str">
            <v/>
          </cell>
          <cell r="G19" t="str">
            <v>Dk116</v>
          </cell>
          <cell r="H19" t="str">
            <v>⑨物品等賃借</v>
          </cell>
          <cell r="I19" t="str">
            <v>確定申告に係るハイテーブル等物品の借上げ業務一式</v>
          </cell>
          <cell r="J19" t="str">
            <v>支出負担行為担当官
高松国税局総務部次長
多田　建司
香川県高松市天神前２－１０</v>
          </cell>
          <cell r="M19">
            <v>44522</v>
          </cell>
          <cell r="N19" t="str">
            <v>山王スペース＆レンタル株式会社
東京都中央区銀座３－１０－６</v>
          </cell>
          <cell r="O19">
            <v>7010001009719</v>
          </cell>
          <cell r="P19" t="str">
            <v>①一般競争入札</v>
          </cell>
          <cell r="R19">
            <v>14485662</v>
          </cell>
          <cell r="S19">
            <v>10340000</v>
          </cell>
          <cell r="U19">
            <v>0.71299999999999997</v>
          </cell>
          <cell r="Y19" t="str">
            <v>②同種の他の契約の予定価格を類推されるおそれがあるため公表しない</v>
          </cell>
          <cell r="Z19">
            <v>2</v>
          </cell>
          <cell r="AA19">
            <v>1</v>
          </cell>
          <cell r="AE19" t="str">
            <v>⑥その他の法人等</v>
          </cell>
          <cell r="AX19" t="str">
            <v>予定価格</v>
          </cell>
          <cell r="AY19" t="str">
            <v>○</v>
          </cell>
          <cell r="AZ19" t="str">
            <v>×</v>
          </cell>
          <cell r="BA19" t="str">
            <v>○</v>
          </cell>
          <cell r="BB19" t="str">
            <v>○</v>
          </cell>
          <cell r="BC19">
            <v>0</v>
          </cell>
          <cell r="BD19" t="str">
            <v>⑨物品等賃借</v>
          </cell>
          <cell r="BE19" t="str">
            <v/>
          </cell>
          <cell r="BF19" t="str">
            <v/>
          </cell>
          <cell r="BG19" t="str">
            <v>○</v>
          </cell>
          <cell r="BH19" t="b">
            <v>1</v>
          </cell>
          <cell r="BI19" t="b">
            <v>1</v>
          </cell>
        </row>
        <row r="20">
          <cell r="C20">
            <v>1</v>
          </cell>
          <cell r="D20" t="str">
            <v/>
          </cell>
          <cell r="E20" t="str">
            <v/>
          </cell>
          <cell r="F20" t="str">
            <v/>
          </cell>
          <cell r="G20" t="str">
            <v>Dk117</v>
          </cell>
          <cell r="H20" t="str">
            <v>①工事</v>
          </cell>
          <cell r="I20" t="str">
            <v>坂出合同庁舎　会議室等空調機器更新工事</v>
          </cell>
          <cell r="J20" t="str">
            <v>支出負担行為担当官
高松国税局総務部次長
多田　建司
香川県高松市天神前２－１０</v>
          </cell>
          <cell r="K20" t="str">
            <v>③合庁</v>
          </cell>
          <cell r="M20">
            <v>44508</v>
          </cell>
          <cell r="N20" t="str">
            <v>三宅産業株式会社
香川県観音寺市坂本町７－２－１０</v>
          </cell>
          <cell r="O20">
            <v>6470001010103</v>
          </cell>
          <cell r="P20" t="str">
            <v>①一般競争入札</v>
          </cell>
          <cell r="R20">
            <v>4979700</v>
          </cell>
          <cell r="S20">
            <v>1955589</v>
          </cell>
          <cell r="T20">
            <v>4048000</v>
          </cell>
          <cell r="U20">
            <v>0.81200000000000006</v>
          </cell>
          <cell r="Y20" t="str">
            <v>①公表</v>
          </cell>
          <cell r="Z20">
            <v>4</v>
          </cell>
          <cell r="AA20">
            <v>4</v>
          </cell>
          <cell r="AE20" t="str">
            <v>⑥その他の法人等</v>
          </cell>
          <cell r="AX20" t="str">
            <v>年間支払金額(自官署のみ)</v>
          </cell>
          <cell r="AY20" t="str">
            <v>○</v>
          </cell>
          <cell r="AZ20" t="str">
            <v>×</v>
          </cell>
          <cell r="BA20" t="str">
            <v>×</v>
          </cell>
          <cell r="BB20" t="str">
            <v>×</v>
          </cell>
          <cell r="BC20" t="str">
            <v/>
          </cell>
          <cell r="BD20" t="str">
            <v>①工事</v>
          </cell>
          <cell r="BE20" t="str">
            <v>分担契約</v>
          </cell>
          <cell r="BF20" t="str">
            <v/>
          </cell>
          <cell r="BG20" t="str">
            <v>○</v>
          </cell>
          <cell r="BH20" t="b">
            <v>1</v>
          </cell>
          <cell r="BI20" t="b">
            <v>1</v>
          </cell>
        </row>
        <row r="21">
          <cell r="C21" t="str">
            <v/>
          </cell>
          <cell r="D21" t="str">
            <v/>
          </cell>
          <cell r="E21" t="str">
            <v/>
          </cell>
          <cell r="F21" t="str">
            <v/>
          </cell>
          <cell r="U21" t="str">
            <v>－</v>
          </cell>
          <cell r="AX21" t="str">
            <v>予定価格</v>
          </cell>
          <cell r="AY21" t="str">
            <v>×</v>
          </cell>
          <cell r="AZ21" t="str">
            <v>×</v>
          </cell>
          <cell r="BA21" t="str">
            <v>×</v>
          </cell>
          <cell r="BB21" t="str">
            <v>×</v>
          </cell>
          <cell r="BC21" t="str">
            <v/>
          </cell>
          <cell r="BD21">
            <v>0</v>
          </cell>
          <cell r="BE21" t="str">
            <v/>
          </cell>
          <cell r="BF21" t="str">
            <v/>
          </cell>
          <cell r="BG21" t="str">
            <v>○</v>
          </cell>
          <cell r="BH21" t="b">
            <v>1</v>
          </cell>
          <cell r="BI21" t="b">
            <v>1</v>
          </cell>
        </row>
        <row r="22">
          <cell r="C22" t="str">
            <v/>
          </cell>
          <cell r="D22" t="str">
            <v/>
          </cell>
          <cell r="E22" t="str">
            <v/>
          </cell>
          <cell r="F22" t="str">
            <v/>
          </cell>
          <cell r="U22" t="str">
            <v>－</v>
          </cell>
          <cell r="AX22" t="str">
            <v>予定価格</v>
          </cell>
          <cell r="AY22" t="str">
            <v>×</v>
          </cell>
          <cell r="AZ22" t="str">
            <v>×</v>
          </cell>
          <cell r="BA22" t="str">
            <v>×</v>
          </cell>
          <cell r="BB22" t="str">
            <v>×</v>
          </cell>
          <cell r="BC22" t="str">
            <v/>
          </cell>
          <cell r="BD22">
            <v>0</v>
          </cell>
          <cell r="BE22" t="str">
            <v/>
          </cell>
          <cell r="BF22" t="str">
            <v/>
          </cell>
          <cell r="BG22" t="str">
            <v>○</v>
          </cell>
          <cell r="BH22" t="b">
            <v>1</v>
          </cell>
          <cell r="BI22" t="b">
            <v>1</v>
          </cell>
        </row>
        <row r="23">
          <cell r="C23" t="str">
            <v/>
          </cell>
          <cell r="D23" t="str">
            <v/>
          </cell>
          <cell r="E23" t="str">
            <v/>
          </cell>
          <cell r="F23" t="str">
            <v/>
          </cell>
          <cell r="U23" t="str">
            <v>－</v>
          </cell>
          <cell r="AX23" t="str">
            <v>予定価格</v>
          </cell>
          <cell r="AY23" t="str">
            <v>×</v>
          </cell>
          <cell r="AZ23" t="str">
            <v>×</v>
          </cell>
          <cell r="BA23" t="str">
            <v>×</v>
          </cell>
          <cell r="BB23" t="str">
            <v>×</v>
          </cell>
          <cell r="BC23" t="str">
            <v/>
          </cell>
          <cell r="BD23">
            <v>0</v>
          </cell>
          <cell r="BE23" t="str">
            <v/>
          </cell>
          <cell r="BF23" t="str">
            <v/>
          </cell>
          <cell r="BG23" t="str">
            <v>○</v>
          </cell>
          <cell r="BH23" t="b">
            <v>1</v>
          </cell>
          <cell r="BI23" t="b">
            <v>1</v>
          </cell>
        </row>
        <row r="24">
          <cell r="C24" t="str">
            <v/>
          </cell>
          <cell r="D24" t="str">
            <v/>
          </cell>
          <cell r="E24" t="str">
            <v/>
          </cell>
          <cell r="F24" t="str">
            <v/>
          </cell>
          <cell r="U24" t="str">
            <v>－</v>
          </cell>
          <cell r="AX24" t="str">
            <v>予定価格</v>
          </cell>
          <cell r="AY24" t="str">
            <v>×</v>
          </cell>
          <cell r="AZ24" t="str">
            <v>×</v>
          </cell>
          <cell r="BA24" t="str">
            <v>×</v>
          </cell>
          <cell r="BB24" t="str">
            <v>×</v>
          </cell>
          <cell r="BC24" t="str">
            <v/>
          </cell>
          <cell r="BD24">
            <v>0</v>
          </cell>
          <cell r="BE24" t="str">
            <v/>
          </cell>
          <cell r="BF24" t="str">
            <v/>
          </cell>
          <cell r="BG24" t="str">
            <v>○</v>
          </cell>
          <cell r="BH24" t="b">
            <v>1</v>
          </cell>
          <cell r="BI24" t="b">
            <v>1</v>
          </cell>
        </row>
        <row r="25">
          <cell r="C25" t="str">
            <v/>
          </cell>
          <cell r="D25" t="str">
            <v/>
          </cell>
          <cell r="E25" t="str">
            <v/>
          </cell>
          <cell r="F25" t="str">
            <v/>
          </cell>
          <cell r="U25" t="str">
            <v>－</v>
          </cell>
          <cell r="AX25" t="str">
            <v>予定価格</v>
          </cell>
          <cell r="AY25" t="str">
            <v>×</v>
          </cell>
          <cell r="AZ25" t="str">
            <v>×</v>
          </cell>
          <cell r="BA25" t="str">
            <v>×</v>
          </cell>
          <cell r="BB25" t="str">
            <v>×</v>
          </cell>
          <cell r="BC25" t="str">
            <v/>
          </cell>
          <cell r="BD25">
            <v>0</v>
          </cell>
          <cell r="BE25" t="str">
            <v/>
          </cell>
          <cell r="BF25" t="str">
            <v/>
          </cell>
          <cell r="BG25" t="str">
            <v>○</v>
          </cell>
          <cell r="BH25" t="b">
            <v>1</v>
          </cell>
          <cell r="BI25" t="b">
            <v>1</v>
          </cell>
        </row>
        <row r="26">
          <cell r="C26" t="str">
            <v/>
          </cell>
          <cell r="D26" t="str">
            <v/>
          </cell>
          <cell r="E26" t="str">
            <v/>
          </cell>
          <cell r="F26" t="str">
            <v/>
          </cell>
          <cell r="U26" t="str">
            <v>－</v>
          </cell>
          <cell r="AX26" t="str">
            <v>予定価格</v>
          </cell>
          <cell r="AY26" t="str">
            <v>×</v>
          </cell>
          <cell r="AZ26" t="str">
            <v>×</v>
          </cell>
          <cell r="BA26" t="str">
            <v>×</v>
          </cell>
          <cell r="BB26" t="str">
            <v>×</v>
          </cell>
          <cell r="BC26" t="str">
            <v/>
          </cell>
          <cell r="BD26">
            <v>0</v>
          </cell>
          <cell r="BE26" t="str">
            <v/>
          </cell>
          <cell r="BF26" t="str">
            <v/>
          </cell>
          <cell r="BG26" t="str">
            <v>○</v>
          </cell>
          <cell r="BH26" t="b">
            <v>1</v>
          </cell>
          <cell r="BI26" t="b">
            <v>1</v>
          </cell>
        </row>
        <row r="27">
          <cell r="C27" t="str">
            <v/>
          </cell>
          <cell r="D27" t="str">
            <v/>
          </cell>
          <cell r="E27" t="str">
            <v/>
          </cell>
          <cell r="F27" t="str">
            <v/>
          </cell>
          <cell r="U27" t="str">
            <v>－</v>
          </cell>
          <cell r="AX27" t="str">
            <v>予定価格</v>
          </cell>
          <cell r="AY27" t="str">
            <v>×</v>
          </cell>
          <cell r="AZ27" t="str">
            <v>×</v>
          </cell>
          <cell r="BA27" t="str">
            <v>×</v>
          </cell>
          <cell r="BB27" t="str">
            <v>×</v>
          </cell>
          <cell r="BC27" t="str">
            <v/>
          </cell>
          <cell r="BD27">
            <v>0</v>
          </cell>
          <cell r="BE27" t="str">
            <v/>
          </cell>
          <cell r="BF27" t="str">
            <v/>
          </cell>
          <cell r="BG27" t="str">
            <v>○</v>
          </cell>
          <cell r="BH27" t="b">
            <v>1</v>
          </cell>
          <cell r="BI27" t="b">
            <v>1</v>
          </cell>
        </row>
        <row r="28">
          <cell r="C28" t="str">
            <v/>
          </cell>
          <cell r="D28" t="str">
            <v/>
          </cell>
          <cell r="E28" t="str">
            <v/>
          </cell>
          <cell r="F28" t="str">
            <v/>
          </cell>
          <cell r="U28" t="str">
            <v>－</v>
          </cell>
          <cell r="AX28" t="str">
            <v>予定価格</v>
          </cell>
          <cell r="AY28" t="str">
            <v>×</v>
          </cell>
          <cell r="AZ28" t="str">
            <v>×</v>
          </cell>
          <cell r="BA28" t="str">
            <v>×</v>
          </cell>
          <cell r="BB28" t="str">
            <v>×</v>
          </cell>
          <cell r="BC28" t="str">
            <v/>
          </cell>
          <cell r="BD28">
            <v>0</v>
          </cell>
          <cell r="BE28" t="str">
            <v/>
          </cell>
          <cell r="BF28" t="str">
            <v/>
          </cell>
          <cell r="BG28" t="str">
            <v>○</v>
          </cell>
          <cell r="BH28" t="b">
            <v>1</v>
          </cell>
          <cell r="BI28" t="b">
            <v>1</v>
          </cell>
        </row>
        <row r="29">
          <cell r="C29" t="str">
            <v/>
          </cell>
          <cell r="D29" t="str">
            <v/>
          </cell>
          <cell r="E29" t="str">
            <v/>
          </cell>
          <cell r="F29" t="str">
            <v/>
          </cell>
          <cell r="U29" t="str">
            <v>－</v>
          </cell>
          <cell r="AX29" t="str">
            <v>予定価格</v>
          </cell>
          <cell r="AY29" t="str">
            <v>×</v>
          </cell>
          <cell r="AZ29" t="str">
            <v>×</v>
          </cell>
          <cell r="BA29" t="str">
            <v>×</v>
          </cell>
          <cell r="BB29" t="str">
            <v>×</v>
          </cell>
          <cell r="BC29" t="str">
            <v/>
          </cell>
          <cell r="BD29">
            <v>0</v>
          </cell>
          <cell r="BE29" t="str">
            <v/>
          </cell>
          <cell r="BF29" t="str">
            <v/>
          </cell>
          <cell r="BG29" t="str">
            <v>○</v>
          </cell>
          <cell r="BH29" t="b">
            <v>1</v>
          </cell>
          <cell r="BI29" t="b">
            <v>1</v>
          </cell>
        </row>
        <row r="30">
          <cell r="C30" t="str">
            <v/>
          </cell>
          <cell r="D30" t="str">
            <v/>
          </cell>
          <cell r="E30" t="str">
            <v/>
          </cell>
          <cell r="F30" t="str">
            <v/>
          </cell>
          <cell r="U30" t="str">
            <v>－</v>
          </cell>
          <cell r="AX30" t="str">
            <v>予定価格</v>
          </cell>
          <cell r="AY30" t="str">
            <v>×</v>
          </cell>
          <cell r="AZ30" t="str">
            <v>×</v>
          </cell>
          <cell r="BA30" t="str">
            <v>×</v>
          </cell>
          <cell r="BB30" t="str">
            <v>×</v>
          </cell>
          <cell r="BC30" t="str">
            <v/>
          </cell>
          <cell r="BD30">
            <v>0</v>
          </cell>
          <cell r="BE30" t="str">
            <v/>
          </cell>
          <cell r="BF30" t="str">
            <v/>
          </cell>
          <cell r="BG30" t="str">
            <v>○</v>
          </cell>
          <cell r="BH30" t="b">
            <v>1</v>
          </cell>
          <cell r="BI30" t="b">
            <v>1</v>
          </cell>
        </row>
        <row r="31">
          <cell r="C31" t="str">
            <v/>
          </cell>
          <cell r="D31" t="str">
            <v/>
          </cell>
          <cell r="E31" t="str">
            <v/>
          </cell>
          <cell r="F31" t="str">
            <v/>
          </cell>
          <cell r="U31" t="str">
            <v>－</v>
          </cell>
          <cell r="AX31" t="str">
            <v>予定価格</v>
          </cell>
          <cell r="AY31" t="str">
            <v>×</v>
          </cell>
          <cell r="AZ31" t="str">
            <v>×</v>
          </cell>
          <cell r="BA31" t="str">
            <v>×</v>
          </cell>
          <cell r="BB31" t="str">
            <v>×</v>
          </cell>
          <cell r="BC31" t="str">
            <v/>
          </cell>
          <cell r="BD31">
            <v>0</v>
          </cell>
          <cell r="BE31" t="str">
            <v/>
          </cell>
          <cell r="BF31" t="str">
            <v/>
          </cell>
          <cell r="BG31" t="str">
            <v>○</v>
          </cell>
          <cell r="BH31" t="b">
            <v>1</v>
          </cell>
          <cell r="BI31" t="b">
            <v>1</v>
          </cell>
        </row>
        <row r="32">
          <cell r="C32" t="str">
            <v/>
          </cell>
          <cell r="D32" t="str">
            <v/>
          </cell>
          <cell r="E32" t="str">
            <v/>
          </cell>
          <cell r="F32" t="str">
            <v/>
          </cell>
          <cell r="U32" t="str">
            <v>－</v>
          </cell>
          <cell r="AX32" t="str">
            <v>予定価格</v>
          </cell>
          <cell r="AY32" t="str">
            <v>×</v>
          </cell>
          <cell r="AZ32" t="str">
            <v>×</v>
          </cell>
          <cell r="BA32" t="str">
            <v>×</v>
          </cell>
          <cell r="BB32" t="str">
            <v>×</v>
          </cell>
          <cell r="BC32" t="str">
            <v/>
          </cell>
          <cell r="BD32">
            <v>0</v>
          </cell>
          <cell r="BE32" t="str">
            <v/>
          </cell>
          <cell r="BF32" t="str">
            <v/>
          </cell>
          <cell r="BG32" t="str">
            <v>○</v>
          </cell>
          <cell r="BH32" t="b">
            <v>1</v>
          </cell>
          <cell r="BI32" t="b">
            <v>1</v>
          </cell>
        </row>
        <row r="33">
          <cell r="C33" t="str">
            <v/>
          </cell>
          <cell r="D33" t="str">
            <v/>
          </cell>
          <cell r="E33" t="str">
            <v/>
          </cell>
          <cell r="F33" t="str">
            <v/>
          </cell>
          <cell r="U33" t="str">
            <v>－</v>
          </cell>
          <cell r="AX33" t="str">
            <v>予定価格</v>
          </cell>
          <cell r="AY33" t="str">
            <v>×</v>
          </cell>
          <cell r="AZ33" t="str">
            <v>×</v>
          </cell>
          <cell r="BA33" t="str">
            <v>×</v>
          </cell>
          <cell r="BB33" t="str">
            <v>×</v>
          </cell>
          <cell r="BC33" t="str">
            <v/>
          </cell>
          <cell r="BD33">
            <v>0</v>
          </cell>
          <cell r="BE33" t="str">
            <v/>
          </cell>
          <cell r="BF33" t="str">
            <v/>
          </cell>
          <cell r="BG33" t="str">
            <v>○</v>
          </cell>
          <cell r="BH33" t="b">
            <v>1</v>
          </cell>
          <cell r="BI33" t="b">
            <v>1</v>
          </cell>
        </row>
        <row r="34">
          <cell r="C34" t="str">
            <v/>
          </cell>
          <cell r="D34" t="str">
            <v/>
          </cell>
          <cell r="E34" t="str">
            <v/>
          </cell>
          <cell r="F34" t="str">
            <v/>
          </cell>
          <cell r="U34" t="str">
            <v>－</v>
          </cell>
          <cell r="AX34" t="str">
            <v>予定価格</v>
          </cell>
          <cell r="AY34" t="str">
            <v>×</v>
          </cell>
          <cell r="AZ34" t="str">
            <v>×</v>
          </cell>
          <cell r="BA34" t="str">
            <v>×</v>
          </cell>
          <cell r="BB34" t="str">
            <v>×</v>
          </cell>
          <cell r="BC34" t="str">
            <v/>
          </cell>
          <cell r="BD34">
            <v>0</v>
          </cell>
          <cell r="BE34" t="str">
            <v/>
          </cell>
          <cell r="BF34" t="str">
            <v/>
          </cell>
          <cell r="BG34" t="str">
            <v>○</v>
          </cell>
          <cell r="BH34" t="b">
            <v>1</v>
          </cell>
          <cell r="BI34" t="b">
            <v>1</v>
          </cell>
        </row>
        <row r="35">
          <cell r="C35" t="str">
            <v/>
          </cell>
          <cell r="D35" t="str">
            <v/>
          </cell>
          <cell r="E35" t="str">
            <v/>
          </cell>
          <cell r="F35" t="str">
            <v/>
          </cell>
          <cell r="U35" t="str">
            <v>－</v>
          </cell>
          <cell r="AX35" t="str">
            <v>予定価格</v>
          </cell>
          <cell r="AY35" t="str">
            <v>×</v>
          </cell>
          <cell r="AZ35" t="str">
            <v>×</v>
          </cell>
          <cell r="BA35" t="str">
            <v>×</v>
          </cell>
          <cell r="BB35" t="str">
            <v>×</v>
          </cell>
          <cell r="BC35" t="str">
            <v/>
          </cell>
          <cell r="BD35">
            <v>0</v>
          </cell>
          <cell r="BE35" t="str">
            <v/>
          </cell>
          <cell r="BF35" t="str">
            <v/>
          </cell>
          <cell r="BG35" t="str">
            <v>○</v>
          </cell>
          <cell r="BH35" t="b">
            <v>1</v>
          </cell>
          <cell r="BI35" t="b">
            <v>1</v>
          </cell>
        </row>
        <row r="36">
          <cell r="C36" t="str">
            <v/>
          </cell>
          <cell r="D36" t="str">
            <v/>
          </cell>
          <cell r="E36" t="str">
            <v/>
          </cell>
          <cell r="F36" t="str">
            <v/>
          </cell>
          <cell r="U36" t="str">
            <v>－</v>
          </cell>
          <cell r="AX36" t="str">
            <v>予定価格</v>
          </cell>
          <cell r="AY36" t="str">
            <v>×</v>
          </cell>
          <cell r="AZ36" t="str">
            <v>×</v>
          </cell>
          <cell r="BA36" t="str">
            <v>×</v>
          </cell>
          <cell r="BB36" t="str">
            <v>×</v>
          </cell>
          <cell r="BC36" t="str">
            <v/>
          </cell>
          <cell r="BD36">
            <v>0</v>
          </cell>
          <cell r="BE36" t="str">
            <v/>
          </cell>
          <cell r="BF36" t="str">
            <v/>
          </cell>
          <cell r="BG36" t="str">
            <v>○</v>
          </cell>
          <cell r="BH36" t="b">
            <v>1</v>
          </cell>
          <cell r="BI36" t="b">
            <v>1</v>
          </cell>
        </row>
        <row r="37">
          <cell r="C37" t="str">
            <v/>
          </cell>
          <cell r="D37" t="str">
            <v/>
          </cell>
          <cell r="E37" t="str">
            <v/>
          </cell>
          <cell r="F37" t="str">
            <v/>
          </cell>
          <cell r="U37" t="str">
            <v>－</v>
          </cell>
          <cell r="AX37" t="str">
            <v>予定価格</v>
          </cell>
          <cell r="AY37" t="str">
            <v>×</v>
          </cell>
          <cell r="AZ37" t="str">
            <v>×</v>
          </cell>
          <cell r="BA37" t="str">
            <v>×</v>
          </cell>
          <cell r="BB37" t="str">
            <v>×</v>
          </cell>
          <cell r="BC37" t="str">
            <v/>
          </cell>
          <cell r="BD37">
            <v>0</v>
          </cell>
          <cell r="BE37" t="str">
            <v/>
          </cell>
          <cell r="BF37" t="str">
            <v/>
          </cell>
          <cell r="BG37" t="str">
            <v>○</v>
          </cell>
          <cell r="BH37" t="b">
            <v>1</v>
          </cell>
          <cell r="BI37" t="b">
            <v>1</v>
          </cell>
        </row>
        <row r="38">
          <cell r="C38" t="str">
            <v/>
          </cell>
          <cell r="D38" t="str">
            <v/>
          </cell>
          <cell r="E38" t="str">
            <v/>
          </cell>
          <cell r="F38" t="str">
            <v/>
          </cell>
          <cell r="U38" t="str">
            <v>－</v>
          </cell>
          <cell r="AX38" t="str">
            <v>予定価格</v>
          </cell>
          <cell r="AY38" t="str">
            <v>×</v>
          </cell>
          <cell r="AZ38" t="str">
            <v>×</v>
          </cell>
          <cell r="BA38" t="str">
            <v>×</v>
          </cell>
          <cell r="BB38" t="str">
            <v>×</v>
          </cell>
          <cell r="BC38" t="str">
            <v/>
          </cell>
          <cell r="BD38">
            <v>0</v>
          </cell>
          <cell r="BE38" t="str">
            <v/>
          </cell>
          <cell r="BF38" t="str">
            <v/>
          </cell>
          <cell r="BG38" t="str">
            <v>○</v>
          </cell>
          <cell r="BH38" t="b">
            <v>1</v>
          </cell>
          <cell r="BI38" t="b">
            <v>1</v>
          </cell>
        </row>
        <row r="39">
          <cell r="C39" t="str">
            <v/>
          </cell>
          <cell r="D39" t="str">
            <v/>
          </cell>
          <cell r="E39" t="str">
            <v/>
          </cell>
          <cell r="F39" t="str">
            <v/>
          </cell>
          <cell r="U39" t="str">
            <v>－</v>
          </cell>
          <cell r="AX39" t="str">
            <v>予定価格</v>
          </cell>
          <cell r="AY39" t="str">
            <v>×</v>
          </cell>
          <cell r="AZ39" t="str">
            <v>×</v>
          </cell>
          <cell r="BA39" t="str">
            <v>×</v>
          </cell>
          <cell r="BB39" t="str">
            <v>×</v>
          </cell>
          <cell r="BC39" t="str">
            <v/>
          </cell>
          <cell r="BD39">
            <v>0</v>
          </cell>
          <cell r="BE39" t="str">
            <v/>
          </cell>
          <cell r="BF39" t="str">
            <v/>
          </cell>
          <cell r="BG39" t="str">
            <v>○</v>
          </cell>
          <cell r="BH39" t="b">
            <v>1</v>
          </cell>
          <cell r="BI39" t="b">
            <v>1</v>
          </cell>
        </row>
        <row r="40">
          <cell r="C40" t="str">
            <v/>
          </cell>
          <cell r="D40" t="str">
            <v/>
          </cell>
          <cell r="E40" t="str">
            <v/>
          </cell>
          <cell r="F40" t="str">
            <v/>
          </cell>
          <cell r="U40" t="str">
            <v>－</v>
          </cell>
          <cell r="AX40" t="str">
            <v>予定価格</v>
          </cell>
          <cell r="AY40" t="str">
            <v>×</v>
          </cell>
          <cell r="AZ40" t="str">
            <v>×</v>
          </cell>
          <cell r="BA40" t="str">
            <v>×</v>
          </cell>
          <cell r="BB40" t="str">
            <v>×</v>
          </cell>
          <cell r="BC40" t="str">
            <v/>
          </cell>
          <cell r="BD40">
            <v>0</v>
          </cell>
          <cell r="BE40" t="str">
            <v/>
          </cell>
          <cell r="BF40" t="str">
            <v/>
          </cell>
          <cell r="BG40" t="str">
            <v>○</v>
          </cell>
          <cell r="BH40" t="b">
            <v>1</v>
          </cell>
          <cell r="BI40" t="b">
            <v>1</v>
          </cell>
        </row>
        <row r="41">
          <cell r="C41" t="str">
            <v/>
          </cell>
          <cell r="D41" t="str">
            <v/>
          </cell>
          <cell r="E41" t="str">
            <v/>
          </cell>
          <cell r="F41" t="str">
            <v/>
          </cell>
          <cell r="U41" t="str">
            <v>－</v>
          </cell>
          <cell r="AX41" t="str">
            <v>予定価格</v>
          </cell>
          <cell r="AY41" t="str">
            <v>×</v>
          </cell>
          <cell r="AZ41" t="str">
            <v>×</v>
          </cell>
          <cell r="BA41" t="str">
            <v>×</v>
          </cell>
          <cell r="BB41" t="str">
            <v>×</v>
          </cell>
          <cell r="BC41" t="str">
            <v/>
          </cell>
          <cell r="BD41">
            <v>0</v>
          </cell>
          <cell r="BE41" t="str">
            <v/>
          </cell>
          <cell r="BF41" t="str">
            <v/>
          </cell>
          <cell r="BG41" t="str">
            <v>○</v>
          </cell>
          <cell r="BH41" t="b">
            <v>1</v>
          </cell>
          <cell r="BI41" t="b">
            <v>1</v>
          </cell>
        </row>
        <row r="42">
          <cell r="C42" t="str">
            <v/>
          </cell>
          <cell r="D42" t="str">
            <v/>
          </cell>
          <cell r="E42" t="str">
            <v/>
          </cell>
          <cell r="F42" t="str">
            <v/>
          </cell>
          <cell r="U42" t="str">
            <v>－</v>
          </cell>
          <cell r="AX42" t="str">
            <v>予定価格</v>
          </cell>
          <cell r="AY42" t="str">
            <v>×</v>
          </cell>
          <cell r="AZ42" t="str">
            <v>×</v>
          </cell>
          <cell r="BA42" t="str">
            <v>×</v>
          </cell>
          <cell r="BB42" t="str">
            <v>×</v>
          </cell>
          <cell r="BC42" t="str">
            <v/>
          </cell>
          <cell r="BD42">
            <v>0</v>
          </cell>
          <cell r="BE42" t="str">
            <v/>
          </cell>
          <cell r="BF42" t="str">
            <v/>
          </cell>
          <cell r="BG42" t="str">
            <v>○</v>
          </cell>
          <cell r="BH42" t="b">
            <v>1</v>
          </cell>
          <cell r="BI42" t="b">
            <v>1</v>
          </cell>
        </row>
        <row r="43">
          <cell r="C43" t="str">
            <v/>
          </cell>
          <cell r="D43" t="str">
            <v/>
          </cell>
          <cell r="E43" t="str">
            <v/>
          </cell>
          <cell r="F43" t="str">
            <v/>
          </cell>
          <cell r="U43" t="str">
            <v>－</v>
          </cell>
          <cell r="AX43" t="str">
            <v>予定価格</v>
          </cell>
          <cell r="AY43" t="str">
            <v>×</v>
          </cell>
          <cell r="AZ43" t="str">
            <v>×</v>
          </cell>
          <cell r="BA43" t="str">
            <v>×</v>
          </cell>
          <cell r="BB43" t="str">
            <v>×</v>
          </cell>
          <cell r="BC43" t="str">
            <v/>
          </cell>
          <cell r="BD43">
            <v>0</v>
          </cell>
          <cell r="BE43" t="str">
            <v/>
          </cell>
          <cell r="BF43" t="str">
            <v/>
          </cell>
          <cell r="BG43" t="str">
            <v>○</v>
          </cell>
          <cell r="BH43" t="b">
            <v>1</v>
          </cell>
          <cell r="BI43" t="b">
            <v>1</v>
          </cell>
        </row>
        <row r="44">
          <cell r="C44" t="str">
            <v/>
          </cell>
          <cell r="D44" t="str">
            <v/>
          </cell>
          <cell r="E44" t="str">
            <v/>
          </cell>
          <cell r="F44" t="str">
            <v/>
          </cell>
          <cell r="U44" t="str">
            <v>－</v>
          </cell>
          <cell r="AX44" t="str">
            <v>予定価格</v>
          </cell>
          <cell r="AY44" t="str">
            <v>×</v>
          </cell>
          <cell r="AZ44" t="str">
            <v>×</v>
          </cell>
          <cell r="BA44" t="str">
            <v>×</v>
          </cell>
          <cell r="BB44" t="str">
            <v>×</v>
          </cell>
          <cell r="BC44" t="str">
            <v/>
          </cell>
          <cell r="BD44">
            <v>0</v>
          </cell>
          <cell r="BE44" t="str">
            <v/>
          </cell>
          <cell r="BF44" t="str">
            <v/>
          </cell>
          <cell r="BG44" t="str">
            <v>○</v>
          </cell>
          <cell r="BH44" t="b">
            <v>1</v>
          </cell>
          <cell r="BI44" t="b">
            <v>1</v>
          </cell>
        </row>
        <row r="45">
          <cell r="C45" t="str">
            <v/>
          </cell>
          <cell r="D45" t="str">
            <v/>
          </cell>
          <cell r="E45" t="str">
            <v/>
          </cell>
          <cell r="F45" t="str">
            <v/>
          </cell>
          <cell r="U45" t="str">
            <v>－</v>
          </cell>
          <cell r="AX45" t="str">
            <v>予定価格</v>
          </cell>
          <cell r="AY45" t="str">
            <v>×</v>
          </cell>
          <cell r="AZ45" t="str">
            <v>×</v>
          </cell>
          <cell r="BA45" t="str">
            <v>×</v>
          </cell>
          <cell r="BB45" t="str">
            <v>×</v>
          </cell>
          <cell r="BC45" t="str">
            <v/>
          </cell>
          <cell r="BD45">
            <v>0</v>
          </cell>
          <cell r="BE45" t="str">
            <v/>
          </cell>
          <cell r="BF45" t="str">
            <v/>
          </cell>
          <cell r="BG45" t="str">
            <v>○</v>
          </cell>
          <cell r="BH45" t="b">
            <v>1</v>
          </cell>
          <cell r="BI45" t="b">
            <v>1</v>
          </cell>
        </row>
        <row r="46">
          <cell r="C46" t="str">
            <v/>
          </cell>
          <cell r="D46" t="str">
            <v/>
          </cell>
          <cell r="E46" t="str">
            <v/>
          </cell>
          <cell r="F46" t="str">
            <v/>
          </cell>
          <cell r="U46" t="str">
            <v>－</v>
          </cell>
          <cell r="AX46" t="str">
            <v>予定価格</v>
          </cell>
          <cell r="AY46" t="str">
            <v>×</v>
          </cell>
          <cell r="AZ46" t="str">
            <v>×</v>
          </cell>
          <cell r="BA46" t="str">
            <v>×</v>
          </cell>
          <cell r="BB46" t="str">
            <v>×</v>
          </cell>
          <cell r="BC46" t="str">
            <v/>
          </cell>
          <cell r="BD46">
            <v>0</v>
          </cell>
          <cell r="BE46" t="str">
            <v/>
          </cell>
          <cell r="BF46" t="str">
            <v/>
          </cell>
          <cell r="BG46" t="str">
            <v>○</v>
          </cell>
          <cell r="BH46" t="b">
            <v>1</v>
          </cell>
          <cell r="BI46" t="b">
            <v>1</v>
          </cell>
        </row>
        <row r="47">
          <cell r="C47" t="str">
            <v/>
          </cell>
          <cell r="D47" t="str">
            <v/>
          </cell>
          <cell r="E47" t="str">
            <v/>
          </cell>
          <cell r="F47" t="str">
            <v/>
          </cell>
          <cell r="U47" t="str">
            <v>－</v>
          </cell>
          <cell r="AX47" t="str">
            <v>予定価格</v>
          </cell>
          <cell r="AY47" t="str">
            <v>×</v>
          </cell>
          <cell r="AZ47" t="str">
            <v>×</v>
          </cell>
          <cell r="BA47" t="str">
            <v>×</v>
          </cell>
          <cell r="BB47" t="str">
            <v>×</v>
          </cell>
          <cell r="BC47" t="str">
            <v/>
          </cell>
          <cell r="BD47">
            <v>0</v>
          </cell>
          <cell r="BE47" t="str">
            <v/>
          </cell>
          <cell r="BF47" t="str">
            <v/>
          </cell>
          <cell r="BG47" t="str">
            <v>○</v>
          </cell>
          <cell r="BH47" t="b">
            <v>1</v>
          </cell>
          <cell r="BI47" t="b">
            <v>1</v>
          </cell>
        </row>
        <row r="48">
          <cell r="C48" t="str">
            <v/>
          </cell>
          <cell r="D48" t="str">
            <v/>
          </cell>
          <cell r="E48" t="str">
            <v/>
          </cell>
          <cell r="F48" t="str">
            <v/>
          </cell>
          <cell r="U48" t="str">
            <v>－</v>
          </cell>
          <cell r="AX48" t="str">
            <v>予定価格</v>
          </cell>
          <cell r="AY48" t="str">
            <v>×</v>
          </cell>
          <cell r="AZ48" t="str">
            <v>×</v>
          </cell>
          <cell r="BA48" t="str">
            <v>×</v>
          </cell>
          <cell r="BB48" t="str">
            <v>×</v>
          </cell>
          <cell r="BC48" t="str">
            <v/>
          </cell>
          <cell r="BD48">
            <v>0</v>
          </cell>
          <cell r="BE48" t="str">
            <v/>
          </cell>
          <cell r="BF48" t="str">
            <v/>
          </cell>
          <cell r="BG48" t="str">
            <v>○</v>
          </cell>
          <cell r="BH48" t="b">
            <v>1</v>
          </cell>
          <cell r="BI48" t="b">
            <v>1</v>
          </cell>
        </row>
        <row r="49">
          <cell r="C49" t="str">
            <v/>
          </cell>
          <cell r="D49" t="str">
            <v/>
          </cell>
          <cell r="E49" t="str">
            <v/>
          </cell>
          <cell r="F49" t="str">
            <v/>
          </cell>
          <cell r="U49" t="str">
            <v>－</v>
          </cell>
          <cell r="AX49" t="str">
            <v>予定価格</v>
          </cell>
          <cell r="AY49" t="str">
            <v>×</v>
          </cell>
          <cell r="AZ49" t="str">
            <v>×</v>
          </cell>
          <cell r="BA49" t="str">
            <v>×</v>
          </cell>
          <cell r="BB49" t="str">
            <v>×</v>
          </cell>
          <cell r="BC49" t="str">
            <v/>
          </cell>
          <cell r="BD49">
            <v>0</v>
          </cell>
          <cell r="BE49" t="str">
            <v/>
          </cell>
          <cell r="BF49" t="str">
            <v/>
          </cell>
          <cell r="BG49" t="str">
            <v>○</v>
          </cell>
          <cell r="BH49" t="b">
            <v>1</v>
          </cell>
          <cell r="BI49" t="b">
            <v>1</v>
          </cell>
        </row>
        <row r="50">
          <cell r="C50" t="str">
            <v/>
          </cell>
          <cell r="D50" t="str">
            <v/>
          </cell>
          <cell r="E50" t="str">
            <v/>
          </cell>
          <cell r="F50" t="str">
            <v/>
          </cell>
          <cell r="U50" t="str">
            <v>－</v>
          </cell>
          <cell r="AX50" t="str">
            <v>予定価格</v>
          </cell>
          <cell r="AY50" t="str">
            <v>×</v>
          </cell>
          <cell r="AZ50" t="str">
            <v>×</v>
          </cell>
          <cell r="BA50" t="str">
            <v>×</v>
          </cell>
          <cell r="BB50" t="str">
            <v>×</v>
          </cell>
          <cell r="BC50" t="str">
            <v/>
          </cell>
          <cell r="BD50">
            <v>0</v>
          </cell>
          <cell r="BE50" t="str">
            <v/>
          </cell>
          <cell r="BF50" t="str">
            <v/>
          </cell>
          <cell r="BG50" t="str">
            <v>○</v>
          </cell>
          <cell r="BH50" t="b">
            <v>1</v>
          </cell>
          <cell r="BI50" t="b">
            <v>1</v>
          </cell>
        </row>
        <row r="51">
          <cell r="C51" t="str">
            <v/>
          </cell>
          <cell r="D51" t="str">
            <v/>
          </cell>
          <cell r="E51" t="str">
            <v/>
          </cell>
          <cell r="F51" t="str">
            <v/>
          </cell>
          <cell r="U51" t="str">
            <v>－</v>
          </cell>
          <cell r="AX51" t="str">
            <v>予定価格</v>
          </cell>
          <cell r="AY51" t="str">
            <v>×</v>
          </cell>
          <cell r="AZ51" t="str">
            <v>×</v>
          </cell>
          <cell r="BA51" t="str">
            <v>×</v>
          </cell>
          <cell r="BB51" t="str">
            <v>×</v>
          </cell>
          <cell r="BC51" t="str">
            <v/>
          </cell>
          <cell r="BD51">
            <v>0</v>
          </cell>
          <cell r="BE51" t="str">
            <v/>
          </cell>
          <cell r="BF51" t="str">
            <v/>
          </cell>
          <cell r="BG51" t="str">
            <v>○</v>
          </cell>
          <cell r="BH51" t="b">
            <v>1</v>
          </cell>
          <cell r="BI51" t="b">
            <v>1</v>
          </cell>
        </row>
        <row r="52">
          <cell r="C52" t="str">
            <v/>
          </cell>
          <cell r="D52" t="str">
            <v/>
          </cell>
          <cell r="E52" t="str">
            <v/>
          </cell>
          <cell r="F52" t="str">
            <v/>
          </cell>
          <cell r="U52" t="str">
            <v>－</v>
          </cell>
          <cell r="AX52" t="str">
            <v>予定価格</v>
          </cell>
          <cell r="AY52" t="str">
            <v>×</v>
          </cell>
          <cell r="AZ52" t="str">
            <v>×</v>
          </cell>
          <cell r="BA52" t="str">
            <v>×</v>
          </cell>
          <cell r="BB52" t="str">
            <v>×</v>
          </cell>
          <cell r="BC52" t="str">
            <v/>
          </cell>
          <cell r="BD52">
            <v>0</v>
          </cell>
          <cell r="BE52" t="str">
            <v/>
          </cell>
          <cell r="BF52" t="str">
            <v/>
          </cell>
          <cell r="BG52" t="str">
            <v>○</v>
          </cell>
          <cell r="BH52" t="b">
            <v>1</v>
          </cell>
          <cell r="BI52" t="b">
            <v>1</v>
          </cell>
        </row>
        <row r="53">
          <cell r="C53" t="str">
            <v/>
          </cell>
          <cell r="D53" t="str">
            <v/>
          </cell>
          <cell r="E53" t="str">
            <v/>
          </cell>
          <cell r="F53" t="str">
            <v/>
          </cell>
          <cell r="U53" t="str">
            <v>－</v>
          </cell>
          <cell r="AX53" t="str">
            <v>予定価格</v>
          </cell>
          <cell r="AY53" t="str">
            <v>×</v>
          </cell>
          <cell r="AZ53" t="str">
            <v>×</v>
          </cell>
          <cell r="BA53" t="str">
            <v>×</v>
          </cell>
          <cell r="BB53" t="str">
            <v>×</v>
          </cell>
          <cell r="BC53" t="str">
            <v/>
          </cell>
          <cell r="BD53">
            <v>0</v>
          </cell>
          <cell r="BE53" t="str">
            <v/>
          </cell>
          <cell r="BF53" t="str">
            <v/>
          </cell>
          <cell r="BG53" t="str">
            <v>○</v>
          </cell>
          <cell r="BH53" t="b">
            <v>1</v>
          </cell>
          <cell r="BI53" t="b">
            <v>1</v>
          </cell>
        </row>
        <row r="54">
          <cell r="C54" t="str">
            <v/>
          </cell>
          <cell r="D54" t="str">
            <v/>
          </cell>
          <cell r="E54" t="str">
            <v/>
          </cell>
          <cell r="F54" t="str">
            <v/>
          </cell>
          <cell r="U54" t="str">
            <v>－</v>
          </cell>
          <cell r="AX54" t="str">
            <v>予定価格</v>
          </cell>
          <cell r="AY54" t="str">
            <v>×</v>
          </cell>
          <cell r="AZ54" t="str">
            <v>×</v>
          </cell>
          <cell r="BA54" t="str">
            <v>×</v>
          </cell>
          <cell r="BB54" t="str">
            <v>×</v>
          </cell>
          <cell r="BC54" t="str">
            <v/>
          </cell>
          <cell r="BD54">
            <v>0</v>
          </cell>
          <cell r="BE54" t="str">
            <v/>
          </cell>
          <cell r="BF54" t="str">
            <v/>
          </cell>
          <cell r="BG54" t="str">
            <v>○</v>
          </cell>
          <cell r="BH54" t="b">
            <v>1</v>
          </cell>
          <cell r="BI54" t="b">
            <v>1</v>
          </cell>
        </row>
        <row r="55">
          <cell r="C55" t="str">
            <v/>
          </cell>
          <cell r="D55" t="str">
            <v/>
          </cell>
          <cell r="E55" t="str">
            <v/>
          </cell>
          <cell r="F55" t="str">
            <v/>
          </cell>
          <cell r="U55" t="str">
            <v>－</v>
          </cell>
          <cell r="AX55" t="str">
            <v>予定価格</v>
          </cell>
          <cell r="AY55" t="str">
            <v>×</v>
          </cell>
          <cell r="AZ55" t="str">
            <v>×</v>
          </cell>
          <cell r="BA55" t="str">
            <v>×</v>
          </cell>
          <cell r="BB55" t="str">
            <v>×</v>
          </cell>
          <cell r="BC55" t="str">
            <v/>
          </cell>
          <cell r="BD55">
            <v>0</v>
          </cell>
          <cell r="BE55" t="str">
            <v/>
          </cell>
          <cell r="BF55" t="str">
            <v/>
          </cell>
          <cell r="BG55" t="str">
            <v>○</v>
          </cell>
          <cell r="BH55" t="b">
            <v>1</v>
          </cell>
          <cell r="BI55" t="b">
            <v>1</v>
          </cell>
        </row>
        <row r="56">
          <cell r="C56" t="str">
            <v/>
          </cell>
          <cell r="D56" t="str">
            <v/>
          </cell>
          <cell r="E56" t="str">
            <v/>
          </cell>
          <cell r="F56" t="str">
            <v/>
          </cell>
          <cell r="U56" t="str">
            <v>－</v>
          </cell>
          <cell r="AX56" t="str">
            <v>予定価格</v>
          </cell>
          <cell r="AY56" t="str">
            <v>×</v>
          </cell>
          <cell r="AZ56" t="str">
            <v>×</v>
          </cell>
          <cell r="BA56" t="str">
            <v>×</v>
          </cell>
          <cell r="BB56" t="str">
            <v>×</v>
          </cell>
          <cell r="BC56" t="str">
            <v/>
          </cell>
          <cell r="BD56">
            <v>0</v>
          </cell>
          <cell r="BE56" t="str">
            <v/>
          </cell>
          <cell r="BF56" t="str">
            <v/>
          </cell>
          <cell r="BG56" t="str">
            <v>○</v>
          </cell>
          <cell r="BH56" t="b">
            <v>1</v>
          </cell>
          <cell r="BI56" t="b">
            <v>1</v>
          </cell>
        </row>
        <row r="57">
          <cell r="C57" t="str">
            <v/>
          </cell>
          <cell r="D57" t="str">
            <v/>
          </cell>
          <cell r="E57" t="str">
            <v/>
          </cell>
          <cell r="F57" t="str">
            <v/>
          </cell>
          <cell r="U57" t="str">
            <v>－</v>
          </cell>
          <cell r="AX57" t="str">
            <v>予定価格</v>
          </cell>
          <cell r="AY57" t="str">
            <v>×</v>
          </cell>
          <cell r="AZ57" t="str">
            <v>×</v>
          </cell>
          <cell r="BA57" t="str">
            <v>×</v>
          </cell>
          <cell r="BB57" t="str">
            <v>×</v>
          </cell>
          <cell r="BC57" t="str">
            <v/>
          </cell>
          <cell r="BD57">
            <v>0</v>
          </cell>
          <cell r="BE57" t="str">
            <v/>
          </cell>
          <cell r="BF57" t="str">
            <v/>
          </cell>
          <cell r="BG57" t="str">
            <v>○</v>
          </cell>
          <cell r="BH57" t="b">
            <v>1</v>
          </cell>
          <cell r="BI57" t="b">
            <v>1</v>
          </cell>
        </row>
        <row r="58">
          <cell r="C58" t="str">
            <v/>
          </cell>
          <cell r="D58" t="str">
            <v/>
          </cell>
          <cell r="E58" t="str">
            <v/>
          </cell>
          <cell r="F58" t="str">
            <v/>
          </cell>
          <cell r="U58" t="str">
            <v>－</v>
          </cell>
          <cell r="AX58" t="str">
            <v>予定価格</v>
          </cell>
          <cell r="AY58" t="str">
            <v>×</v>
          </cell>
          <cell r="AZ58" t="str">
            <v>×</v>
          </cell>
          <cell r="BA58" t="str">
            <v>×</v>
          </cell>
          <cell r="BB58" t="str">
            <v>×</v>
          </cell>
          <cell r="BC58" t="str">
            <v/>
          </cell>
          <cell r="BD58">
            <v>0</v>
          </cell>
          <cell r="BE58" t="str">
            <v/>
          </cell>
          <cell r="BF58" t="str">
            <v/>
          </cell>
          <cell r="BG58" t="str">
            <v>○</v>
          </cell>
          <cell r="BH58" t="b">
            <v>1</v>
          </cell>
          <cell r="BI58" t="b">
            <v>1</v>
          </cell>
        </row>
        <row r="59">
          <cell r="C59" t="str">
            <v/>
          </cell>
          <cell r="D59" t="str">
            <v/>
          </cell>
          <cell r="E59" t="str">
            <v/>
          </cell>
          <cell r="F59" t="str">
            <v/>
          </cell>
          <cell r="U59" t="str">
            <v>－</v>
          </cell>
          <cell r="AX59" t="str">
            <v>予定価格</v>
          </cell>
          <cell r="AY59" t="str">
            <v>×</v>
          </cell>
          <cell r="AZ59" t="str">
            <v>×</v>
          </cell>
          <cell r="BA59" t="str">
            <v>×</v>
          </cell>
          <cell r="BB59" t="str">
            <v>×</v>
          </cell>
          <cell r="BC59" t="str">
            <v/>
          </cell>
          <cell r="BD59">
            <v>0</v>
          </cell>
          <cell r="BE59" t="str">
            <v/>
          </cell>
          <cell r="BF59" t="str">
            <v/>
          </cell>
          <cell r="BG59" t="str">
            <v>○</v>
          </cell>
          <cell r="BH59" t="b">
            <v>1</v>
          </cell>
          <cell r="BI59" t="b">
            <v>1</v>
          </cell>
        </row>
        <row r="60">
          <cell r="C60" t="str">
            <v/>
          </cell>
          <cell r="D60" t="str">
            <v/>
          </cell>
          <cell r="E60" t="str">
            <v/>
          </cell>
          <cell r="F60" t="str">
            <v/>
          </cell>
          <cell r="U60" t="str">
            <v>－</v>
          </cell>
          <cell r="AX60" t="str">
            <v>予定価格</v>
          </cell>
          <cell r="AY60" t="str">
            <v>×</v>
          </cell>
          <cell r="AZ60" t="str">
            <v>×</v>
          </cell>
          <cell r="BA60" t="str">
            <v>×</v>
          </cell>
          <cell r="BB60" t="str">
            <v>×</v>
          </cell>
          <cell r="BC60" t="str">
            <v/>
          </cell>
          <cell r="BD60">
            <v>0</v>
          </cell>
          <cell r="BE60" t="str">
            <v/>
          </cell>
          <cell r="BF60" t="str">
            <v/>
          </cell>
          <cell r="BG60" t="str">
            <v>○</v>
          </cell>
          <cell r="BH60" t="b">
            <v>1</v>
          </cell>
          <cell r="BI60" t="b">
            <v>1</v>
          </cell>
        </row>
        <row r="61">
          <cell r="C61" t="str">
            <v/>
          </cell>
          <cell r="D61" t="str">
            <v/>
          </cell>
          <cell r="E61" t="str">
            <v/>
          </cell>
          <cell r="F61" t="str">
            <v/>
          </cell>
          <cell r="U61" t="str">
            <v>－</v>
          </cell>
          <cell r="AX61" t="str">
            <v>予定価格</v>
          </cell>
          <cell r="AY61" t="str">
            <v>×</v>
          </cell>
          <cell r="AZ61" t="str">
            <v>×</v>
          </cell>
          <cell r="BA61" t="str">
            <v>×</v>
          </cell>
          <cell r="BB61" t="str">
            <v>×</v>
          </cell>
          <cell r="BC61" t="str">
            <v/>
          </cell>
          <cell r="BD61">
            <v>0</v>
          </cell>
          <cell r="BE61" t="str">
            <v/>
          </cell>
          <cell r="BF61" t="str">
            <v/>
          </cell>
          <cell r="BG61" t="str">
            <v>○</v>
          </cell>
          <cell r="BH61" t="b">
            <v>1</v>
          </cell>
          <cell r="BI61" t="b">
            <v>1</v>
          </cell>
        </row>
        <row r="62">
          <cell r="C62" t="str">
            <v/>
          </cell>
          <cell r="D62" t="str">
            <v/>
          </cell>
          <cell r="E62" t="str">
            <v/>
          </cell>
          <cell r="F62" t="str">
            <v/>
          </cell>
          <cell r="U62" t="str">
            <v>－</v>
          </cell>
          <cell r="AX62" t="str">
            <v>予定価格</v>
          </cell>
          <cell r="AY62" t="str">
            <v>×</v>
          </cell>
          <cell r="AZ62" t="str">
            <v>×</v>
          </cell>
          <cell r="BA62" t="str">
            <v>×</v>
          </cell>
          <cell r="BB62" t="str">
            <v>×</v>
          </cell>
          <cell r="BC62" t="str">
            <v/>
          </cell>
          <cell r="BD62">
            <v>0</v>
          </cell>
          <cell r="BE62" t="str">
            <v/>
          </cell>
          <cell r="BF62" t="str">
            <v/>
          </cell>
          <cell r="BG62" t="str">
            <v>○</v>
          </cell>
          <cell r="BH62" t="b">
            <v>1</v>
          </cell>
          <cell r="BI62" t="b">
            <v>1</v>
          </cell>
        </row>
        <row r="63">
          <cell r="C63" t="str">
            <v/>
          </cell>
          <cell r="D63" t="str">
            <v/>
          </cell>
          <cell r="E63" t="str">
            <v/>
          </cell>
          <cell r="F63" t="str">
            <v/>
          </cell>
          <cell r="U63" t="str">
            <v>－</v>
          </cell>
          <cell r="AX63" t="str">
            <v>予定価格</v>
          </cell>
          <cell r="AY63" t="str">
            <v>×</v>
          </cell>
          <cell r="AZ63" t="str">
            <v>×</v>
          </cell>
          <cell r="BA63" t="str">
            <v>×</v>
          </cell>
          <cell r="BB63" t="str">
            <v>×</v>
          </cell>
          <cell r="BC63" t="str">
            <v/>
          </cell>
          <cell r="BD63">
            <v>0</v>
          </cell>
          <cell r="BE63" t="str">
            <v/>
          </cell>
          <cell r="BF63" t="str">
            <v/>
          </cell>
          <cell r="BG63" t="str">
            <v>○</v>
          </cell>
          <cell r="BH63" t="b">
            <v>1</v>
          </cell>
          <cell r="BI63" t="b">
            <v>1</v>
          </cell>
        </row>
        <row r="64">
          <cell r="C64" t="str">
            <v/>
          </cell>
          <cell r="D64" t="str">
            <v/>
          </cell>
          <cell r="E64" t="str">
            <v/>
          </cell>
          <cell r="F64" t="str">
            <v/>
          </cell>
          <cell r="U64" t="str">
            <v>－</v>
          </cell>
          <cell r="AX64" t="str">
            <v>予定価格</v>
          </cell>
          <cell r="AY64" t="str">
            <v>×</v>
          </cell>
          <cell r="AZ64" t="str">
            <v>×</v>
          </cell>
          <cell r="BA64" t="str">
            <v>×</v>
          </cell>
          <cell r="BB64" t="str">
            <v>×</v>
          </cell>
          <cell r="BC64" t="str">
            <v/>
          </cell>
          <cell r="BD64">
            <v>0</v>
          </cell>
          <cell r="BE64" t="str">
            <v/>
          </cell>
          <cell r="BF64" t="str">
            <v/>
          </cell>
          <cell r="BG64" t="str">
            <v>○</v>
          </cell>
          <cell r="BH64" t="b">
            <v>1</v>
          </cell>
          <cell r="BI64" t="b">
            <v>1</v>
          </cell>
        </row>
        <row r="65">
          <cell r="C65" t="str">
            <v/>
          </cell>
          <cell r="D65" t="str">
            <v/>
          </cell>
          <cell r="E65" t="str">
            <v/>
          </cell>
          <cell r="F65" t="str">
            <v/>
          </cell>
          <cell r="U65" t="str">
            <v>－</v>
          </cell>
          <cell r="AX65" t="str">
            <v>予定価格</v>
          </cell>
          <cell r="AY65" t="str">
            <v>×</v>
          </cell>
          <cell r="AZ65" t="str">
            <v>×</v>
          </cell>
          <cell r="BA65" t="str">
            <v>×</v>
          </cell>
          <cell r="BB65" t="str">
            <v>×</v>
          </cell>
          <cell r="BC65" t="str">
            <v/>
          </cell>
          <cell r="BD65">
            <v>0</v>
          </cell>
          <cell r="BE65" t="str">
            <v/>
          </cell>
          <cell r="BF65" t="str">
            <v/>
          </cell>
          <cell r="BG65" t="str">
            <v>○</v>
          </cell>
          <cell r="BH65" t="b">
            <v>1</v>
          </cell>
          <cell r="BI65" t="b">
            <v>1</v>
          </cell>
        </row>
        <row r="66">
          <cell r="C66" t="str">
            <v/>
          </cell>
          <cell r="D66" t="str">
            <v/>
          </cell>
          <cell r="E66" t="str">
            <v/>
          </cell>
          <cell r="F66" t="str">
            <v/>
          </cell>
          <cell r="U66" t="str">
            <v>－</v>
          </cell>
          <cell r="AX66" t="str">
            <v>予定価格</v>
          </cell>
          <cell r="AY66" t="str">
            <v>×</v>
          </cell>
          <cell r="AZ66" t="str">
            <v>×</v>
          </cell>
          <cell r="BA66" t="str">
            <v>×</v>
          </cell>
          <cell r="BB66" t="str">
            <v>×</v>
          </cell>
          <cell r="BC66" t="str">
            <v/>
          </cell>
          <cell r="BD66">
            <v>0</v>
          </cell>
          <cell r="BE66" t="str">
            <v/>
          </cell>
          <cell r="BF66" t="str">
            <v/>
          </cell>
          <cell r="BG66" t="str">
            <v>○</v>
          </cell>
          <cell r="BH66" t="b">
            <v>1</v>
          </cell>
          <cell r="BI66" t="b">
            <v>1</v>
          </cell>
        </row>
        <row r="67">
          <cell r="C67" t="str">
            <v/>
          </cell>
          <cell r="D67" t="str">
            <v/>
          </cell>
          <cell r="E67" t="str">
            <v/>
          </cell>
          <cell r="F67" t="str">
            <v/>
          </cell>
          <cell r="U67" t="str">
            <v>－</v>
          </cell>
          <cell r="AX67" t="str">
            <v>予定価格</v>
          </cell>
          <cell r="AY67" t="str">
            <v>×</v>
          </cell>
          <cell r="AZ67" t="str">
            <v>×</v>
          </cell>
          <cell r="BA67" t="str">
            <v>×</v>
          </cell>
          <cell r="BB67" t="str">
            <v>×</v>
          </cell>
          <cell r="BC67" t="str">
            <v/>
          </cell>
          <cell r="BD67">
            <v>0</v>
          </cell>
          <cell r="BE67" t="str">
            <v/>
          </cell>
          <cell r="BF67" t="str">
            <v/>
          </cell>
          <cell r="BG67" t="str">
            <v>○</v>
          </cell>
          <cell r="BH67" t="b">
            <v>1</v>
          </cell>
          <cell r="BI67" t="b">
            <v>1</v>
          </cell>
        </row>
        <row r="68">
          <cell r="C68" t="str">
            <v/>
          </cell>
          <cell r="D68" t="str">
            <v/>
          </cell>
          <cell r="E68" t="str">
            <v/>
          </cell>
          <cell r="F68" t="str">
            <v/>
          </cell>
          <cell r="U68" t="str">
            <v>－</v>
          </cell>
          <cell r="AX68" t="str">
            <v>予定価格</v>
          </cell>
          <cell r="AY68" t="str">
            <v>×</v>
          </cell>
          <cell r="AZ68" t="str">
            <v>×</v>
          </cell>
          <cell r="BA68" t="str">
            <v>×</v>
          </cell>
          <cell r="BB68" t="str">
            <v>×</v>
          </cell>
          <cell r="BC68" t="str">
            <v/>
          </cell>
          <cell r="BD68">
            <v>0</v>
          </cell>
          <cell r="BE68" t="str">
            <v/>
          </cell>
          <cell r="BF68" t="str">
            <v/>
          </cell>
          <cell r="BG68" t="str">
            <v>○</v>
          </cell>
          <cell r="BH68" t="b">
            <v>1</v>
          </cell>
          <cell r="BI68" t="b">
            <v>1</v>
          </cell>
        </row>
        <row r="69">
          <cell r="C69" t="str">
            <v/>
          </cell>
          <cell r="D69" t="str">
            <v/>
          </cell>
          <cell r="E69" t="str">
            <v/>
          </cell>
          <cell r="F69" t="str">
            <v/>
          </cell>
          <cell r="U69" t="str">
            <v>－</v>
          </cell>
          <cell r="AX69" t="str">
            <v>予定価格</v>
          </cell>
          <cell r="AY69" t="str">
            <v>×</v>
          </cell>
          <cell r="AZ69" t="str">
            <v>×</v>
          </cell>
          <cell r="BA69" t="str">
            <v>×</v>
          </cell>
          <cell r="BB69" t="str">
            <v>×</v>
          </cell>
          <cell r="BC69" t="str">
            <v/>
          </cell>
          <cell r="BD69">
            <v>0</v>
          </cell>
          <cell r="BE69" t="str">
            <v/>
          </cell>
          <cell r="BF69" t="str">
            <v/>
          </cell>
          <cell r="BG69" t="str">
            <v>○</v>
          </cell>
          <cell r="BH69" t="b">
            <v>1</v>
          </cell>
          <cell r="BI69" t="b">
            <v>1</v>
          </cell>
        </row>
        <row r="70">
          <cell r="C70" t="str">
            <v/>
          </cell>
          <cell r="D70" t="str">
            <v/>
          </cell>
          <cell r="E70" t="str">
            <v/>
          </cell>
          <cell r="F70" t="str">
            <v/>
          </cell>
          <cell r="U70" t="str">
            <v>－</v>
          </cell>
          <cell r="AX70" t="str">
            <v>予定価格</v>
          </cell>
          <cell r="AY70" t="str">
            <v>×</v>
          </cell>
          <cell r="AZ70" t="str">
            <v>×</v>
          </cell>
          <cell r="BA70" t="str">
            <v>×</v>
          </cell>
          <cell r="BB70" t="str">
            <v>×</v>
          </cell>
          <cell r="BC70" t="str">
            <v/>
          </cell>
          <cell r="BD70">
            <v>0</v>
          </cell>
          <cell r="BE70" t="str">
            <v/>
          </cell>
          <cell r="BF70" t="str">
            <v/>
          </cell>
          <cell r="BG70" t="str">
            <v>○</v>
          </cell>
          <cell r="BH70" t="b">
            <v>1</v>
          </cell>
          <cell r="BI70" t="b">
            <v>1</v>
          </cell>
        </row>
        <row r="71">
          <cell r="C71" t="str">
            <v/>
          </cell>
          <cell r="D71" t="str">
            <v/>
          </cell>
          <cell r="E71" t="str">
            <v/>
          </cell>
          <cell r="F71" t="str">
            <v/>
          </cell>
          <cell r="U71" t="str">
            <v>－</v>
          </cell>
          <cell r="AX71" t="str">
            <v>予定価格</v>
          </cell>
          <cell r="AY71" t="str">
            <v>×</v>
          </cell>
          <cell r="AZ71" t="str">
            <v>×</v>
          </cell>
          <cell r="BA71" t="str">
            <v>×</v>
          </cell>
          <cell r="BB71" t="str">
            <v>×</v>
          </cell>
          <cell r="BC71" t="str">
            <v/>
          </cell>
          <cell r="BD71">
            <v>0</v>
          </cell>
          <cell r="BE71" t="str">
            <v/>
          </cell>
          <cell r="BF71" t="str">
            <v/>
          </cell>
          <cell r="BG71" t="str">
            <v>○</v>
          </cell>
          <cell r="BH71" t="b">
            <v>1</v>
          </cell>
          <cell r="BI71" t="b">
            <v>1</v>
          </cell>
        </row>
        <row r="72">
          <cell r="C72" t="str">
            <v/>
          </cell>
          <cell r="D72" t="str">
            <v/>
          </cell>
          <cell r="E72" t="str">
            <v/>
          </cell>
          <cell r="F72" t="str">
            <v/>
          </cell>
          <cell r="U72" t="str">
            <v>－</v>
          </cell>
          <cell r="AX72" t="str">
            <v>予定価格</v>
          </cell>
          <cell r="AY72" t="str">
            <v>×</v>
          </cell>
          <cell r="AZ72" t="str">
            <v>×</v>
          </cell>
          <cell r="BA72" t="str">
            <v>×</v>
          </cell>
          <cell r="BB72" t="str">
            <v>×</v>
          </cell>
          <cell r="BC72" t="str">
            <v/>
          </cell>
          <cell r="BD72">
            <v>0</v>
          </cell>
          <cell r="BE72" t="str">
            <v/>
          </cell>
          <cell r="BF72" t="str">
            <v/>
          </cell>
          <cell r="BG72" t="str">
            <v>○</v>
          </cell>
          <cell r="BH72" t="b">
            <v>1</v>
          </cell>
          <cell r="BI72" t="b">
            <v>1</v>
          </cell>
        </row>
        <row r="73">
          <cell r="C73" t="str">
            <v/>
          </cell>
          <cell r="D73" t="str">
            <v/>
          </cell>
          <cell r="E73" t="str">
            <v/>
          </cell>
          <cell r="F73" t="str">
            <v/>
          </cell>
          <cell r="U73" t="str">
            <v>－</v>
          </cell>
          <cell r="AX73" t="str">
            <v>予定価格</v>
          </cell>
          <cell r="AY73" t="str">
            <v>×</v>
          </cell>
          <cell r="AZ73" t="str">
            <v>×</v>
          </cell>
          <cell r="BA73" t="str">
            <v>×</v>
          </cell>
          <cell r="BB73" t="str">
            <v>×</v>
          </cell>
          <cell r="BC73" t="str">
            <v/>
          </cell>
          <cell r="BD73">
            <v>0</v>
          </cell>
          <cell r="BE73" t="str">
            <v/>
          </cell>
          <cell r="BF73" t="str">
            <v/>
          </cell>
          <cell r="BG73" t="str">
            <v>○</v>
          </cell>
          <cell r="BH73" t="b">
            <v>1</v>
          </cell>
          <cell r="BI73" t="b">
            <v>1</v>
          </cell>
        </row>
        <row r="74">
          <cell r="C74" t="str">
            <v/>
          </cell>
          <cell r="D74" t="str">
            <v/>
          </cell>
          <cell r="E74" t="str">
            <v/>
          </cell>
          <cell r="F74" t="str">
            <v/>
          </cell>
          <cell r="U74" t="str">
            <v>－</v>
          </cell>
          <cell r="AX74" t="str">
            <v>予定価格</v>
          </cell>
          <cell r="AY74" t="str">
            <v>×</v>
          </cell>
          <cell r="AZ74" t="str">
            <v>×</v>
          </cell>
          <cell r="BA74" t="str">
            <v>×</v>
          </cell>
          <cell r="BB74" t="str">
            <v>×</v>
          </cell>
          <cell r="BC74" t="str">
            <v/>
          </cell>
          <cell r="BD74">
            <v>0</v>
          </cell>
          <cell r="BE74" t="str">
            <v/>
          </cell>
          <cell r="BF74" t="str">
            <v/>
          </cell>
          <cell r="BG74" t="str">
            <v>○</v>
          </cell>
          <cell r="BH74" t="b">
            <v>1</v>
          </cell>
          <cell r="BI74" t="b">
            <v>1</v>
          </cell>
        </row>
        <row r="75">
          <cell r="C75" t="str">
            <v/>
          </cell>
          <cell r="D75" t="str">
            <v/>
          </cell>
          <cell r="E75" t="str">
            <v/>
          </cell>
          <cell r="F75" t="str">
            <v/>
          </cell>
          <cell r="U75" t="str">
            <v>－</v>
          </cell>
          <cell r="AX75" t="str">
            <v>予定価格</v>
          </cell>
          <cell r="AY75" t="str">
            <v>×</v>
          </cell>
          <cell r="AZ75" t="str">
            <v>×</v>
          </cell>
          <cell r="BA75" t="str">
            <v>×</v>
          </cell>
          <cell r="BB75" t="str">
            <v>×</v>
          </cell>
          <cell r="BC75" t="str">
            <v/>
          </cell>
          <cell r="BD75">
            <v>0</v>
          </cell>
          <cell r="BE75" t="str">
            <v/>
          </cell>
          <cell r="BF75" t="str">
            <v/>
          </cell>
          <cell r="BG75" t="str">
            <v>○</v>
          </cell>
          <cell r="BH75" t="b">
            <v>1</v>
          </cell>
          <cell r="BI75" t="b">
            <v>1</v>
          </cell>
        </row>
        <row r="76">
          <cell r="C76" t="str">
            <v/>
          </cell>
          <cell r="D76" t="str">
            <v/>
          </cell>
          <cell r="E76" t="str">
            <v/>
          </cell>
          <cell r="F76" t="str">
            <v/>
          </cell>
          <cell r="U76" t="str">
            <v>－</v>
          </cell>
          <cell r="AX76" t="str">
            <v>予定価格</v>
          </cell>
          <cell r="AY76" t="str">
            <v>×</v>
          </cell>
          <cell r="AZ76" t="str">
            <v>×</v>
          </cell>
          <cell r="BA76" t="str">
            <v>×</v>
          </cell>
          <cell r="BB76" t="str">
            <v>×</v>
          </cell>
          <cell r="BC76" t="str">
            <v/>
          </cell>
          <cell r="BD76">
            <v>0</v>
          </cell>
          <cell r="BE76" t="str">
            <v/>
          </cell>
          <cell r="BF76" t="str">
            <v/>
          </cell>
          <cell r="BG76" t="str">
            <v>○</v>
          </cell>
          <cell r="BH76" t="b">
            <v>1</v>
          </cell>
          <cell r="BI76" t="b">
            <v>1</v>
          </cell>
        </row>
        <row r="77">
          <cell r="C77" t="str">
            <v/>
          </cell>
          <cell r="D77" t="str">
            <v/>
          </cell>
          <cell r="E77" t="str">
            <v/>
          </cell>
          <cell r="F77" t="str">
            <v/>
          </cell>
          <cell r="U77" t="str">
            <v>－</v>
          </cell>
          <cell r="AX77" t="str">
            <v>予定価格</v>
          </cell>
          <cell r="AY77" t="str">
            <v>×</v>
          </cell>
          <cell r="AZ77" t="str">
            <v>×</v>
          </cell>
          <cell r="BA77" t="str">
            <v>×</v>
          </cell>
          <cell r="BB77" t="str">
            <v>×</v>
          </cell>
          <cell r="BC77" t="str">
            <v/>
          </cell>
          <cell r="BD77">
            <v>0</v>
          </cell>
          <cell r="BE77" t="str">
            <v/>
          </cell>
          <cell r="BF77" t="str">
            <v/>
          </cell>
          <cell r="BG77" t="str">
            <v>○</v>
          </cell>
          <cell r="BH77" t="b">
            <v>1</v>
          </cell>
          <cell r="BI77" t="b">
            <v>1</v>
          </cell>
        </row>
        <row r="78">
          <cell r="C78" t="str">
            <v/>
          </cell>
          <cell r="D78" t="str">
            <v/>
          </cell>
          <cell r="E78" t="str">
            <v/>
          </cell>
          <cell r="F78" t="str">
            <v/>
          </cell>
          <cell r="U78" t="str">
            <v>－</v>
          </cell>
          <cell r="AX78" t="str">
            <v>予定価格</v>
          </cell>
          <cell r="AY78" t="str">
            <v>×</v>
          </cell>
          <cell r="AZ78" t="str">
            <v>×</v>
          </cell>
          <cell r="BA78" t="str">
            <v>×</v>
          </cell>
          <cell r="BB78" t="str">
            <v>×</v>
          </cell>
          <cell r="BC78" t="str">
            <v/>
          </cell>
          <cell r="BD78">
            <v>0</v>
          </cell>
          <cell r="BE78" t="str">
            <v/>
          </cell>
          <cell r="BF78" t="str">
            <v/>
          </cell>
          <cell r="BG78" t="str">
            <v>○</v>
          </cell>
          <cell r="BH78" t="b">
            <v>1</v>
          </cell>
          <cell r="BI78" t="b">
            <v>1</v>
          </cell>
        </row>
        <row r="79">
          <cell r="C79" t="str">
            <v/>
          </cell>
          <cell r="D79" t="str">
            <v/>
          </cell>
          <cell r="E79" t="str">
            <v/>
          </cell>
          <cell r="F79" t="str">
            <v/>
          </cell>
          <cell r="U79" t="str">
            <v>－</v>
          </cell>
          <cell r="AX79" t="str">
            <v>予定価格</v>
          </cell>
          <cell r="AY79" t="str">
            <v>×</v>
          </cell>
          <cell r="AZ79" t="str">
            <v>×</v>
          </cell>
          <cell r="BA79" t="str">
            <v>×</v>
          </cell>
          <cell r="BB79" t="str">
            <v>×</v>
          </cell>
          <cell r="BC79" t="str">
            <v/>
          </cell>
          <cell r="BD79">
            <v>0</v>
          </cell>
          <cell r="BE79" t="str">
            <v/>
          </cell>
          <cell r="BF79" t="str">
            <v/>
          </cell>
          <cell r="BG79" t="str">
            <v>○</v>
          </cell>
          <cell r="BH79" t="b">
            <v>1</v>
          </cell>
          <cell r="BI79" t="b">
            <v>1</v>
          </cell>
        </row>
        <row r="80">
          <cell r="C80" t="str">
            <v/>
          </cell>
          <cell r="D80" t="str">
            <v/>
          </cell>
          <cell r="E80" t="str">
            <v/>
          </cell>
          <cell r="F80" t="str">
            <v/>
          </cell>
          <cell r="U80" t="str">
            <v>－</v>
          </cell>
          <cell r="AX80" t="str">
            <v>予定価格</v>
          </cell>
          <cell r="AY80" t="str">
            <v>×</v>
          </cell>
          <cell r="AZ80" t="str">
            <v>×</v>
          </cell>
          <cell r="BA80" t="str">
            <v>×</v>
          </cell>
          <cell r="BB80" t="str">
            <v>×</v>
          </cell>
          <cell r="BC80" t="str">
            <v/>
          </cell>
          <cell r="BD80">
            <v>0</v>
          </cell>
          <cell r="BE80" t="str">
            <v/>
          </cell>
          <cell r="BF80" t="str">
            <v/>
          </cell>
          <cell r="BG80" t="str">
            <v>○</v>
          </cell>
          <cell r="BH80" t="b">
            <v>1</v>
          </cell>
          <cell r="BI80" t="b">
            <v>1</v>
          </cell>
        </row>
        <row r="81">
          <cell r="C81" t="str">
            <v/>
          </cell>
          <cell r="D81" t="str">
            <v/>
          </cell>
          <cell r="E81" t="str">
            <v/>
          </cell>
          <cell r="F81" t="str">
            <v/>
          </cell>
          <cell r="U81" t="str">
            <v>－</v>
          </cell>
          <cell r="AX81" t="str">
            <v>予定価格</v>
          </cell>
          <cell r="AY81" t="str">
            <v>×</v>
          </cell>
          <cell r="AZ81" t="str">
            <v>×</v>
          </cell>
          <cell r="BA81" t="str">
            <v>×</v>
          </cell>
          <cell r="BB81" t="str">
            <v>×</v>
          </cell>
          <cell r="BC81" t="str">
            <v/>
          </cell>
          <cell r="BD81">
            <v>0</v>
          </cell>
          <cell r="BE81" t="str">
            <v/>
          </cell>
          <cell r="BF81" t="str">
            <v/>
          </cell>
          <cell r="BG81" t="str">
            <v>○</v>
          </cell>
          <cell r="BH81" t="b">
            <v>1</v>
          </cell>
          <cell r="BI81" t="b">
            <v>1</v>
          </cell>
        </row>
        <row r="82">
          <cell r="C82" t="str">
            <v/>
          </cell>
          <cell r="D82" t="str">
            <v/>
          </cell>
          <cell r="E82" t="str">
            <v/>
          </cell>
          <cell r="F82" t="str">
            <v/>
          </cell>
          <cell r="U82" t="str">
            <v>－</v>
          </cell>
          <cell r="AX82" t="str">
            <v>予定価格</v>
          </cell>
          <cell r="AY82" t="str">
            <v>×</v>
          </cell>
          <cell r="AZ82" t="str">
            <v>×</v>
          </cell>
          <cell r="BA82" t="str">
            <v>×</v>
          </cell>
          <cell r="BB82" t="str">
            <v>×</v>
          </cell>
          <cell r="BC82" t="str">
            <v/>
          </cell>
          <cell r="BD82">
            <v>0</v>
          </cell>
          <cell r="BE82" t="str">
            <v/>
          </cell>
          <cell r="BF82" t="str">
            <v/>
          </cell>
          <cell r="BG82" t="str">
            <v>○</v>
          </cell>
          <cell r="BH82" t="b">
            <v>1</v>
          </cell>
          <cell r="BI82" t="b">
            <v>1</v>
          </cell>
        </row>
        <row r="83">
          <cell r="C83" t="str">
            <v/>
          </cell>
          <cell r="D83" t="str">
            <v/>
          </cell>
          <cell r="E83" t="str">
            <v/>
          </cell>
          <cell r="F83" t="str">
            <v/>
          </cell>
          <cell r="U83" t="str">
            <v>－</v>
          </cell>
          <cell r="AX83" t="str">
            <v>予定価格</v>
          </cell>
          <cell r="AY83" t="str">
            <v>×</v>
          </cell>
          <cell r="AZ83" t="str">
            <v>×</v>
          </cell>
          <cell r="BA83" t="str">
            <v>×</v>
          </cell>
          <cell r="BB83" t="str">
            <v>×</v>
          </cell>
          <cell r="BC83" t="str">
            <v/>
          </cell>
          <cell r="BD83">
            <v>0</v>
          </cell>
          <cell r="BE83" t="str">
            <v/>
          </cell>
          <cell r="BF83" t="str">
            <v/>
          </cell>
          <cell r="BG83" t="str">
            <v>○</v>
          </cell>
          <cell r="BH83" t="b">
            <v>1</v>
          </cell>
          <cell r="BI83" t="b">
            <v>1</v>
          </cell>
        </row>
        <row r="84">
          <cell r="C84" t="str">
            <v/>
          </cell>
          <cell r="D84" t="str">
            <v/>
          </cell>
          <cell r="E84" t="str">
            <v/>
          </cell>
          <cell r="F84" t="str">
            <v/>
          </cell>
          <cell r="U84" t="str">
            <v>－</v>
          </cell>
          <cell r="AX84" t="str">
            <v>予定価格</v>
          </cell>
          <cell r="AY84" t="str">
            <v>×</v>
          </cell>
          <cell r="AZ84" t="str">
            <v>×</v>
          </cell>
          <cell r="BA84" t="str">
            <v>×</v>
          </cell>
          <cell r="BB84" t="str">
            <v>×</v>
          </cell>
          <cell r="BC84" t="str">
            <v/>
          </cell>
          <cell r="BD84">
            <v>0</v>
          </cell>
          <cell r="BE84" t="str">
            <v/>
          </cell>
          <cell r="BF84" t="str">
            <v/>
          </cell>
          <cell r="BG84" t="str">
            <v>○</v>
          </cell>
          <cell r="BH84" t="b">
            <v>1</v>
          </cell>
          <cell r="BI84" t="b">
            <v>1</v>
          </cell>
        </row>
        <row r="85">
          <cell r="C85" t="str">
            <v/>
          </cell>
          <cell r="D85" t="str">
            <v/>
          </cell>
          <cell r="E85" t="str">
            <v/>
          </cell>
          <cell r="F85" t="str">
            <v/>
          </cell>
          <cell r="U85" t="str">
            <v>－</v>
          </cell>
          <cell r="AX85" t="str">
            <v>予定価格</v>
          </cell>
          <cell r="AY85" t="str">
            <v>×</v>
          </cell>
          <cell r="AZ85" t="str">
            <v>×</v>
          </cell>
          <cell r="BA85" t="str">
            <v>×</v>
          </cell>
          <cell r="BB85" t="str">
            <v>×</v>
          </cell>
          <cell r="BC85" t="str">
            <v/>
          </cell>
          <cell r="BD85">
            <v>0</v>
          </cell>
          <cell r="BE85" t="str">
            <v/>
          </cell>
          <cell r="BF85" t="str">
            <v/>
          </cell>
          <cell r="BG85" t="str">
            <v>○</v>
          </cell>
          <cell r="BH85" t="b">
            <v>1</v>
          </cell>
          <cell r="BI85" t="b">
            <v>1</v>
          </cell>
        </row>
        <row r="86">
          <cell r="C86" t="str">
            <v/>
          </cell>
          <cell r="D86" t="str">
            <v/>
          </cell>
          <cell r="E86" t="str">
            <v/>
          </cell>
          <cell r="F86" t="str">
            <v/>
          </cell>
          <cell r="U86" t="str">
            <v>－</v>
          </cell>
          <cell r="AX86" t="str">
            <v>予定価格</v>
          </cell>
          <cell r="AY86" t="str">
            <v>×</v>
          </cell>
          <cell r="AZ86" t="str">
            <v>×</v>
          </cell>
          <cell r="BA86" t="str">
            <v>×</v>
          </cell>
          <cell r="BB86" t="str">
            <v>×</v>
          </cell>
          <cell r="BC86" t="str">
            <v/>
          </cell>
          <cell r="BD86">
            <v>0</v>
          </cell>
          <cell r="BE86" t="str">
            <v/>
          </cell>
          <cell r="BF86" t="str">
            <v/>
          </cell>
          <cell r="BG86" t="str">
            <v>○</v>
          </cell>
          <cell r="BH86" t="b">
            <v>1</v>
          </cell>
          <cell r="BI86" t="b">
            <v>1</v>
          </cell>
        </row>
        <row r="87">
          <cell r="C87" t="str">
            <v/>
          </cell>
          <cell r="D87" t="str">
            <v/>
          </cell>
          <cell r="E87" t="str">
            <v/>
          </cell>
          <cell r="F87" t="str">
            <v/>
          </cell>
          <cell r="U87" t="str">
            <v>－</v>
          </cell>
          <cell r="AX87" t="str">
            <v>予定価格</v>
          </cell>
          <cell r="AY87" t="str">
            <v>×</v>
          </cell>
          <cell r="AZ87" t="str">
            <v>×</v>
          </cell>
          <cell r="BA87" t="str">
            <v>×</v>
          </cell>
          <cell r="BB87" t="str">
            <v>×</v>
          </cell>
          <cell r="BC87" t="str">
            <v/>
          </cell>
          <cell r="BD87">
            <v>0</v>
          </cell>
          <cell r="BE87" t="str">
            <v/>
          </cell>
          <cell r="BF87" t="str">
            <v/>
          </cell>
          <cell r="BG87" t="str">
            <v>○</v>
          </cell>
          <cell r="BH87" t="b">
            <v>1</v>
          </cell>
          <cell r="BI87" t="b">
            <v>1</v>
          </cell>
        </row>
        <row r="88">
          <cell r="C88" t="str">
            <v/>
          </cell>
          <cell r="D88" t="str">
            <v/>
          </cell>
          <cell r="E88" t="str">
            <v/>
          </cell>
          <cell r="F88" t="str">
            <v/>
          </cell>
          <cell r="U88" t="str">
            <v>－</v>
          </cell>
          <cell r="AX88" t="str">
            <v>予定価格</v>
          </cell>
          <cell r="AY88" t="str">
            <v>×</v>
          </cell>
          <cell r="AZ88" t="str">
            <v>×</v>
          </cell>
          <cell r="BA88" t="str">
            <v>×</v>
          </cell>
          <cell r="BB88" t="str">
            <v>×</v>
          </cell>
          <cell r="BC88" t="str">
            <v/>
          </cell>
          <cell r="BD88">
            <v>0</v>
          </cell>
          <cell r="BE88" t="str">
            <v/>
          </cell>
          <cell r="BF88" t="str">
            <v/>
          </cell>
          <cell r="BG88" t="str">
            <v>○</v>
          </cell>
          <cell r="BH88" t="b">
            <v>1</v>
          </cell>
          <cell r="BI88" t="b">
            <v>1</v>
          </cell>
        </row>
        <row r="89">
          <cell r="C89" t="str">
            <v/>
          </cell>
          <cell r="D89" t="str">
            <v/>
          </cell>
          <cell r="E89" t="str">
            <v/>
          </cell>
          <cell r="F89" t="str">
            <v/>
          </cell>
          <cell r="U89" t="str">
            <v>－</v>
          </cell>
          <cell r="AX89" t="str">
            <v>予定価格</v>
          </cell>
          <cell r="AY89" t="str">
            <v>×</v>
          </cell>
          <cell r="AZ89" t="str">
            <v>×</v>
          </cell>
          <cell r="BA89" t="str">
            <v>×</v>
          </cell>
          <cell r="BB89" t="str">
            <v>×</v>
          </cell>
          <cell r="BC89" t="str">
            <v/>
          </cell>
          <cell r="BD89">
            <v>0</v>
          </cell>
          <cell r="BE89" t="str">
            <v/>
          </cell>
          <cell r="BF89" t="str">
            <v/>
          </cell>
          <cell r="BG89" t="str">
            <v>○</v>
          </cell>
          <cell r="BH89" t="b">
            <v>1</v>
          </cell>
          <cell r="BI89" t="b">
            <v>1</v>
          </cell>
        </row>
        <row r="90">
          <cell r="C90" t="str">
            <v/>
          </cell>
          <cell r="D90" t="str">
            <v/>
          </cell>
          <cell r="E90" t="str">
            <v/>
          </cell>
          <cell r="F90" t="str">
            <v/>
          </cell>
          <cell r="U90" t="str">
            <v>－</v>
          </cell>
          <cell r="AX90" t="str">
            <v>予定価格</v>
          </cell>
          <cell r="AY90" t="str">
            <v>×</v>
          </cell>
          <cell r="AZ90" t="str">
            <v>×</v>
          </cell>
          <cell r="BA90" t="str">
            <v>×</v>
          </cell>
          <cell r="BB90" t="str">
            <v>×</v>
          </cell>
          <cell r="BC90" t="str">
            <v/>
          </cell>
          <cell r="BD90">
            <v>0</v>
          </cell>
          <cell r="BE90" t="str">
            <v/>
          </cell>
          <cell r="BF90" t="str">
            <v/>
          </cell>
          <cell r="BG90" t="str">
            <v>○</v>
          </cell>
          <cell r="BH90" t="b">
            <v>1</v>
          </cell>
          <cell r="BI90" t="b">
            <v>1</v>
          </cell>
        </row>
        <row r="91">
          <cell r="C91" t="str">
            <v/>
          </cell>
          <cell r="D91" t="str">
            <v/>
          </cell>
          <cell r="E91" t="str">
            <v/>
          </cell>
          <cell r="F91" t="str">
            <v/>
          </cell>
          <cell r="U91" t="str">
            <v>－</v>
          </cell>
          <cell r="AX91" t="str">
            <v>予定価格</v>
          </cell>
          <cell r="AY91" t="str">
            <v>×</v>
          </cell>
          <cell r="AZ91" t="str">
            <v>×</v>
          </cell>
          <cell r="BA91" t="str">
            <v>×</v>
          </cell>
          <cell r="BB91" t="str">
            <v>×</v>
          </cell>
          <cell r="BC91" t="str">
            <v/>
          </cell>
          <cell r="BD91">
            <v>0</v>
          </cell>
          <cell r="BE91" t="str">
            <v/>
          </cell>
          <cell r="BF91" t="str">
            <v/>
          </cell>
          <cell r="BG91" t="str">
            <v>○</v>
          </cell>
          <cell r="BH91" t="b">
            <v>1</v>
          </cell>
          <cell r="BI91" t="b">
            <v>1</v>
          </cell>
        </row>
        <row r="92">
          <cell r="C92" t="str">
            <v/>
          </cell>
          <cell r="D92" t="str">
            <v/>
          </cell>
          <cell r="E92" t="str">
            <v/>
          </cell>
          <cell r="F92" t="str">
            <v/>
          </cell>
          <cell r="U92" t="str">
            <v>－</v>
          </cell>
          <cell r="AX92" t="str">
            <v>予定価格</v>
          </cell>
          <cell r="AY92" t="str">
            <v>×</v>
          </cell>
          <cell r="AZ92" t="str">
            <v>×</v>
          </cell>
          <cell r="BA92" t="str">
            <v>×</v>
          </cell>
          <cell r="BB92" t="str">
            <v>×</v>
          </cell>
          <cell r="BC92" t="str">
            <v/>
          </cell>
          <cell r="BD92">
            <v>0</v>
          </cell>
          <cell r="BE92" t="str">
            <v/>
          </cell>
          <cell r="BF92" t="str">
            <v/>
          </cell>
          <cell r="BG92" t="str">
            <v>○</v>
          </cell>
          <cell r="BH92" t="b">
            <v>1</v>
          </cell>
          <cell r="BI92" t="b">
            <v>1</v>
          </cell>
        </row>
        <row r="93">
          <cell r="C93" t="str">
            <v/>
          </cell>
          <cell r="D93" t="str">
            <v/>
          </cell>
          <cell r="E93" t="str">
            <v/>
          </cell>
          <cell r="F93" t="str">
            <v/>
          </cell>
          <cell r="U93" t="str">
            <v>－</v>
          </cell>
          <cell r="AX93" t="str">
            <v>予定価格</v>
          </cell>
          <cell r="AY93" t="str">
            <v>×</v>
          </cell>
          <cell r="AZ93" t="str">
            <v>×</v>
          </cell>
          <cell r="BA93" t="str">
            <v>×</v>
          </cell>
          <cell r="BB93" t="str">
            <v>×</v>
          </cell>
          <cell r="BC93" t="str">
            <v/>
          </cell>
          <cell r="BD93">
            <v>0</v>
          </cell>
          <cell r="BE93" t="str">
            <v/>
          </cell>
          <cell r="BF93" t="str">
            <v/>
          </cell>
          <cell r="BG93" t="str">
            <v>○</v>
          </cell>
          <cell r="BH93" t="b">
            <v>1</v>
          </cell>
          <cell r="BI93" t="b">
            <v>1</v>
          </cell>
        </row>
        <row r="94">
          <cell r="C94" t="str">
            <v/>
          </cell>
          <cell r="D94" t="str">
            <v/>
          </cell>
          <cell r="E94" t="str">
            <v/>
          </cell>
          <cell r="F94" t="str">
            <v/>
          </cell>
          <cell r="U94" t="str">
            <v>－</v>
          </cell>
          <cell r="AX94" t="str">
            <v>予定価格</v>
          </cell>
          <cell r="AY94" t="str">
            <v>×</v>
          </cell>
          <cell r="AZ94" t="str">
            <v>×</v>
          </cell>
          <cell r="BA94" t="str">
            <v>×</v>
          </cell>
          <cell r="BB94" t="str">
            <v>×</v>
          </cell>
          <cell r="BC94" t="str">
            <v/>
          </cell>
          <cell r="BD94">
            <v>0</v>
          </cell>
          <cell r="BE94" t="str">
            <v/>
          </cell>
          <cell r="BF94" t="str">
            <v/>
          </cell>
          <cell r="BG94" t="str">
            <v>○</v>
          </cell>
          <cell r="BH94" t="b">
            <v>1</v>
          </cell>
          <cell r="BI94" t="b">
            <v>1</v>
          </cell>
        </row>
        <row r="95">
          <cell r="C95" t="str">
            <v/>
          </cell>
          <cell r="D95" t="str">
            <v/>
          </cell>
          <cell r="E95" t="str">
            <v/>
          </cell>
          <cell r="F95" t="str">
            <v/>
          </cell>
          <cell r="U95" t="str">
            <v>－</v>
          </cell>
          <cell r="AX95" t="str">
            <v>予定価格</v>
          </cell>
          <cell r="AY95" t="str">
            <v>×</v>
          </cell>
          <cell r="AZ95" t="str">
            <v>×</v>
          </cell>
          <cell r="BA95" t="str">
            <v>×</v>
          </cell>
          <cell r="BB95" t="str">
            <v>×</v>
          </cell>
          <cell r="BC95" t="str">
            <v/>
          </cell>
          <cell r="BD95">
            <v>0</v>
          </cell>
          <cell r="BE95" t="str">
            <v/>
          </cell>
          <cell r="BF95" t="str">
            <v/>
          </cell>
          <cell r="BG95" t="str">
            <v>○</v>
          </cell>
          <cell r="BH95" t="b">
            <v>1</v>
          </cell>
          <cell r="BI95" t="b">
            <v>1</v>
          </cell>
        </row>
        <row r="96">
          <cell r="C96" t="str">
            <v/>
          </cell>
          <cell r="D96" t="str">
            <v/>
          </cell>
          <cell r="E96" t="str">
            <v/>
          </cell>
          <cell r="F96" t="str">
            <v/>
          </cell>
          <cell r="U96" t="str">
            <v>－</v>
          </cell>
          <cell r="AX96" t="str">
            <v>予定価格</v>
          </cell>
          <cell r="AY96" t="str">
            <v>×</v>
          </cell>
          <cell r="AZ96" t="str">
            <v>×</v>
          </cell>
          <cell r="BA96" t="str">
            <v>×</v>
          </cell>
          <cell r="BB96" t="str">
            <v>×</v>
          </cell>
          <cell r="BC96" t="str">
            <v/>
          </cell>
          <cell r="BD96">
            <v>0</v>
          </cell>
          <cell r="BE96" t="str">
            <v/>
          </cell>
          <cell r="BF96" t="str">
            <v/>
          </cell>
          <cell r="BG96" t="str">
            <v>○</v>
          </cell>
          <cell r="BH96" t="b">
            <v>1</v>
          </cell>
          <cell r="BI96" t="b">
            <v>1</v>
          </cell>
        </row>
        <row r="97">
          <cell r="C97" t="str">
            <v/>
          </cell>
          <cell r="D97" t="str">
            <v/>
          </cell>
          <cell r="E97" t="str">
            <v/>
          </cell>
          <cell r="F97" t="str">
            <v/>
          </cell>
          <cell r="U97" t="str">
            <v>－</v>
          </cell>
          <cell r="AX97" t="str">
            <v>予定価格</v>
          </cell>
          <cell r="AY97" t="str">
            <v>×</v>
          </cell>
          <cell r="AZ97" t="str">
            <v>×</v>
          </cell>
          <cell r="BA97" t="str">
            <v>×</v>
          </cell>
          <cell r="BB97" t="str">
            <v>×</v>
          </cell>
          <cell r="BC97" t="str">
            <v/>
          </cell>
          <cell r="BD97">
            <v>0</v>
          </cell>
          <cell r="BE97" t="str">
            <v/>
          </cell>
          <cell r="BF97" t="str">
            <v/>
          </cell>
          <cell r="BG97" t="str">
            <v>○</v>
          </cell>
          <cell r="BH97" t="b">
            <v>1</v>
          </cell>
          <cell r="BI97" t="b">
            <v>1</v>
          </cell>
        </row>
        <row r="98">
          <cell r="C98" t="str">
            <v/>
          </cell>
          <cell r="D98" t="str">
            <v/>
          </cell>
          <cell r="E98" t="str">
            <v/>
          </cell>
          <cell r="F98" t="str">
            <v/>
          </cell>
          <cell r="U98" t="str">
            <v>－</v>
          </cell>
          <cell r="AX98" t="str">
            <v>予定価格</v>
          </cell>
          <cell r="AY98" t="str">
            <v>×</v>
          </cell>
          <cell r="AZ98" t="str">
            <v>×</v>
          </cell>
          <cell r="BA98" t="str">
            <v>×</v>
          </cell>
          <cell r="BB98" t="str">
            <v>×</v>
          </cell>
          <cell r="BC98" t="str">
            <v/>
          </cell>
          <cell r="BD98">
            <v>0</v>
          </cell>
          <cell r="BE98" t="str">
            <v/>
          </cell>
          <cell r="BF98" t="str">
            <v/>
          </cell>
          <cell r="BG98" t="str">
            <v>○</v>
          </cell>
          <cell r="BH98" t="b">
            <v>1</v>
          </cell>
          <cell r="BI98" t="b">
            <v>1</v>
          </cell>
        </row>
        <row r="99">
          <cell r="C99" t="str">
            <v/>
          </cell>
          <cell r="D99" t="str">
            <v/>
          </cell>
          <cell r="E99" t="str">
            <v/>
          </cell>
          <cell r="F99" t="str">
            <v/>
          </cell>
          <cell r="U99" t="str">
            <v>－</v>
          </cell>
          <cell r="AX99" t="str">
            <v>予定価格</v>
          </cell>
          <cell r="AY99" t="str">
            <v>×</v>
          </cell>
          <cell r="AZ99" t="str">
            <v>×</v>
          </cell>
          <cell r="BA99" t="str">
            <v>×</v>
          </cell>
          <cell r="BB99" t="str">
            <v>×</v>
          </cell>
          <cell r="BC99" t="str">
            <v/>
          </cell>
          <cell r="BD99">
            <v>0</v>
          </cell>
          <cell r="BE99" t="str">
            <v/>
          </cell>
          <cell r="BF99" t="str">
            <v/>
          </cell>
          <cell r="BG99" t="str">
            <v>○</v>
          </cell>
          <cell r="BH99" t="b">
            <v>1</v>
          </cell>
          <cell r="BI99" t="b">
            <v>1</v>
          </cell>
        </row>
        <row r="100">
          <cell r="C100" t="str">
            <v/>
          </cell>
          <cell r="D100" t="str">
            <v/>
          </cell>
          <cell r="E100" t="str">
            <v/>
          </cell>
          <cell r="F100" t="str">
            <v/>
          </cell>
          <cell r="U100" t="str">
            <v>－</v>
          </cell>
          <cell r="AX100" t="str">
            <v>予定価格</v>
          </cell>
          <cell r="AY100" t="str">
            <v>×</v>
          </cell>
          <cell r="AZ100" t="str">
            <v>×</v>
          </cell>
          <cell r="BA100" t="str">
            <v>×</v>
          </cell>
          <cell r="BB100" t="str">
            <v>×</v>
          </cell>
          <cell r="BC100" t="str">
            <v/>
          </cell>
          <cell r="BD100">
            <v>0</v>
          </cell>
          <cell r="BE100" t="str">
            <v/>
          </cell>
          <cell r="BF100" t="str">
            <v/>
          </cell>
          <cell r="BG100" t="str">
            <v>○</v>
          </cell>
          <cell r="BH100" t="b">
            <v>1</v>
          </cell>
          <cell r="BI100" t="b">
            <v>1</v>
          </cell>
        </row>
        <row r="101">
          <cell r="C101" t="str">
            <v/>
          </cell>
          <cell r="D101" t="str">
            <v/>
          </cell>
          <cell r="E101" t="str">
            <v/>
          </cell>
          <cell r="F101" t="str">
            <v/>
          </cell>
          <cell r="U101" t="str">
            <v>－</v>
          </cell>
          <cell r="AX101" t="str">
            <v>予定価格</v>
          </cell>
          <cell r="AY101" t="str">
            <v>×</v>
          </cell>
          <cell r="AZ101" t="str">
            <v>×</v>
          </cell>
          <cell r="BA101" t="str">
            <v>×</v>
          </cell>
          <cell r="BB101" t="str">
            <v>×</v>
          </cell>
          <cell r="BC101" t="str">
            <v/>
          </cell>
          <cell r="BD101">
            <v>0</v>
          </cell>
          <cell r="BE101" t="str">
            <v/>
          </cell>
          <cell r="BF101" t="str">
            <v/>
          </cell>
          <cell r="BG101" t="str">
            <v>○</v>
          </cell>
          <cell r="BH101" t="b">
            <v>1</v>
          </cell>
          <cell r="BI101" t="b">
            <v>1</v>
          </cell>
        </row>
        <row r="102">
          <cell r="C102" t="str">
            <v/>
          </cell>
          <cell r="D102" t="str">
            <v/>
          </cell>
          <cell r="E102" t="str">
            <v/>
          </cell>
          <cell r="F102" t="str">
            <v/>
          </cell>
          <cell r="U102" t="str">
            <v>－</v>
          </cell>
          <cell r="AX102" t="str">
            <v>予定価格</v>
          </cell>
          <cell r="AY102" t="str">
            <v>×</v>
          </cell>
          <cell r="AZ102" t="str">
            <v>×</v>
          </cell>
          <cell r="BA102" t="str">
            <v>×</v>
          </cell>
          <cell r="BB102" t="str">
            <v>×</v>
          </cell>
          <cell r="BC102" t="str">
            <v/>
          </cell>
          <cell r="BD102">
            <v>0</v>
          </cell>
          <cell r="BE102" t="str">
            <v/>
          </cell>
          <cell r="BF102" t="str">
            <v/>
          </cell>
          <cell r="BG102" t="str">
            <v>○</v>
          </cell>
          <cell r="BH102" t="b">
            <v>1</v>
          </cell>
          <cell r="BI102" t="b">
            <v>1</v>
          </cell>
        </row>
        <row r="103">
          <cell r="C103" t="str">
            <v/>
          </cell>
          <cell r="D103" t="str">
            <v/>
          </cell>
          <cell r="E103" t="str">
            <v/>
          </cell>
          <cell r="F103" t="str">
            <v/>
          </cell>
          <cell r="U103" t="str">
            <v>－</v>
          </cell>
          <cell r="AX103" t="str">
            <v>予定価格</v>
          </cell>
          <cell r="AY103" t="str">
            <v>×</v>
          </cell>
          <cell r="AZ103" t="str">
            <v>×</v>
          </cell>
          <cell r="BA103" t="str">
            <v>×</v>
          </cell>
          <cell r="BB103" t="str">
            <v>×</v>
          </cell>
          <cell r="BC103" t="str">
            <v/>
          </cell>
          <cell r="BD103">
            <v>0</v>
          </cell>
          <cell r="BE103" t="str">
            <v/>
          </cell>
          <cell r="BF103" t="str">
            <v/>
          </cell>
          <cell r="BG103" t="str">
            <v>○</v>
          </cell>
          <cell r="BH103" t="b">
            <v>1</v>
          </cell>
          <cell r="BI103" t="b">
            <v>1</v>
          </cell>
        </row>
        <row r="104">
          <cell r="C104" t="str">
            <v/>
          </cell>
          <cell r="D104" t="str">
            <v/>
          </cell>
          <cell r="E104" t="str">
            <v/>
          </cell>
          <cell r="F104" t="str">
            <v/>
          </cell>
          <cell r="U104" t="str">
            <v>－</v>
          </cell>
          <cell r="AX104" t="str">
            <v>予定価格</v>
          </cell>
          <cell r="AY104" t="str">
            <v>×</v>
          </cell>
          <cell r="AZ104" t="str">
            <v>×</v>
          </cell>
          <cell r="BA104" t="str">
            <v>×</v>
          </cell>
          <cell r="BB104" t="str">
            <v>×</v>
          </cell>
          <cell r="BC104" t="str">
            <v/>
          </cell>
          <cell r="BD104">
            <v>0</v>
          </cell>
          <cell r="BE104" t="str">
            <v/>
          </cell>
          <cell r="BF104" t="str">
            <v/>
          </cell>
          <cell r="BG104" t="str">
            <v>○</v>
          </cell>
          <cell r="BH104" t="b">
            <v>1</v>
          </cell>
          <cell r="BI104" t="b">
            <v>1</v>
          </cell>
        </row>
        <row r="105">
          <cell r="C105" t="str">
            <v/>
          </cell>
          <cell r="D105" t="str">
            <v/>
          </cell>
          <cell r="E105" t="str">
            <v/>
          </cell>
          <cell r="F105" t="str">
            <v/>
          </cell>
          <cell r="U105" t="str">
            <v>－</v>
          </cell>
          <cell r="AX105" t="str">
            <v>予定価格</v>
          </cell>
          <cell r="AY105" t="str">
            <v>×</v>
          </cell>
          <cell r="AZ105" t="str">
            <v>×</v>
          </cell>
          <cell r="BA105" t="str">
            <v>×</v>
          </cell>
          <cell r="BB105" t="str">
            <v>×</v>
          </cell>
          <cell r="BC105" t="str">
            <v/>
          </cell>
          <cell r="BD105">
            <v>0</v>
          </cell>
          <cell r="BE105" t="str">
            <v/>
          </cell>
          <cell r="BF105" t="str">
            <v/>
          </cell>
          <cell r="BG105" t="str">
            <v>○</v>
          </cell>
          <cell r="BH105" t="b">
            <v>1</v>
          </cell>
          <cell r="BI105" t="b">
            <v>1</v>
          </cell>
        </row>
        <row r="106">
          <cell r="C106" t="str">
            <v/>
          </cell>
          <cell r="D106" t="str">
            <v/>
          </cell>
          <cell r="E106" t="str">
            <v/>
          </cell>
          <cell r="F106" t="str">
            <v/>
          </cell>
          <cell r="U106" t="str">
            <v>－</v>
          </cell>
          <cell r="AX106" t="str">
            <v>予定価格</v>
          </cell>
          <cell r="AY106" t="str">
            <v>×</v>
          </cell>
          <cell r="AZ106" t="str">
            <v>×</v>
          </cell>
          <cell r="BA106" t="str">
            <v>×</v>
          </cell>
          <cell r="BB106" t="str">
            <v>×</v>
          </cell>
          <cell r="BC106" t="str">
            <v/>
          </cell>
          <cell r="BD106">
            <v>0</v>
          </cell>
          <cell r="BE106" t="str">
            <v/>
          </cell>
          <cell r="BF106" t="str">
            <v/>
          </cell>
          <cell r="BG106" t="str">
            <v>○</v>
          </cell>
          <cell r="BH106" t="b">
            <v>1</v>
          </cell>
          <cell r="BI106" t="b">
            <v>1</v>
          </cell>
        </row>
        <row r="107">
          <cell r="C107" t="str">
            <v/>
          </cell>
          <cell r="D107" t="str">
            <v/>
          </cell>
          <cell r="E107" t="str">
            <v/>
          </cell>
          <cell r="F107" t="str">
            <v/>
          </cell>
          <cell r="U107" t="str">
            <v>－</v>
          </cell>
          <cell r="AX107" t="str">
            <v>予定価格</v>
          </cell>
          <cell r="AY107" t="str">
            <v>×</v>
          </cell>
          <cell r="AZ107" t="str">
            <v>×</v>
          </cell>
          <cell r="BA107" t="str">
            <v>×</v>
          </cell>
          <cell r="BB107" t="str">
            <v>×</v>
          </cell>
          <cell r="BC107" t="str">
            <v/>
          </cell>
          <cell r="BD107">
            <v>0</v>
          </cell>
          <cell r="BE107" t="str">
            <v/>
          </cell>
          <cell r="BF107" t="str">
            <v/>
          </cell>
          <cell r="BG107" t="str">
            <v>○</v>
          </cell>
          <cell r="BH107" t="b">
            <v>1</v>
          </cell>
          <cell r="BI107" t="b">
            <v>1</v>
          </cell>
        </row>
        <row r="108">
          <cell r="C108" t="str">
            <v/>
          </cell>
          <cell r="D108" t="str">
            <v/>
          </cell>
          <cell r="E108" t="str">
            <v/>
          </cell>
          <cell r="F108" t="str">
            <v/>
          </cell>
          <cell r="U108" t="str">
            <v>－</v>
          </cell>
          <cell r="AX108" t="str">
            <v>予定価格</v>
          </cell>
          <cell r="AY108" t="str">
            <v>×</v>
          </cell>
          <cell r="AZ108" t="str">
            <v>×</v>
          </cell>
          <cell r="BA108" t="str">
            <v>×</v>
          </cell>
          <cell r="BB108" t="str">
            <v>×</v>
          </cell>
          <cell r="BC108" t="str">
            <v/>
          </cell>
          <cell r="BD108">
            <v>0</v>
          </cell>
          <cell r="BE108" t="str">
            <v/>
          </cell>
          <cell r="BF108" t="str">
            <v/>
          </cell>
          <cell r="BG108" t="str">
            <v>○</v>
          </cell>
          <cell r="BH108" t="b">
            <v>1</v>
          </cell>
          <cell r="BI108" t="b">
            <v>1</v>
          </cell>
        </row>
        <row r="109">
          <cell r="C109" t="str">
            <v/>
          </cell>
          <cell r="D109" t="str">
            <v/>
          </cell>
          <cell r="E109" t="str">
            <v/>
          </cell>
          <cell r="F109" t="str">
            <v/>
          </cell>
          <cell r="U109" t="str">
            <v>－</v>
          </cell>
          <cell r="AX109" t="str">
            <v>予定価格</v>
          </cell>
          <cell r="AY109" t="str">
            <v>×</v>
          </cell>
          <cell r="AZ109" t="str">
            <v>×</v>
          </cell>
          <cell r="BA109" t="str">
            <v>×</v>
          </cell>
          <cell r="BB109" t="str">
            <v>×</v>
          </cell>
          <cell r="BC109" t="str">
            <v/>
          </cell>
          <cell r="BD109">
            <v>0</v>
          </cell>
          <cell r="BE109" t="str">
            <v/>
          </cell>
          <cell r="BF109" t="str">
            <v/>
          </cell>
          <cell r="BG109" t="str">
            <v>○</v>
          </cell>
          <cell r="BH109" t="b">
            <v>1</v>
          </cell>
          <cell r="BI109" t="b">
            <v>1</v>
          </cell>
        </row>
        <row r="110">
          <cell r="C110" t="str">
            <v/>
          </cell>
          <cell r="D110" t="str">
            <v/>
          </cell>
          <cell r="E110" t="str">
            <v/>
          </cell>
          <cell r="F110" t="str">
            <v/>
          </cell>
          <cell r="U110" t="str">
            <v>－</v>
          </cell>
          <cell r="AX110" t="str">
            <v>予定価格</v>
          </cell>
          <cell r="AY110" t="str">
            <v>×</v>
          </cell>
          <cell r="AZ110" t="str">
            <v>×</v>
          </cell>
          <cell r="BA110" t="str">
            <v>×</v>
          </cell>
          <cell r="BB110" t="str">
            <v>×</v>
          </cell>
          <cell r="BC110" t="str">
            <v/>
          </cell>
          <cell r="BD110">
            <v>0</v>
          </cell>
          <cell r="BE110" t="str">
            <v/>
          </cell>
          <cell r="BF110" t="str">
            <v/>
          </cell>
          <cell r="BG110" t="str">
            <v>○</v>
          </cell>
          <cell r="BH110" t="b">
            <v>1</v>
          </cell>
          <cell r="BI110" t="b">
            <v>1</v>
          </cell>
        </row>
        <row r="111">
          <cell r="C111" t="str">
            <v/>
          </cell>
          <cell r="D111" t="str">
            <v/>
          </cell>
          <cell r="E111" t="str">
            <v/>
          </cell>
          <cell r="F111" t="str">
            <v/>
          </cell>
          <cell r="U111" t="str">
            <v>－</v>
          </cell>
          <cell r="AX111" t="str">
            <v>予定価格</v>
          </cell>
          <cell r="AY111" t="str">
            <v>×</v>
          </cell>
          <cell r="AZ111" t="str">
            <v>×</v>
          </cell>
          <cell r="BA111" t="str">
            <v>×</v>
          </cell>
          <cell r="BB111" t="str">
            <v>×</v>
          </cell>
          <cell r="BC111" t="str">
            <v/>
          </cell>
          <cell r="BD111">
            <v>0</v>
          </cell>
          <cell r="BE111" t="str">
            <v/>
          </cell>
          <cell r="BF111" t="str">
            <v/>
          </cell>
          <cell r="BG111" t="str">
            <v>○</v>
          </cell>
          <cell r="BH111" t="b">
            <v>1</v>
          </cell>
          <cell r="BI111" t="b">
            <v>1</v>
          </cell>
        </row>
        <row r="112">
          <cell r="C112" t="str">
            <v/>
          </cell>
          <cell r="D112" t="str">
            <v/>
          </cell>
          <cell r="E112" t="str">
            <v/>
          </cell>
          <cell r="F112" t="str">
            <v/>
          </cell>
          <cell r="U112" t="str">
            <v>－</v>
          </cell>
          <cell r="AX112" t="str">
            <v>予定価格</v>
          </cell>
          <cell r="AY112" t="str">
            <v>×</v>
          </cell>
          <cell r="AZ112" t="str">
            <v>×</v>
          </cell>
          <cell r="BA112" t="str">
            <v>×</v>
          </cell>
          <cell r="BB112" t="str">
            <v>×</v>
          </cell>
          <cell r="BC112" t="str">
            <v/>
          </cell>
          <cell r="BD112">
            <v>0</v>
          </cell>
          <cell r="BE112" t="str">
            <v/>
          </cell>
          <cell r="BF112" t="str">
            <v/>
          </cell>
          <cell r="BG112" t="str">
            <v>○</v>
          </cell>
          <cell r="BH112" t="b">
            <v>1</v>
          </cell>
          <cell r="BI112" t="b">
            <v>1</v>
          </cell>
        </row>
        <row r="113">
          <cell r="C113" t="str">
            <v/>
          </cell>
          <cell r="D113" t="str">
            <v/>
          </cell>
          <cell r="E113" t="str">
            <v/>
          </cell>
          <cell r="F113" t="str">
            <v/>
          </cell>
          <cell r="U113" t="str">
            <v>－</v>
          </cell>
          <cell r="AX113" t="str">
            <v>予定価格</v>
          </cell>
          <cell r="AY113" t="str">
            <v>×</v>
          </cell>
          <cell r="AZ113" t="str">
            <v>×</v>
          </cell>
          <cell r="BA113" t="str">
            <v>×</v>
          </cell>
          <cell r="BB113" t="str">
            <v>×</v>
          </cell>
          <cell r="BC113" t="str">
            <v/>
          </cell>
          <cell r="BD113">
            <v>0</v>
          </cell>
          <cell r="BE113" t="str">
            <v/>
          </cell>
          <cell r="BF113" t="str">
            <v/>
          </cell>
          <cell r="BG113" t="str">
            <v>○</v>
          </cell>
          <cell r="BH113" t="b">
            <v>1</v>
          </cell>
          <cell r="BI113" t="b">
            <v>1</v>
          </cell>
        </row>
        <row r="114">
          <cell r="C114" t="str">
            <v/>
          </cell>
          <cell r="D114" t="str">
            <v/>
          </cell>
          <cell r="E114" t="str">
            <v/>
          </cell>
          <cell r="F114" t="str">
            <v/>
          </cell>
          <cell r="U114" t="str">
            <v>－</v>
          </cell>
          <cell r="AX114" t="str">
            <v>予定価格</v>
          </cell>
          <cell r="AY114" t="str">
            <v>×</v>
          </cell>
          <cell r="AZ114" t="str">
            <v>×</v>
          </cell>
          <cell r="BA114" t="str">
            <v>×</v>
          </cell>
          <cell r="BB114" t="str">
            <v>×</v>
          </cell>
          <cell r="BC114" t="str">
            <v/>
          </cell>
          <cell r="BD114">
            <v>0</v>
          </cell>
          <cell r="BE114" t="str">
            <v/>
          </cell>
          <cell r="BF114" t="str">
            <v/>
          </cell>
          <cell r="BG114" t="str">
            <v>○</v>
          </cell>
          <cell r="BH114" t="b">
            <v>1</v>
          </cell>
          <cell r="BI114" t="b">
            <v>1</v>
          </cell>
        </row>
        <row r="115">
          <cell r="C115" t="str">
            <v/>
          </cell>
          <cell r="D115" t="str">
            <v/>
          </cell>
          <cell r="E115" t="str">
            <v/>
          </cell>
          <cell r="F115" t="str">
            <v/>
          </cell>
          <cell r="U115" t="str">
            <v>－</v>
          </cell>
          <cell r="AX115" t="str">
            <v>予定価格</v>
          </cell>
          <cell r="AY115" t="str">
            <v>×</v>
          </cell>
          <cell r="AZ115" t="str">
            <v>×</v>
          </cell>
          <cell r="BA115" t="str">
            <v>×</v>
          </cell>
          <cell r="BB115" t="str">
            <v>×</v>
          </cell>
          <cell r="BC115" t="str">
            <v/>
          </cell>
          <cell r="BD115">
            <v>0</v>
          </cell>
          <cell r="BE115" t="str">
            <v/>
          </cell>
          <cell r="BF115" t="str">
            <v/>
          </cell>
          <cell r="BG115" t="str">
            <v>○</v>
          </cell>
          <cell r="BH115" t="b">
            <v>1</v>
          </cell>
          <cell r="BI115" t="b">
            <v>1</v>
          </cell>
        </row>
        <row r="116">
          <cell r="C116" t="str">
            <v/>
          </cell>
          <cell r="D116" t="str">
            <v/>
          </cell>
          <cell r="E116" t="str">
            <v/>
          </cell>
          <cell r="F116" t="str">
            <v/>
          </cell>
          <cell r="U116" t="str">
            <v>－</v>
          </cell>
          <cell r="AX116" t="str">
            <v>予定価格</v>
          </cell>
          <cell r="AY116" t="str">
            <v>×</v>
          </cell>
          <cell r="AZ116" t="str">
            <v>×</v>
          </cell>
          <cell r="BA116" t="str">
            <v>×</v>
          </cell>
          <cell r="BB116" t="str">
            <v>×</v>
          </cell>
          <cell r="BC116" t="str">
            <v/>
          </cell>
          <cell r="BD116">
            <v>0</v>
          </cell>
          <cell r="BE116" t="str">
            <v/>
          </cell>
          <cell r="BF116" t="str">
            <v/>
          </cell>
          <cell r="BG116" t="str">
            <v>○</v>
          </cell>
          <cell r="BH116" t="b">
            <v>1</v>
          </cell>
          <cell r="BI116" t="b">
            <v>1</v>
          </cell>
        </row>
        <row r="117">
          <cell r="C117" t="str">
            <v/>
          </cell>
          <cell r="D117" t="str">
            <v/>
          </cell>
          <cell r="E117" t="str">
            <v/>
          </cell>
          <cell r="F117" t="str">
            <v/>
          </cell>
          <cell r="U117" t="str">
            <v>－</v>
          </cell>
          <cell r="AX117" t="str">
            <v>予定価格</v>
          </cell>
          <cell r="AY117" t="str">
            <v>×</v>
          </cell>
          <cell r="AZ117" t="str">
            <v>×</v>
          </cell>
          <cell r="BA117" t="str">
            <v>×</v>
          </cell>
          <cell r="BB117" t="str">
            <v>×</v>
          </cell>
          <cell r="BC117" t="str">
            <v/>
          </cell>
          <cell r="BD117">
            <v>0</v>
          </cell>
          <cell r="BE117" t="str">
            <v/>
          </cell>
          <cell r="BF117" t="str">
            <v/>
          </cell>
          <cell r="BG117" t="str">
            <v>○</v>
          </cell>
          <cell r="BH117" t="b">
            <v>1</v>
          </cell>
          <cell r="BI117" t="b">
            <v>1</v>
          </cell>
        </row>
        <row r="118">
          <cell r="C118" t="str">
            <v/>
          </cell>
          <cell r="D118" t="str">
            <v/>
          </cell>
          <cell r="E118" t="str">
            <v/>
          </cell>
          <cell r="F118" t="str">
            <v/>
          </cell>
          <cell r="U118" t="str">
            <v>－</v>
          </cell>
          <cell r="AX118" t="str">
            <v>予定価格</v>
          </cell>
          <cell r="AY118" t="str">
            <v>×</v>
          </cell>
          <cell r="AZ118" t="str">
            <v>×</v>
          </cell>
          <cell r="BA118" t="str">
            <v>×</v>
          </cell>
          <cell r="BB118" t="str">
            <v>×</v>
          </cell>
          <cell r="BC118" t="str">
            <v/>
          </cell>
          <cell r="BD118">
            <v>0</v>
          </cell>
          <cell r="BE118" t="str">
            <v/>
          </cell>
          <cell r="BF118" t="str">
            <v/>
          </cell>
          <cell r="BG118" t="str">
            <v>○</v>
          </cell>
          <cell r="BH118" t="b">
            <v>1</v>
          </cell>
          <cell r="BI118" t="b">
            <v>1</v>
          </cell>
        </row>
        <row r="119">
          <cell r="C119" t="str">
            <v/>
          </cell>
          <cell r="D119" t="str">
            <v/>
          </cell>
          <cell r="E119" t="str">
            <v/>
          </cell>
          <cell r="F119" t="str">
            <v/>
          </cell>
          <cell r="U119" t="str">
            <v>－</v>
          </cell>
          <cell r="AX119" t="str">
            <v>予定価格</v>
          </cell>
          <cell r="AY119" t="str">
            <v>×</v>
          </cell>
          <cell r="AZ119" t="str">
            <v>×</v>
          </cell>
          <cell r="BA119" t="str">
            <v>×</v>
          </cell>
          <cell r="BB119" t="str">
            <v>×</v>
          </cell>
          <cell r="BC119" t="str">
            <v/>
          </cell>
          <cell r="BD119">
            <v>0</v>
          </cell>
          <cell r="BE119" t="str">
            <v/>
          </cell>
          <cell r="BF119" t="str">
            <v/>
          </cell>
          <cell r="BG119" t="str">
            <v>○</v>
          </cell>
          <cell r="BH119" t="b">
            <v>1</v>
          </cell>
          <cell r="BI119" t="b">
            <v>1</v>
          </cell>
        </row>
        <row r="120">
          <cell r="C120" t="str">
            <v/>
          </cell>
          <cell r="D120" t="str">
            <v/>
          </cell>
          <cell r="E120" t="str">
            <v/>
          </cell>
          <cell r="F120" t="str">
            <v/>
          </cell>
          <cell r="U120" t="str">
            <v>－</v>
          </cell>
          <cell r="AX120" t="str">
            <v>予定価格</v>
          </cell>
          <cell r="AY120" t="str">
            <v>×</v>
          </cell>
          <cell r="AZ120" t="str">
            <v>×</v>
          </cell>
          <cell r="BA120" t="str">
            <v>×</v>
          </cell>
          <cell r="BB120" t="str">
            <v>×</v>
          </cell>
          <cell r="BC120" t="str">
            <v/>
          </cell>
          <cell r="BD120">
            <v>0</v>
          </cell>
          <cell r="BE120" t="str">
            <v/>
          </cell>
          <cell r="BF120" t="str">
            <v/>
          </cell>
          <cell r="BG120" t="str">
            <v>○</v>
          </cell>
          <cell r="BH120" t="b">
            <v>1</v>
          </cell>
          <cell r="BI120" t="b">
            <v>1</v>
          </cell>
        </row>
        <row r="121">
          <cell r="C121" t="str">
            <v/>
          </cell>
          <cell r="D121" t="str">
            <v/>
          </cell>
          <cell r="E121" t="str">
            <v/>
          </cell>
          <cell r="F121" t="str">
            <v/>
          </cell>
          <cell r="U121" t="str">
            <v>－</v>
          </cell>
          <cell r="AX121" t="str">
            <v>予定価格</v>
          </cell>
          <cell r="AY121" t="str">
            <v>×</v>
          </cell>
          <cell r="AZ121" t="str">
            <v>×</v>
          </cell>
          <cell r="BA121" t="str">
            <v>×</v>
          </cell>
          <cell r="BB121" t="str">
            <v>×</v>
          </cell>
          <cell r="BC121" t="str">
            <v/>
          </cell>
          <cell r="BD121">
            <v>0</v>
          </cell>
          <cell r="BE121" t="str">
            <v/>
          </cell>
          <cell r="BF121" t="str">
            <v/>
          </cell>
          <cell r="BG121" t="str">
            <v>○</v>
          </cell>
          <cell r="BH121" t="b">
            <v>1</v>
          </cell>
          <cell r="BI121" t="b">
            <v>1</v>
          </cell>
        </row>
        <row r="122">
          <cell r="C122" t="str">
            <v/>
          </cell>
          <cell r="D122" t="str">
            <v/>
          </cell>
          <cell r="E122" t="str">
            <v/>
          </cell>
          <cell r="F122" t="str">
            <v/>
          </cell>
          <cell r="U122" t="str">
            <v>－</v>
          </cell>
          <cell r="AX122" t="str">
            <v>予定価格</v>
          </cell>
          <cell r="AY122" t="str">
            <v>×</v>
          </cell>
          <cell r="AZ122" t="str">
            <v>×</v>
          </cell>
          <cell r="BA122" t="str">
            <v>×</v>
          </cell>
          <cell r="BB122" t="str">
            <v>×</v>
          </cell>
          <cell r="BC122" t="str">
            <v/>
          </cell>
          <cell r="BD122">
            <v>0</v>
          </cell>
          <cell r="BE122" t="str">
            <v/>
          </cell>
          <cell r="BF122" t="str">
            <v/>
          </cell>
          <cell r="BG122" t="str">
            <v>○</v>
          </cell>
          <cell r="BH122" t="b">
            <v>1</v>
          </cell>
          <cell r="BI122" t="b">
            <v>1</v>
          </cell>
        </row>
        <row r="123">
          <cell r="C123" t="str">
            <v/>
          </cell>
          <cell r="D123" t="str">
            <v/>
          </cell>
          <cell r="E123" t="str">
            <v/>
          </cell>
          <cell r="F123" t="str">
            <v/>
          </cell>
          <cell r="U123" t="str">
            <v>－</v>
          </cell>
          <cell r="AX123" t="str">
            <v>予定価格</v>
          </cell>
          <cell r="AY123" t="str">
            <v>×</v>
          </cell>
          <cell r="AZ123" t="str">
            <v>×</v>
          </cell>
          <cell r="BA123" t="str">
            <v>×</v>
          </cell>
          <cell r="BB123" t="str">
            <v>×</v>
          </cell>
          <cell r="BC123" t="str">
            <v/>
          </cell>
          <cell r="BD123">
            <v>0</v>
          </cell>
          <cell r="BE123" t="str">
            <v/>
          </cell>
          <cell r="BF123" t="str">
            <v/>
          </cell>
          <cell r="BG123" t="str">
            <v>○</v>
          </cell>
          <cell r="BH123" t="b">
            <v>1</v>
          </cell>
          <cell r="BI123" t="b">
            <v>1</v>
          </cell>
        </row>
        <row r="124">
          <cell r="C124" t="str">
            <v/>
          </cell>
          <cell r="D124" t="str">
            <v/>
          </cell>
          <cell r="E124" t="str">
            <v/>
          </cell>
          <cell r="F124" t="str">
            <v/>
          </cell>
          <cell r="U124" t="str">
            <v>－</v>
          </cell>
          <cell r="AX124" t="str">
            <v>予定価格</v>
          </cell>
          <cell r="AY124" t="str">
            <v>×</v>
          </cell>
          <cell r="AZ124" t="str">
            <v>×</v>
          </cell>
          <cell r="BA124" t="str">
            <v>×</v>
          </cell>
          <cell r="BB124" t="str">
            <v>×</v>
          </cell>
          <cell r="BC124" t="str">
            <v/>
          </cell>
          <cell r="BD124">
            <v>0</v>
          </cell>
          <cell r="BE124" t="str">
            <v/>
          </cell>
          <cell r="BF124" t="str">
            <v/>
          </cell>
          <cell r="BG124" t="str">
            <v>○</v>
          </cell>
          <cell r="BH124" t="b">
            <v>1</v>
          </cell>
          <cell r="BI124" t="b">
            <v>1</v>
          </cell>
        </row>
        <row r="125">
          <cell r="C125" t="str">
            <v/>
          </cell>
          <cell r="D125" t="str">
            <v/>
          </cell>
          <cell r="E125" t="str">
            <v/>
          </cell>
          <cell r="F125" t="str">
            <v/>
          </cell>
          <cell r="U125" t="str">
            <v>－</v>
          </cell>
          <cell r="AX125" t="str">
            <v>予定価格</v>
          </cell>
          <cell r="AY125" t="str">
            <v>×</v>
          </cell>
          <cell r="AZ125" t="str">
            <v>×</v>
          </cell>
          <cell r="BA125" t="str">
            <v>×</v>
          </cell>
          <cell r="BB125" t="str">
            <v>×</v>
          </cell>
          <cell r="BC125" t="str">
            <v/>
          </cell>
          <cell r="BD125">
            <v>0</v>
          </cell>
          <cell r="BE125" t="str">
            <v/>
          </cell>
          <cell r="BF125" t="str">
            <v/>
          </cell>
          <cell r="BG125" t="str">
            <v>○</v>
          </cell>
          <cell r="BH125" t="b">
            <v>1</v>
          </cell>
          <cell r="BI125" t="b">
            <v>1</v>
          </cell>
        </row>
        <row r="126">
          <cell r="C126" t="str">
            <v/>
          </cell>
          <cell r="D126" t="str">
            <v/>
          </cell>
          <cell r="E126" t="str">
            <v/>
          </cell>
          <cell r="F126" t="str">
            <v/>
          </cell>
          <cell r="U126" t="str">
            <v>－</v>
          </cell>
          <cell r="AX126" t="str">
            <v>予定価格</v>
          </cell>
          <cell r="AY126" t="str">
            <v>×</v>
          </cell>
          <cell r="AZ126" t="str">
            <v>×</v>
          </cell>
          <cell r="BA126" t="str">
            <v>×</v>
          </cell>
          <cell r="BB126" t="str">
            <v>×</v>
          </cell>
          <cell r="BC126" t="str">
            <v/>
          </cell>
          <cell r="BD126">
            <v>0</v>
          </cell>
          <cell r="BE126" t="str">
            <v/>
          </cell>
          <cell r="BF126" t="str">
            <v/>
          </cell>
          <cell r="BG126" t="str">
            <v>○</v>
          </cell>
          <cell r="BH126" t="b">
            <v>1</v>
          </cell>
          <cell r="BI126" t="b">
            <v>1</v>
          </cell>
        </row>
        <row r="127">
          <cell r="C127" t="str">
            <v/>
          </cell>
          <cell r="D127" t="str">
            <v/>
          </cell>
          <cell r="E127" t="str">
            <v/>
          </cell>
          <cell r="F127" t="str">
            <v/>
          </cell>
          <cell r="U127" t="str">
            <v>－</v>
          </cell>
          <cell r="AX127" t="str">
            <v>予定価格</v>
          </cell>
          <cell r="AY127" t="str">
            <v>×</v>
          </cell>
          <cell r="AZ127" t="str">
            <v>×</v>
          </cell>
          <cell r="BA127" t="str">
            <v>×</v>
          </cell>
          <cell r="BB127" t="str">
            <v>×</v>
          </cell>
          <cell r="BC127" t="str">
            <v/>
          </cell>
          <cell r="BD127">
            <v>0</v>
          </cell>
          <cell r="BE127" t="str">
            <v/>
          </cell>
          <cell r="BF127" t="str">
            <v/>
          </cell>
          <cell r="BG127" t="str">
            <v>○</v>
          </cell>
          <cell r="BH127" t="b">
            <v>1</v>
          </cell>
          <cell r="BI127" t="b">
            <v>1</v>
          </cell>
        </row>
        <row r="128">
          <cell r="C128" t="str">
            <v/>
          </cell>
          <cell r="D128" t="str">
            <v/>
          </cell>
          <cell r="E128" t="str">
            <v/>
          </cell>
          <cell r="F128" t="str">
            <v/>
          </cell>
          <cell r="U128" t="str">
            <v>－</v>
          </cell>
          <cell r="AX128" t="str">
            <v>予定価格</v>
          </cell>
          <cell r="AY128" t="str">
            <v>×</v>
          </cell>
          <cell r="AZ128" t="str">
            <v>×</v>
          </cell>
          <cell r="BA128" t="str">
            <v>×</v>
          </cell>
          <cell r="BB128" t="str">
            <v>×</v>
          </cell>
          <cell r="BC128" t="str">
            <v/>
          </cell>
          <cell r="BD128">
            <v>0</v>
          </cell>
          <cell r="BE128" t="str">
            <v/>
          </cell>
          <cell r="BF128" t="str">
            <v/>
          </cell>
          <cell r="BG128" t="str">
            <v>○</v>
          </cell>
          <cell r="BH128" t="b">
            <v>1</v>
          </cell>
          <cell r="BI128" t="b">
            <v>1</v>
          </cell>
        </row>
        <row r="129">
          <cell r="C129" t="str">
            <v/>
          </cell>
          <cell r="D129" t="str">
            <v/>
          </cell>
          <cell r="E129" t="str">
            <v/>
          </cell>
          <cell r="F129" t="str">
            <v/>
          </cell>
          <cell r="U129" t="str">
            <v>－</v>
          </cell>
          <cell r="AX129" t="str">
            <v>予定価格</v>
          </cell>
          <cell r="AY129" t="str">
            <v>×</v>
          </cell>
          <cell r="AZ129" t="str">
            <v>×</v>
          </cell>
          <cell r="BA129" t="str">
            <v>×</v>
          </cell>
          <cell r="BB129" t="str">
            <v>×</v>
          </cell>
          <cell r="BC129" t="str">
            <v/>
          </cell>
          <cell r="BD129">
            <v>0</v>
          </cell>
          <cell r="BE129" t="str">
            <v/>
          </cell>
          <cell r="BF129" t="str">
            <v/>
          </cell>
          <cell r="BG129" t="str">
            <v>○</v>
          </cell>
          <cell r="BH129" t="b">
            <v>1</v>
          </cell>
          <cell r="BI129" t="b">
            <v>1</v>
          </cell>
        </row>
        <row r="130">
          <cell r="C130" t="str">
            <v/>
          </cell>
          <cell r="D130" t="str">
            <v/>
          </cell>
          <cell r="E130" t="str">
            <v/>
          </cell>
          <cell r="F130" t="str">
            <v/>
          </cell>
          <cell r="U130" t="str">
            <v>－</v>
          </cell>
          <cell r="AX130" t="str">
            <v>予定価格</v>
          </cell>
          <cell r="AY130" t="str">
            <v>×</v>
          </cell>
          <cell r="AZ130" t="str">
            <v>×</v>
          </cell>
          <cell r="BA130" t="str">
            <v>×</v>
          </cell>
          <cell r="BB130" t="str">
            <v>×</v>
          </cell>
          <cell r="BC130" t="str">
            <v/>
          </cell>
          <cell r="BD130">
            <v>0</v>
          </cell>
          <cell r="BE130" t="str">
            <v/>
          </cell>
          <cell r="BF130" t="str">
            <v/>
          </cell>
          <cell r="BG130" t="str">
            <v>○</v>
          </cell>
          <cell r="BH130" t="b">
            <v>1</v>
          </cell>
          <cell r="BI130" t="b">
            <v>1</v>
          </cell>
        </row>
        <row r="131">
          <cell r="C131" t="str">
            <v/>
          </cell>
          <cell r="D131" t="str">
            <v/>
          </cell>
          <cell r="E131" t="str">
            <v/>
          </cell>
          <cell r="F131" t="str">
            <v/>
          </cell>
          <cell r="U131" t="str">
            <v>－</v>
          </cell>
          <cell r="AX131" t="str">
            <v>予定価格</v>
          </cell>
          <cell r="AY131" t="str">
            <v>×</v>
          </cell>
          <cell r="AZ131" t="str">
            <v>×</v>
          </cell>
          <cell r="BA131" t="str">
            <v>×</v>
          </cell>
          <cell r="BB131" t="str">
            <v>×</v>
          </cell>
          <cell r="BC131" t="str">
            <v/>
          </cell>
          <cell r="BD131">
            <v>0</v>
          </cell>
          <cell r="BE131" t="str">
            <v/>
          </cell>
          <cell r="BF131" t="str">
            <v/>
          </cell>
          <cell r="BG131" t="str">
            <v>○</v>
          </cell>
          <cell r="BH131" t="b">
            <v>1</v>
          </cell>
          <cell r="BI131" t="b">
            <v>1</v>
          </cell>
        </row>
        <row r="132">
          <cell r="C132" t="str">
            <v/>
          </cell>
          <cell r="D132" t="str">
            <v/>
          </cell>
          <cell r="E132" t="str">
            <v/>
          </cell>
          <cell r="F132" t="str">
            <v/>
          </cell>
          <cell r="U132" t="str">
            <v>－</v>
          </cell>
          <cell r="AX132" t="str">
            <v>予定価格</v>
          </cell>
          <cell r="AY132" t="str">
            <v>×</v>
          </cell>
          <cell r="AZ132" t="str">
            <v>×</v>
          </cell>
          <cell r="BA132" t="str">
            <v>×</v>
          </cell>
          <cell r="BB132" t="str">
            <v>×</v>
          </cell>
          <cell r="BC132" t="str">
            <v/>
          </cell>
          <cell r="BD132">
            <v>0</v>
          </cell>
          <cell r="BE132" t="str">
            <v/>
          </cell>
          <cell r="BF132" t="str">
            <v/>
          </cell>
          <cell r="BG132" t="str">
            <v>○</v>
          </cell>
          <cell r="BH132" t="b">
            <v>1</v>
          </cell>
          <cell r="BI132" t="b">
            <v>1</v>
          </cell>
        </row>
        <row r="133">
          <cell r="C133" t="str">
            <v/>
          </cell>
          <cell r="D133" t="str">
            <v/>
          </cell>
          <cell r="E133" t="str">
            <v/>
          </cell>
          <cell r="F133" t="str">
            <v/>
          </cell>
          <cell r="U133" t="str">
            <v>－</v>
          </cell>
          <cell r="AX133" t="str">
            <v>予定価格</v>
          </cell>
          <cell r="AY133" t="str">
            <v>×</v>
          </cell>
          <cell r="AZ133" t="str">
            <v>×</v>
          </cell>
          <cell r="BA133" t="str">
            <v>×</v>
          </cell>
          <cell r="BB133" t="str">
            <v>×</v>
          </cell>
          <cell r="BC133" t="str">
            <v/>
          </cell>
          <cell r="BD133">
            <v>0</v>
          </cell>
          <cell r="BE133" t="str">
            <v/>
          </cell>
          <cell r="BF133" t="str">
            <v/>
          </cell>
          <cell r="BG133" t="str">
            <v>○</v>
          </cell>
          <cell r="BH133" t="b">
            <v>1</v>
          </cell>
          <cell r="BI133" t="b">
            <v>1</v>
          </cell>
        </row>
        <row r="134">
          <cell r="C134" t="str">
            <v/>
          </cell>
          <cell r="D134" t="str">
            <v/>
          </cell>
          <cell r="E134" t="str">
            <v/>
          </cell>
          <cell r="F134" t="str">
            <v/>
          </cell>
          <cell r="U134" t="str">
            <v>－</v>
          </cell>
          <cell r="AX134" t="str">
            <v>予定価格</v>
          </cell>
          <cell r="AY134" t="str">
            <v>×</v>
          </cell>
          <cell r="AZ134" t="str">
            <v>×</v>
          </cell>
          <cell r="BA134" t="str">
            <v>×</v>
          </cell>
          <cell r="BB134" t="str">
            <v>×</v>
          </cell>
          <cell r="BC134" t="str">
            <v/>
          </cell>
          <cell r="BD134">
            <v>0</v>
          </cell>
          <cell r="BE134" t="str">
            <v/>
          </cell>
          <cell r="BF134" t="str">
            <v/>
          </cell>
          <cell r="BG134" t="str">
            <v>○</v>
          </cell>
          <cell r="BH134" t="b">
            <v>1</v>
          </cell>
          <cell r="BI134" t="b">
            <v>1</v>
          </cell>
        </row>
        <row r="135">
          <cell r="C135" t="str">
            <v/>
          </cell>
          <cell r="D135" t="str">
            <v/>
          </cell>
          <cell r="E135" t="str">
            <v/>
          </cell>
          <cell r="F135" t="str">
            <v/>
          </cell>
          <cell r="U135" t="str">
            <v>－</v>
          </cell>
          <cell r="AX135" t="str">
            <v>予定価格</v>
          </cell>
          <cell r="AY135" t="str">
            <v>×</v>
          </cell>
          <cell r="AZ135" t="str">
            <v>×</v>
          </cell>
          <cell r="BA135" t="str">
            <v>×</v>
          </cell>
          <cell r="BB135" t="str">
            <v>×</v>
          </cell>
          <cell r="BC135" t="str">
            <v/>
          </cell>
          <cell r="BD135">
            <v>0</v>
          </cell>
          <cell r="BE135" t="str">
            <v/>
          </cell>
          <cell r="BF135" t="str">
            <v/>
          </cell>
          <cell r="BG135" t="str">
            <v>○</v>
          </cell>
          <cell r="BH135" t="b">
            <v>1</v>
          </cell>
          <cell r="BI135" t="b">
            <v>1</v>
          </cell>
        </row>
        <row r="136">
          <cell r="C136" t="str">
            <v/>
          </cell>
          <cell r="D136" t="str">
            <v/>
          </cell>
          <cell r="E136" t="str">
            <v/>
          </cell>
          <cell r="F136" t="str">
            <v/>
          </cell>
          <cell r="U136" t="str">
            <v>－</v>
          </cell>
          <cell r="AX136" t="str">
            <v>予定価格</v>
          </cell>
          <cell r="AY136" t="str">
            <v>×</v>
          </cell>
          <cell r="AZ136" t="str">
            <v>×</v>
          </cell>
          <cell r="BA136" t="str">
            <v>×</v>
          </cell>
          <cell r="BB136" t="str">
            <v>×</v>
          </cell>
          <cell r="BC136" t="str">
            <v/>
          </cell>
          <cell r="BD136">
            <v>0</v>
          </cell>
          <cell r="BE136" t="str">
            <v/>
          </cell>
          <cell r="BF136" t="str">
            <v/>
          </cell>
          <cell r="BG136" t="str">
            <v>○</v>
          </cell>
          <cell r="BH136" t="b">
            <v>1</v>
          </cell>
          <cell r="BI136" t="b">
            <v>1</v>
          </cell>
        </row>
        <row r="137">
          <cell r="C137" t="str">
            <v/>
          </cell>
          <cell r="D137" t="str">
            <v/>
          </cell>
          <cell r="E137" t="str">
            <v/>
          </cell>
          <cell r="F137" t="str">
            <v/>
          </cell>
          <cell r="U137" t="str">
            <v>－</v>
          </cell>
          <cell r="AX137" t="str">
            <v>予定価格</v>
          </cell>
          <cell r="AY137" t="str">
            <v>×</v>
          </cell>
          <cell r="AZ137" t="str">
            <v>×</v>
          </cell>
          <cell r="BA137" t="str">
            <v>×</v>
          </cell>
          <cell r="BB137" t="str">
            <v>×</v>
          </cell>
          <cell r="BC137" t="str">
            <v/>
          </cell>
          <cell r="BD137">
            <v>0</v>
          </cell>
          <cell r="BE137" t="str">
            <v/>
          </cell>
          <cell r="BF137" t="str">
            <v/>
          </cell>
          <cell r="BG137" t="str">
            <v>○</v>
          </cell>
          <cell r="BH137" t="b">
            <v>1</v>
          </cell>
          <cell r="BI137" t="b">
            <v>1</v>
          </cell>
        </row>
        <row r="138">
          <cell r="C138" t="str">
            <v/>
          </cell>
          <cell r="D138" t="str">
            <v/>
          </cell>
          <cell r="E138" t="str">
            <v/>
          </cell>
          <cell r="F138" t="str">
            <v/>
          </cell>
          <cell r="U138" t="str">
            <v>－</v>
          </cell>
          <cell r="AX138" t="str">
            <v>予定価格</v>
          </cell>
          <cell r="AY138" t="str">
            <v>×</v>
          </cell>
          <cell r="AZ138" t="str">
            <v>×</v>
          </cell>
          <cell r="BA138" t="str">
            <v>×</v>
          </cell>
          <cell r="BB138" t="str">
            <v>×</v>
          </cell>
          <cell r="BC138" t="str">
            <v/>
          </cell>
          <cell r="BD138">
            <v>0</v>
          </cell>
          <cell r="BE138" t="str">
            <v/>
          </cell>
          <cell r="BF138" t="str">
            <v/>
          </cell>
          <cell r="BG138" t="str">
            <v>○</v>
          </cell>
          <cell r="BH138" t="b">
            <v>1</v>
          </cell>
          <cell r="BI138" t="b">
            <v>1</v>
          </cell>
        </row>
        <row r="139">
          <cell r="C139" t="str">
            <v/>
          </cell>
          <cell r="D139" t="str">
            <v/>
          </cell>
          <cell r="E139" t="str">
            <v/>
          </cell>
          <cell r="F139" t="str">
            <v/>
          </cell>
          <cell r="U139" t="str">
            <v>－</v>
          </cell>
          <cell r="AX139" t="str">
            <v>予定価格</v>
          </cell>
          <cell r="AY139" t="str">
            <v>×</v>
          </cell>
          <cell r="AZ139" t="str">
            <v>×</v>
          </cell>
          <cell r="BA139" t="str">
            <v>×</v>
          </cell>
          <cell r="BB139" t="str">
            <v>×</v>
          </cell>
          <cell r="BC139" t="str">
            <v/>
          </cell>
          <cell r="BD139">
            <v>0</v>
          </cell>
          <cell r="BE139" t="str">
            <v/>
          </cell>
          <cell r="BF139" t="str">
            <v/>
          </cell>
          <cell r="BG139" t="str">
            <v>○</v>
          </cell>
          <cell r="BH139" t="b">
            <v>1</v>
          </cell>
          <cell r="BI139" t="b">
            <v>1</v>
          </cell>
        </row>
        <row r="140">
          <cell r="C140" t="str">
            <v/>
          </cell>
          <cell r="D140" t="str">
            <v/>
          </cell>
          <cell r="E140" t="str">
            <v/>
          </cell>
          <cell r="F140" t="str">
            <v/>
          </cell>
          <cell r="U140" t="str">
            <v>－</v>
          </cell>
          <cell r="AX140" t="str">
            <v>予定価格</v>
          </cell>
          <cell r="AY140" t="str">
            <v>×</v>
          </cell>
          <cell r="AZ140" t="str">
            <v>×</v>
          </cell>
          <cell r="BA140" t="str">
            <v>×</v>
          </cell>
          <cell r="BB140" t="str">
            <v>×</v>
          </cell>
          <cell r="BC140" t="str">
            <v/>
          </cell>
          <cell r="BD140">
            <v>0</v>
          </cell>
          <cell r="BE140" t="str">
            <v/>
          </cell>
          <cell r="BF140" t="str">
            <v/>
          </cell>
          <cell r="BG140" t="str">
            <v>○</v>
          </cell>
          <cell r="BH140" t="b">
            <v>1</v>
          </cell>
          <cell r="BI140" t="b">
            <v>1</v>
          </cell>
        </row>
        <row r="141">
          <cell r="C141" t="str">
            <v/>
          </cell>
          <cell r="D141" t="str">
            <v/>
          </cell>
          <cell r="E141" t="str">
            <v/>
          </cell>
          <cell r="F141" t="str">
            <v/>
          </cell>
          <cell r="U141" t="str">
            <v>－</v>
          </cell>
          <cell r="AX141" t="str">
            <v>予定価格</v>
          </cell>
          <cell r="AY141" t="str">
            <v>×</v>
          </cell>
          <cell r="AZ141" t="str">
            <v>×</v>
          </cell>
          <cell r="BA141" t="str">
            <v>×</v>
          </cell>
          <cell r="BB141" t="str">
            <v>×</v>
          </cell>
          <cell r="BC141" t="str">
            <v/>
          </cell>
          <cell r="BD141">
            <v>0</v>
          </cell>
          <cell r="BE141" t="str">
            <v/>
          </cell>
          <cell r="BF141" t="str">
            <v/>
          </cell>
          <cell r="BG141" t="str">
            <v>○</v>
          </cell>
          <cell r="BH141" t="b">
            <v>1</v>
          </cell>
          <cell r="BI141" t="b">
            <v>1</v>
          </cell>
        </row>
        <row r="142">
          <cell r="C142" t="str">
            <v/>
          </cell>
          <cell r="D142" t="str">
            <v/>
          </cell>
          <cell r="E142" t="str">
            <v/>
          </cell>
          <cell r="F142" t="str">
            <v/>
          </cell>
          <cell r="U142" t="str">
            <v>－</v>
          </cell>
          <cell r="AX142" t="str">
            <v>予定価格</v>
          </cell>
          <cell r="AY142" t="str">
            <v>×</v>
          </cell>
          <cell r="AZ142" t="str">
            <v>×</v>
          </cell>
          <cell r="BA142" t="str">
            <v>×</v>
          </cell>
          <cell r="BB142" t="str">
            <v>×</v>
          </cell>
          <cell r="BC142" t="str">
            <v/>
          </cell>
          <cell r="BD142">
            <v>0</v>
          </cell>
          <cell r="BE142" t="str">
            <v/>
          </cell>
          <cell r="BF142" t="str">
            <v/>
          </cell>
          <cell r="BG142" t="str">
            <v>○</v>
          </cell>
          <cell r="BH142" t="b">
            <v>1</v>
          </cell>
          <cell r="BI142" t="b">
            <v>1</v>
          </cell>
        </row>
        <row r="143">
          <cell r="C143" t="str">
            <v/>
          </cell>
          <cell r="D143" t="str">
            <v/>
          </cell>
          <cell r="E143" t="str">
            <v/>
          </cell>
          <cell r="F143" t="str">
            <v/>
          </cell>
          <cell r="U143" t="str">
            <v>－</v>
          </cell>
          <cell r="AX143" t="str">
            <v>予定価格</v>
          </cell>
          <cell r="AY143" t="str">
            <v>×</v>
          </cell>
          <cell r="AZ143" t="str">
            <v>×</v>
          </cell>
          <cell r="BA143" t="str">
            <v>×</v>
          </cell>
          <cell r="BB143" t="str">
            <v>×</v>
          </cell>
          <cell r="BC143" t="str">
            <v/>
          </cell>
          <cell r="BD143">
            <v>0</v>
          </cell>
          <cell r="BE143" t="str">
            <v/>
          </cell>
          <cell r="BF143" t="str">
            <v/>
          </cell>
          <cell r="BG143" t="str">
            <v>○</v>
          </cell>
          <cell r="BH143" t="b">
            <v>1</v>
          </cell>
          <cell r="BI143" t="b">
            <v>1</v>
          </cell>
        </row>
        <row r="144">
          <cell r="C144" t="str">
            <v/>
          </cell>
          <cell r="D144" t="str">
            <v/>
          </cell>
          <cell r="E144" t="str">
            <v/>
          </cell>
          <cell r="F144" t="str">
            <v/>
          </cell>
          <cell r="U144" t="str">
            <v>－</v>
          </cell>
          <cell r="AX144" t="str">
            <v>予定価格</v>
          </cell>
          <cell r="AY144" t="str">
            <v>×</v>
          </cell>
          <cell r="AZ144" t="str">
            <v>×</v>
          </cell>
          <cell r="BA144" t="str">
            <v>×</v>
          </cell>
          <cell r="BB144" t="str">
            <v>×</v>
          </cell>
          <cell r="BC144" t="str">
            <v/>
          </cell>
          <cell r="BD144">
            <v>0</v>
          </cell>
          <cell r="BE144" t="str">
            <v/>
          </cell>
          <cell r="BF144" t="str">
            <v/>
          </cell>
          <cell r="BG144" t="str">
            <v>○</v>
          </cell>
          <cell r="BH144" t="b">
            <v>1</v>
          </cell>
          <cell r="BI144" t="b">
            <v>1</v>
          </cell>
        </row>
        <row r="145">
          <cell r="C145" t="str">
            <v/>
          </cell>
          <cell r="D145" t="str">
            <v/>
          </cell>
          <cell r="E145" t="str">
            <v/>
          </cell>
          <cell r="F145" t="str">
            <v/>
          </cell>
          <cell r="U145" t="str">
            <v>－</v>
          </cell>
          <cell r="AX145" t="str">
            <v>予定価格</v>
          </cell>
          <cell r="AY145" t="str">
            <v>×</v>
          </cell>
          <cell r="AZ145" t="str">
            <v>×</v>
          </cell>
          <cell r="BA145" t="str">
            <v>×</v>
          </cell>
          <cell r="BB145" t="str">
            <v>×</v>
          </cell>
          <cell r="BC145" t="str">
            <v/>
          </cell>
          <cell r="BD145">
            <v>0</v>
          </cell>
          <cell r="BE145" t="str">
            <v/>
          </cell>
          <cell r="BF145" t="str">
            <v/>
          </cell>
          <cell r="BG145" t="str">
            <v>○</v>
          </cell>
          <cell r="BH145" t="b">
            <v>1</v>
          </cell>
          <cell r="BI145" t="b">
            <v>1</v>
          </cell>
        </row>
        <row r="146">
          <cell r="C146" t="str">
            <v/>
          </cell>
          <cell r="D146" t="str">
            <v/>
          </cell>
          <cell r="E146" t="str">
            <v/>
          </cell>
          <cell r="F146" t="str">
            <v/>
          </cell>
          <cell r="U146" t="str">
            <v>－</v>
          </cell>
          <cell r="AX146" t="str">
            <v>予定価格</v>
          </cell>
          <cell r="AY146" t="str">
            <v>×</v>
          </cell>
          <cell r="AZ146" t="str">
            <v>×</v>
          </cell>
          <cell r="BA146" t="str">
            <v>×</v>
          </cell>
          <cell r="BB146" t="str">
            <v>×</v>
          </cell>
          <cell r="BC146" t="str">
            <v/>
          </cell>
          <cell r="BD146">
            <v>0</v>
          </cell>
          <cell r="BE146" t="str">
            <v/>
          </cell>
          <cell r="BF146" t="str">
            <v/>
          </cell>
          <cell r="BG146" t="str">
            <v>○</v>
          </cell>
          <cell r="BH146" t="b">
            <v>1</v>
          </cell>
          <cell r="BI146" t="b">
            <v>1</v>
          </cell>
        </row>
        <row r="147">
          <cell r="C147" t="str">
            <v/>
          </cell>
          <cell r="D147" t="str">
            <v/>
          </cell>
          <cell r="E147" t="str">
            <v/>
          </cell>
          <cell r="F147" t="str">
            <v/>
          </cell>
          <cell r="U147" t="str">
            <v>－</v>
          </cell>
          <cell r="AX147" t="str">
            <v>予定価格</v>
          </cell>
          <cell r="AY147" t="str">
            <v>×</v>
          </cell>
          <cell r="AZ147" t="str">
            <v>×</v>
          </cell>
          <cell r="BA147" t="str">
            <v>×</v>
          </cell>
          <cell r="BB147" t="str">
            <v>×</v>
          </cell>
          <cell r="BC147" t="str">
            <v/>
          </cell>
          <cell r="BD147">
            <v>0</v>
          </cell>
          <cell r="BE147" t="str">
            <v/>
          </cell>
          <cell r="BF147" t="str">
            <v/>
          </cell>
          <cell r="BG147" t="str">
            <v>○</v>
          </cell>
          <cell r="BH147" t="b">
            <v>1</v>
          </cell>
          <cell r="BI147" t="b">
            <v>1</v>
          </cell>
        </row>
        <row r="148">
          <cell r="C148" t="str">
            <v/>
          </cell>
          <cell r="D148" t="str">
            <v/>
          </cell>
          <cell r="E148" t="str">
            <v/>
          </cell>
          <cell r="F148" t="str">
            <v/>
          </cell>
          <cell r="U148" t="str">
            <v>－</v>
          </cell>
          <cell r="AX148" t="str">
            <v>予定価格</v>
          </cell>
          <cell r="AY148" t="str">
            <v>×</v>
          </cell>
          <cell r="AZ148" t="str">
            <v>×</v>
          </cell>
          <cell r="BA148" t="str">
            <v>×</v>
          </cell>
          <cell r="BB148" t="str">
            <v>×</v>
          </cell>
          <cell r="BC148" t="str">
            <v/>
          </cell>
          <cell r="BD148">
            <v>0</v>
          </cell>
          <cell r="BE148" t="str">
            <v/>
          </cell>
          <cell r="BF148" t="str">
            <v/>
          </cell>
          <cell r="BG148" t="str">
            <v>○</v>
          </cell>
          <cell r="BH148" t="b">
            <v>1</v>
          </cell>
          <cell r="BI148" t="b">
            <v>1</v>
          </cell>
        </row>
        <row r="149">
          <cell r="C149" t="str">
            <v/>
          </cell>
          <cell r="D149" t="str">
            <v/>
          </cell>
          <cell r="E149" t="str">
            <v/>
          </cell>
          <cell r="F149" t="str">
            <v/>
          </cell>
          <cell r="U149" t="str">
            <v>－</v>
          </cell>
          <cell r="AX149" t="str">
            <v>予定価格</v>
          </cell>
          <cell r="AY149" t="str">
            <v>×</v>
          </cell>
          <cell r="AZ149" t="str">
            <v>×</v>
          </cell>
          <cell r="BA149" t="str">
            <v>×</v>
          </cell>
          <cell r="BB149" t="str">
            <v>×</v>
          </cell>
          <cell r="BC149" t="str">
            <v/>
          </cell>
          <cell r="BD149">
            <v>0</v>
          </cell>
          <cell r="BE149" t="str">
            <v/>
          </cell>
          <cell r="BF149" t="str">
            <v/>
          </cell>
          <cell r="BG149" t="str">
            <v>○</v>
          </cell>
          <cell r="BH149" t="b">
            <v>1</v>
          </cell>
          <cell r="BI149" t="b">
            <v>1</v>
          </cell>
        </row>
        <row r="150">
          <cell r="C150" t="str">
            <v/>
          </cell>
          <cell r="D150" t="str">
            <v/>
          </cell>
          <cell r="E150" t="str">
            <v/>
          </cell>
          <cell r="F150" t="str">
            <v/>
          </cell>
          <cell r="U150" t="str">
            <v>－</v>
          </cell>
          <cell r="AX150" t="str">
            <v>予定価格</v>
          </cell>
          <cell r="AY150" t="str">
            <v>×</v>
          </cell>
          <cell r="AZ150" t="str">
            <v>×</v>
          </cell>
          <cell r="BA150" t="str">
            <v>×</v>
          </cell>
          <cell r="BB150" t="str">
            <v>×</v>
          </cell>
          <cell r="BC150" t="str">
            <v/>
          </cell>
          <cell r="BD150">
            <v>0</v>
          </cell>
          <cell r="BE150" t="str">
            <v/>
          </cell>
          <cell r="BF150" t="str">
            <v/>
          </cell>
          <cell r="BG150" t="str">
            <v>○</v>
          </cell>
          <cell r="BH150" t="b">
            <v>1</v>
          </cell>
          <cell r="BI150" t="b">
            <v>1</v>
          </cell>
        </row>
        <row r="151">
          <cell r="C151" t="str">
            <v/>
          </cell>
          <cell r="D151" t="str">
            <v/>
          </cell>
          <cell r="E151" t="str">
            <v/>
          </cell>
          <cell r="F151" t="str">
            <v/>
          </cell>
          <cell r="U151" t="str">
            <v>－</v>
          </cell>
          <cell r="AX151" t="str">
            <v>予定価格</v>
          </cell>
          <cell r="AY151" t="str">
            <v>×</v>
          </cell>
          <cell r="AZ151" t="str">
            <v>×</v>
          </cell>
          <cell r="BA151" t="str">
            <v>×</v>
          </cell>
          <cell r="BB151" t="str">
            <v>×</v>
          </cell>
          <cell r="BC151" t="str">
            <v/>
          </cell>
          <cell r="BD151">
            <v>0</v>
          </cell>
          <cell r="BE151" t="str">
            <v/>
          </cell>
          <cell r="BF151" t="str">
            <v/>
          </cell>
          <cell r="BG151" t="str">
            <v>○</v>
          </cell>
          <cell r="BH151" t="b">
            <v>1</v>
          </cell>
          <cell r="BI151" t="b">
            <v>1</v>
          </cell>
        </row>
        <row r="152">
          <cell r="C152" t="str">
            <v/>
          </cell>
          <cell r="D152" t="str">
            <v/>
          </cell>
          <cell r="E152" t="str">
            <v/>
          </cell>
          <cell r="F152" t="str">
            <v/>
          </cell>
          <cell r="U152" t="str">
            <v>－</v>
          </cell>
          <cell r="AX152" t="str">
            <v>予定価格</v>
          </cell>
          <cell r="AY152" t="str">
            <v>×</v>
          </cell>
          <cell r="AZ152" t="str">
            <v>×</v>
          </cell>
          <cell r="BA152" t="str">
            <v>×</v>
          </cell>
          <cell r="BB152" t="str">
            <v>×</v>
          </cell>
          <cell r="BC152" t="str">
            <v/>
          </cell>
          <cell r="BD152">
            <v>0</v>
          </cell>
          <cell r="BE152" t="str">
            <v/>
          </cell>
          <cell r="BF152" t="str">
            <v/>
          </cell>
          <cell r="BG152" t="str">
            <v>○</v>
          </cell>
          <cell r="BH152" t="b">
            <v>1</v>
          </cell>
          <cell r="BI152" t="b">
            <v>1</v>
          </cell>
        </row>
        <row r="153">
          <cell r="C153" t="str">
            <v/>
          </cell>
          <cell r="D153" t="str">
            <v/>
          </cell>
          <cell r="E153" t="str">
            <v/>
          </cell>
          <cell r="F153" t="str">
            <v/>
          </cell>
          <cell r="U153" t="str">
            <v>－</v>
          </cell>
          <cell r="AX153" t="str">
            <v>予定価格</v>
          </cell>
          <cell r="AY153" t="str">
            <v>×</v>
          </cell>
          <cell r="AZ153" t="str">
            <v>×</v>
          </cell>
          <cell r="BA153" t="str">
            <v>×</v>
          </cell>
          <cell r="BB153" t="str">
            <v>×</v>
          </cell>
          <cell r="BC153" t="str">
            <v/>
          </cell>
          <cell r="BD153">
            <v>0</v>
          </cell>
          <cell r="BE153" t="str">
            <v/>
          </cell>
          <cell r="BF153" t="str">
            <v/>
          </cell>
          <cell r="BG153" t="str">
            <v>○</v>
          </cell>
          <cell r="BH153" t="b">
            <v>1</v>
          </cell>
          <cell r="BI153" t="b">
            <v>1</v>
          </cell>
        </row>
        <row r="154">
          <cell r="C154" t="str">
            <v/>
          </cell>
          <cell r="D154" t="str">
            <v/>
          </cell>
          <cell r="E154" t="str">
            <v/>
          </cell>
          <cell r="F154" t="str">
            <v/>
          </cell>
          <cell r="U154" t="str">
            <v>－</v>
          </cell>
          <cell r="AX154" t="str">
            <v>予定価格</v>
          </cell>
          <cell r="AY154" t="str">
            <v>×</v>
          </cell>
          <cell r="AZ154" t="str">
            <v>×</v>
          </cell>
          <cell r="BA154" t="str">
            <v>×</v>
          </cell>
          <cell r="BB154" t="str">
            <v>×</v>
          </cell>
          <cell r="BC154" t="str">
            <v/>
          </cell>
          <cell r="BD154">
            <v>0</v>
          </cell>
          <cell r="BE154" t="str">
            <v/>
          </cell>
          <cell r="BF154" t="str">
            <v/>
          </cell>
          <cell r="BG154" t="str">
            <v>○</v>
          </cell>
          <cell r="BH154" t="b">
            <v>1</v>
          </cell>
          <cell r="BI154" t="b">
            <v>1</v>
          </cell>
        </row>
        <row r="155">
          <cell r="C155" t="str">
            <v/>
          </cell>
          <cell r="D155" t="str">
            <v/>
          </cell>
          <cell r="E155" t="str">
            <v/>
          </cell>
          <cell r="F155" t="str">
            <v/>
          </cell>
          <cell r="U155" t="str">
            <v>－</v>
          </cell>
          <cell r="AX155" t="str">
            <v>予定価格</v>
          </cell>
          <cell r="AY155" t="str">
            <v>×</v>
          </cell>
          <cell r="AZ155" t="str">
            <v>×</v>
          </cell>
          <cell r="BA155" t="str">
            <v>×</v>
          </cell>
          <cell r="BB155" t="str">
            <v>×</v>
          </cell>
          <cell r="BC155" t="str">
            <v/>
          </cell>
          <cell r="BD155">
            <v>0</v>
          </cell>
          <cell r="BE155" t="str">
            <v/>
          </cell>
          <cell r="BF155" t="str">
            <v/>
          </cell>
          <cell r="BG155" t="str">
            <v>○</v>
          </cell>
          <cell r="BH155" t="b">
            <v>1</v>
          </cell>
          <cell r="BI155" t="b">
            <v>1</v>
          </cell>
        </row>
        <row r="156">
          <cell r="C156" t="str">
            <v/>
          </cell>
          <cell r="D156" t="str">
            <v/>
          </cell>
          <cell r="E156" t="str">
            <v/>
          </cell>
          <cell r="F156" t="str">
            <v/>
          </cell>
          <cell r="U156" t="str">
            <v>－</v>
          </cell>
          <cell r="AX156" t="str">
            <v>予定価格</v>
          </cell>
          <cell r="AY156" t="str">
            <v>×</v>
          </cell>
          <cell r="AZ156" t="str">
            <v>×</v>
          </cell>
          <cell r="BA156" t="str">
            <v>×</v>
          </cell>
          <cell r="BB156" t="str">
            <v>×</v>
          </cell>
          <cell r="BC156" t="str">
            <v/>
          </cell>
          <cell r="BD156">
            <v>0</v>
          </cell>
          <cell r="BE156" t="str">
            <v/>
          </cell>
          <cell r="BF156" t="str">
            <v/>
          </cell>
          <cell r="BG156" t="str">
            <v>○</v>
          </cell>
          <cell r="BH156" t="b">
            <v>1</v>
          </cell>
          <cell r="BI156" t="b">
            <v>1</v>
          </cell>
        </row>
        <row r="157">
          <cell r="C157" t="str">
            <v/>
          </cell>
          <cell r="D157" t="str">
            <v/>
          </cell>
          <cell r="E157" t="str">
            <v/>
          </cell>
          <cell r="F157" t="str">
            <v/>
          </cell>
          <cell r="U157" t="str">
            <v>－</v>
          </cell>
          <cell r="AX157" t="str">
            <v>予定価格</v>
          </cell>
          <cell r="AY157" t="str">
            <v>×</v>
          </cell>
          <cell r="AZ157" t="str">
            <v>×</v>
          </cell>
          <cell r="BA157" t="str">
            <v>×</v>
          </cell>
          <cell r="BB157" t="str">
            <v>×</v>
          </cell>
          <cell r="BC157" t="str">
            <v/>
          </cell>
          <cell r="BD157">
            <v>0</v>
          </cell>
          <cell r="BE157" t="str">
            <v/>
          </cell>
          <cell r="BF157" t="str">
            <v/>
          </cell>
          <cell r="BG157" t="str">
            <v>○</v>
          </cell>
          <cell r="BH157" t="b">
            <v>1</v>
          </cell>
          <cell r="BI157" t="b">
            <v>1</v>
          </cell>
        </row>
        <row r="158">
          <cell r="C158" t="str">
            <v/>
          </cell>
          <cell r="D158" t="str">
            <v/>
          </cell>
          <cell r="E158" t="str">
            <v/>
          </cell>
          <cell r="F158" t="str">
            <v/>
          </cell>
          <cell r="U158" t="str">
            <v>－</v>
          </cell>
          <cell r="AX158" t="str">
            <v>予定価格</v>
          </cell>
          <cell r="AY158" t="str">
            <v>×</v>
          </cell>
          <cell r="AZ158" t="str">
            <v>×</v>
          </cell>
          <cell r="BA158" t="str">
            <v>×</v>
          </cell>
          <cell r="BB158" t="str">
            <v>×</v>
          </cell>
          <cell r="BC158" t="str">
            <v/>
          </cell>
          <cell r="BD158">
            <v>0</v>
          </cell>
          <cell r="BE158" t="str">
            <v/>
          </cell>
          <cell r="BF158" t="str">
            <v/>
          </cell>
          <cell r="BG158" t="str">
            <v>○</v>
          </cell>
          <cell r="BH158" t="b">
            <v>1</v>
          </cell>
          <cell r="BI158" t="b">
            <v>1</v>
          </cell>
        </row>
        <row r="159">
          <cell r="C159" t="str">
            <v/>
          </cell>
          <cell r="D159" t="str">
            <v/>
          </cell>
          <cell r="E159" t="str">
            <v/>
          </cell>
          <cell r="F159" t="str">
            <v/>
          </cell>
          <cell r="U159" t="str">
            <v>－</v>
          </cell>
          <cell r="AX159" t="str">
            <v>予定価格</v>
          </cell>
          <cell r="AY159" t="str">
            <v>×</v>
          </cell>
          <cell r="AZ159" t="str">
            <v>×</v>
          </cell>
          <cell r="BA159" t="str">
            <v>×</v>
          </cell>
          <cell r="BB159" t="str">
            <v>×</v>
          </cell>
          <cell r="BC159" t="str">
            <v/>
          </cell>
          <cell r="BD159">
            <v>0</v>
          </cell>
          <cell r="BE159" t="str">
            <v/>
          </cell>
          <cell r="BF159" t="str">
            <v/>
          </cell>
          <cell r="BG159" t="str">
            <v>○</v>
          </cell>
          <cell r="BH159" t="b">
            <v>1</v>
          </cell>
          <cell r="BI159" t="b">
            <v>1</v>
          </cell>
        </row>
        <row r="160">
          <cell r="C160" t="str">
            <v/>
          </cell>
          <cell r="D160" t="str">
            <v/>
          </cell>
          <cell r="E160" t="str">
            <v/>
          </cell>
          <cell r="F160" t="str">
            <v/>
          </cell>
          <cell r="U160" t="str">
            <v>－</v>
          </cell>
          <cell r="AX160" t="str">
            <v>予定価格</v>
          </cell>
          <cell r="AY160" t="str">
            <v>×</v>
          </cell>
          <cell r="AZ160" t="str">
            <v>×</v>
          </cell>
          <cell r="BA160" t="str">
            <v>×</v>
          </cell>
          <cell r="BB160" t="str">
            <v>×</v>
          </cell>
          <cell r="BC160" t="str">
            <v/>
          </cell>
          <cell r="BD160">
            <v>0</v>
          </cell>
          <cell r="BE160" t="str">
            <v/>
          </cell>
          <cell r="BF160" t="str">
            <v/>
          </cell>
          <cell r="BG160" t="str">
            <v>○</v>
          </cell>
          <cell r="BH160" t="b">
            <v>1</v>
          </cell>
          <cell r="BI160" t="b">
            <v>1</v>
          </cell>
        </row>
        <row r="161">
          <cell r="C161" t="str">
            <v/>
          </cell>
          <cell r="D161" t="str">
            <v/>
          </cell>
          <cell r="E161" t="str">
            <v/>
          </cell>
          <cell r="F161" t="str">
            <v/>
          </cell>
          <cell r="U161" t="str">
            <v>－</v>
          </cell>
          <cell r="AX161" t="str">
            <v>予定価格</v>
          </cell>
          <cell r="AY161" t="str">
            <v>×</v>
          </cell>
          <cell r="AZ161" t="str">
            <v>×</v>
          </cell>
          <cell r="BA161" t="str">
            <v>×</v>
          </cell>
          <cell r="BB161" t="str">
            <v>×</v>
          </cell>
          <cell r="BC161" t="str">
            <v/>
          </cell>
          <cell r="BD161">
            <v>0</v>
          </cell>
          <cell r="BE161" t="str">
            <v/>
          </cell>
          <cell r="BF161" t="str">
            <v/>
          </cell>
          <cell r="BG161" t="str">
            <v>○</v>
          </cell>
          <cell r="BH161" t="b">
            <v>1</v>
          </cell>
          <cell r="BI161" t="b">
            <v>1</v>
          </cell>
        </row>
        <row r="162">
          <cell r="C162" t="str">
            <v/>
          </cell>
          <cell r="D162" t="str">
            <v/>
          </cell>
          <cell r="E162" t="str">
            <v/>
          </cell>
          <cell r="F162" t="str">
            <v/>
          </cell>
          <cell r="U162" t="str">
            <v>－</v>
          </cell>
          <cell r="AX162" t="str">
            <v>予定価格</v>
          </cell>
          <cell r="AY162" t="str">
            <v>×</v>
          </cell>
          <cell r="AZ162" t="str">
            <v>×</v>
          </cell>
          <cell r="BA162" t="str">
            <v>×</v>
          </cell>
          <cell r="BB162" t="str">
            <v>×</v>
          </cell>
          <cell r="BC162" t="str">
            <v/>
          </cell>
          <cell r="BD162">
            <v>0</v>
          </cell>
          <cell r="BE162" t="str">
            <v/>
          </cell>
          <cell r="BF162" t="str">
            <v/>
          </cell>
          <cell r="BG162" t="str">
            <v>○</v>
          </cell>
          <cell r="BH162" t="b">
            <v>1</v>
          </cell>
          <cell r="BI162" t="b">
            <v>1</v>
          </cell>
        </row>
        <row r="163">
          <cell r="C163" t="str">
            <v/>
          </cell>
          <cell r="D163" t="str">
            <v/>
          </cell>
          <cell r="E163" t="str">
            <v/>
          </cell>
          <cell r="F163" t="str">
            <v/>
          </cell>
          <cell r="U163" t="str">
            <v>－</v>
          </cell>
          <cell r="AX163" t="str">
            <v>予定価格</v>
          </cell>
          <cell r="AY163" t="str">
            <v>×</v>
          </cell>
          <cell r="AZ163" t="str">
            <v>×</v>
          </cell>
          <cell r="BA163" t="str">
            <v>×</v>
          </cell>
          <cell r="BB163" t="str">
            <v>×</v>
          </cell>
          <cell r="BC163" t="str">
            <v/>
          </cell>
          <cell r="BD163">
            <v>0</v>
          </cell>
          <cell r="BE163" t="str">
            <v/>
          </cell>
          <cell r="BF163" t="str">
            <v/>
          </cell>
          <cell r="BG163" t="str">
            <v>○</v>
          </cell>
          <cell r="BH163" t="b">
            <v>1</v>
          </cell>
          <cell r="BI163" t="b">
            <v>1</v>
          </cell>
        </row>
        <row r="164">
          <cell r="C164" t="str">
            <v/>
          </cell>
          <cell r="D164" t="str">
            <v/>
          </cell>
          <cell r="E164" t="str">
            <v/>
          </cell>
          <cell r="F164" t="str">
            <v/>
          </cell>
          <cell r="U164" t="str">
            <v>－</v>
          </cell>
          <cell r="AX164" t="str">
            <v>予定価格</v>
          </cell>
          <cell r="AY164" t="str">
            <v>×</v>
          </cell>
          <cell r="AZ164" t="str">
            <v>×</v>
          </cell>
          <cell r="BA164" t="str">
            <v>×</v>
          </cell>
          <cell r="BB164" t="str">
            <v>×</v>
          </cell>
          <cell r="BC164" t="str">
            <v/>
          </cell>
          <cell r="BD164">
            <v>0</v>
          </cell>
          <cell r="BE164" t="str">
            <v/>
          </cell>
          <cell r="BF164" t="str">
            <v/>
          </cell>
          <cell r="BG164" t="str">
            <v>○</v>
          </cell>
          <cell r="BH164" t="b">
            <v>1</v>
          </cell>
          <cell r="BI164" t="b">
            <v>1</v>
          </cell>
        </row>
        <row r="165">
          <cell r="C165" t="str">
            <v/>
          </cell>
          <cell r="D165" t="str">
            <v/>
          </cell>
          <cell r="E165" t="str">
            <v/>
          </cell>
          <cell r="F165" t="str">
            <v/>
          </cell>
          <cell r="U165" t="str">
            <v>－</v>
          </cell>
          <cell r="AX165" t="str">
            <v>予定価格</v>
          </cell>
          <cell r="AY165" t="str">
            <v>×</v>
          </cell>
          <cell r="AZ165" t="str">
            <v>×</v>
          </cell>
          <cell r="BA165" t="str">
            <v>×</v>
          </cell>
          <cell r="BB165" t="str">
            <v>×</v>
          </cell>
          <cell r="BC165" t="str">
            <v/>
          </cell>
          <cell r="BD165">
            <v>0</v>
          </cell>
          <cell r="BE165" t="str">
            <v/>
          </cell>
          <cell r="BF165" t="str">
            <v/>
          </cell>
          <cell r="BG165" t="str">
            <v>○</v>
          </cell>
          <cell r="BH165" t="b">
            <v>1</v>
          </cell>
          <cell r="BI165" t="b">
            <v>1</v>
          </cell>
        </row>
        <row r="166">
          <cell r="C166" t="str">
            <v/>
          </cell>
          <cell r="D166" t="str">
            <v/>
          </cell>
          <cell r="E166" t="str">
            <v/>
          </cell>
          <cell r="F166" t="str">
            <v/>
          </cell>
          <cell r="U166" t="str">
            <v>－</v>
          </cell>
          <cell r="AX166" t="str">
            <v>予定価格</v>
          </cell>
          <cell r="AY166" t="str">
            <v>×</v>
          </cell>
          <cell r="AZ166" t="str">
            <v>×</v>
          </cell>
          <cell r="BA166" t="str">
            <v>×</v>
          </cell>
          <cell r="BB166" t="str">
            <v>×</v>
          </cell>
          <cell r="BC166" t="str">
            <v/>
          </cell>
          <cell r="BD166">
            <v>0</v>
          </cell>
          <cell r="BE166" t="str">
            <v/>
          </cell>
          <cell r="BF166" t="str">
            <v/>
          </cell>
          <cell r="BG166" t="str">
            <v>○</v>
          </cell>
          <cell r="BH166" t="b">
            <v>1</v>
          </cell>
          <cell r="BI166" t="b">
            <v>1</v>
          </cell>
        </row>
        <row r="167">
          <cell r="C167" t="str">
            <v/>
          </cell>
          <cell r="D167" t="str">
            <v/>
          </cell>
          <cell r="E167" t="str">
            <v/>
          </cell>
          <cell r="F167" t="str">
            <v/>
          </cell>
          <cell r="U167" t="str">
            <v>－</v>
          </cell>
          <cell r="AX167" t="str">
            <v>予定価格</v>
          </cell>
          <cell r="AY167" t="str">
            <v>×</v>
          </cell>
          <cell r="AZ167" t="str">
            <v>×</v>
          </cell>
          <cell r="BA167" t="str">
            <v>×</v>
          </cell>
          <cell r="BB167" t="str">
            <v>×</v>
          </cell>
          <cell r="BC167" t="str">
            <v/>
          </cell>
          <cell r="BD167">
            <v>0</v>
          </cell>
          <cell r="BE167" t="str">
            <v/>
          </cell>
          <cell r="BF167" t="str">
            <v/>
          </cell>
          <cell r="BG167" t="str">
            <v>○</v>
          </cell>
          <cell r="BH167" t="b">
            <v>1</v>
          </cell>
          <cell r="BI167" t="b">
            <v>1</v>
          </cell>
        </row>
        <row r="168">
          <cell r="C168" t="str">
            <v/>
          </cell>
          <cell r="D168" t="str">
            <v/>
          </cell>
          <cell r="E168" t="str">
            <v/>
          </cell>
          <cell r="F168" t="str">
            <v/>
          </cell>
          <cell r="U168" t="str">
            <v>－</v>
          </cell>
          <cell r="AX168" t="str">
            <v>予定価格</v>
          </cell>
          <cell r="AY168" t="str">
            <v>×</v>
          </cell>
          <cell r="AZ168" t="str">
            <v>×</v>
          </cell>
          <cell r="BA168" t="str">
            <v>×</v>
          </cell>
          <cell r="BB168" t="str">
            <v>×</v>
          </cell>
          <cell r="BC168" t="str">
            <v/>
          </cell>
          <cell r="BD168">
            <v>0</v>
          </cell>
          <cell r="BE168" t="str">
            <v/>
          </cell>
          <cell r="BF168" t="str">
            <v/>
          </cell>
          <cell r="BG168" t="str">
            <v>○</v>
          </cell>
          <cell r="BH168" t="b">
            <v>1</v>
          </cell>
          <cell r="BI168" t="b">
            <v>1</v>
          </cell>
        </row>
        <row r="169">
          <cell r="C169" t="str">
            <v/>
          </cell>
          <cell r="D169" t="str">
            <v/>
          </cell>
          <cell r="E169" t="str">
            <v/>
          </cell>
          <cell r="F169" t="str">
            <v/>
          </cell>
          <cell r="U169" t="str">
            <v>－</v>
          </cell>
          <cell r="AX169" t="str">
            <v>予定価格</v>
          </cell>
          <cell r="AY169" t="str">
            <v>×</v>
          </cell>
          <cell r="AZ169" t="str">
            <v>×</v>
          </cell>
          <cell r="BA169" t="str">
            <v>×</v>
          </cell>
          <cell r="BB169" t="str">
            <v>×</v>
          </cell>
          <cell r="BC169" t="str">
            <v/>
          </cell>
          <cell r="BD169">
            <v>0</v>
          </cell>
          <cell r="BE169" t="str">
            <v/>
          </cell>
          <cell r="BF169" t="str">
            <v/>
          </cell>
          <cell r="BG169" t="str">
            <v>○</v>
          </cell>
          <cell r="BH169" t="b">
            <v>1</v>
          </cell>
          <cell r="BI169" t="b">
            <v>1</v>
          </cell>
        </row>
        <row r="170">
          <cell r="C170" t="str">
            <v/>
          </cell>
          <cell r="D170" t="str">
            <v/>
          </cell>
          <cell r="E170" t="str">
            <v/>
          </cell>
          <cell r="F170" t="str">
            <v/>
          </cell>
          <cell r="U170" t="str">
            <v>－</v>
          </cell>
          <cell r="AX170" t="str">
            <v>予定価格</v>
          </cell>
          <cell r="AY170" t="str">
            <v>×</v>
          </cell>
          <cell r="AZ170" t="str">
            <v>×</v>
          </cell>
          <cell r="BA170" t="str">
            <v>×</v>
          </cell>
          <cell r="BB170" t="str">
            <v>×</v>
          </cell>
          <cell r="BC170" t="str">
            <v/>
          </cell>
          <cell r="BD170">
            <v>0</v>
          </cell>
          <cell r="BE170" t="str">
            <v/>
          </cell>
          <cell r="BF170" t="str">
            <v/>
          </cell>
          <cell r="BG170" t="str">
            <v>○</v>
          </cell>
          <cell r="BH170" t="b">
            <v>1</v>
          </cell>
          <cell r="BI170" t="b">
            <v>1</v>
          </cell>
        </row>
        <row r="171">
          <cell r="C171" t="str">
            <v/>
          </cell>
          <cell r="D171" t="str">
            <v/>
          </cell>
          <cell r="E171" t="str">
            <v/>
          </cell>
          <cell r="F171" t="str">
            <v/>
          </cell>
          <cell r="U171" t="str">
            <v>－</v>
          </cell>
          <cell r="AX171" t="str">
            <v>予定価格</v>
          </cell>
          <cell r="AY171" t="str">
            <v>×</v>
          </cell>
          <cell r="AZ171" t="str">
            <v>×</v>
          </cell>
          <cell r="BA171" t="str">
            <v>×</v>
          </cell>
          <cell r="BB171" t="str">
            <v>×</v>
          </cell>
          <cell r="BC171" t="str">
            <v/>
          </cell>
          <cell r="BD171">
            <v>0</v>
          </cell>
          <cell r="BE171" t="str">
            <v/>
          </cell>
          <cell r="BF171" t="str">
            <v/>
          </cell>
          <cell r="BG171" t="str">
            <v>○</v>
          </cell>
          <cell r="BH171" t="b">
            <v>1</v>
          </cell>
          <cell r="BI171" t="b">
            <v>1</v>
          </cell>
        </row>
        <row r="172">
          <cell r="C172" t="str">
            <v/>
          </cell>
          <cell r="D172" t="str">
            <v/>
          </cell>
          <cell r="E172" t="str">
            <v/>
          </cell>
          <cell r="F172" t="str">
            <v/>
          </cell>
          <cell r="U172" t="str">
            <v>－</v>
          </cell>
          <cell r="AX172" t="str">
            <v>予定価格</v>
          </cell>
          <cell r="AY172" t="str">
            <v>×</v>
          </cell>
          <cell r="AZ172" t="str">
            <v>×</v>
          </cell>
          <cell r="BA172" t="str">
            <v>×</v>
          </cell>
          <cell r="BB172" t="str">
            <v>×</v>
          </cell>
          <cell r="BC172" t="str">
            <v/>
          </cell>
          <cell r="BD172">
            <v>0</v>
          </cell>
          <cell r="BE172" t="str">
            <v/>
          </cell>
          <cell r="BF172" t="str">
            <v/>
          </cell>
          <cell r="BG172" t="str">
            <v>○</v>
          </cell>
          <cell r="BH172" t="b">
            <v>1</v>
          </cell>
          <cell r="BI172" t="b">
            <v>1</v>
          </cell>
        </row>
        <row r="173">
          <cell r="C173" t="str">
            <v/>
          </cell>
          <cell r="D173" t="str">
            <v/>
          </cell>
          <cell r="E173" t="str">
            <v/>
          </cell>
          <cell r="F173" t="str">
            <v/>
          </cell>
          <cell r="U173" t="str">
            <v>－</v>
          </cell>
          <cell r="AX173" t="str">
            <v>予定価格</v>
          </cell>
          <cell r="AY173" t="str">
            <v>×</v>
          </cell>
          <cell r="AZ173" t="str">
            <v>×</v>
          </cell>
          <cell r="BA173" t="str">
            <v>×</v>
          </cell>
          <cell r="BB173" t="str">
            <v>×</v>
          </cell>
          <cell r="BC173" t="str">
            <v/>
          </cell>
          <cell r="BD173">
            <v>0</v>
          </cell>
          <cell r="BE173" t="str">
            <v/>
          </cell>
          <cell r="BF173" t="str">
            <v/>
          </cell>
          <cell r="BG173" t="str">
            <v>○</v>
          </cell>
          <cell r="BH173" t="b">
            <v>1</v>
          </cell>
          <cell r="BI173" t="b">
            <v>1</v>
          </cell>
        </row>
        <row r="174">
          <cell r="C174" t="str">
            <v/>
          </cell>
          <cell r="D174" t="str">
            <v/>
          </cell>
          <cell r="E174" t="str">
            <v/>
          </cell>
          <cell r="F174" t="str">
            <v/>
          </cell>
          <cell r="U174" t="str">
            <v>－</v>
          </cell>
          <cell r="AX174" t="str">
            <v>予定価格</v>
          </cell>
          <cell r="AY174" t="str">
            <v>×</v>
          </cell>
          <cell r="AZ174" t="str">
            <v>×</v>
          </cell>
          <cell r="BA174" t="str">
            <v>×</v>
          </cell>
          <cell r="BB174" t="str">
            <v>×</v>
          </cell>
          <cell r="BC174" t="str">
            <v/>
          </cell>
          <cell r="BD174">
            <v>0</v>
          </cell>
          <cell r="BE174" t="str">
            <v/>
          </cell>
          <cell r="BF174" t="str">
            <v/>
          </cell>
          <cell r="BG174" t="str">
            <v>○</v>
          </cell>
          <cell r="BH174" t="b">
            <v>1</v>
          </cell>
          <cell r="BI174" t="b">
            <v>1</v>
          </cell>
        </row>
        <row r="175">
          <cell r="C175" t="str">
            <v/>
          </cell>
          <cell r="D175" t="str">
            <v/>
          </cell>
          <cell r="E175" t="str">
            <v/>
          </cell>
          <cell r="F175" t="str">
            <v/>
          </cell>
          <cell r="U175" t="str">
            <v>－</v>
          </cell>
          <cell r="AX175" t="str">
            <v>予定価格</v>
          </cell>
          <cell r="AY175" t="str">
            <v>×</v>
          </cell>
          <cell r="AZ175" t="str">
            <v>×</v>
          </cell>
          <cell r="BA175" t="str">
            <v>×</v>
          </cell>
          <cell r="BB175" t="str">
            <v>×</v>
          </cell>
          <cell r="BC175" t="str">
            <v/>
          </cell>
          <cell r="BD175">
            <v>0</v>
          </cell>
          <cell r="BE175" t="str">
            <v/>
          </cell>
          <cell r="BF175" t="str">
            <v/>
          </cell>
          <cell r="BG175" t="str">
            <v>○</v>
          </cell>
          <cell r="BH175" t="b">
            <v>1</v>
          </cell>
          <cell r="BI175" t="b">
            <v>1</v>
          </cell>
        </row>
        <row r="176">
          <cell r="C176" t="str">
            <v/>
          </cell>
          <cell r="D176" t="str">
            <v/>
          </cell>
          <cell r="E176" t="str">
            <v/>
          </cell>
          <cell r="F176" t="str">
            <v/>
          </cell>
          <cell r="U176" t="str">
            <v>－</v>
          </cell>
          <cell r="AX176" t="str">
            <v>予定価格</v>
          </cell>
          <cell r="AY176" t="str">
            <v>×</v>
          </cell>
          <cell r="AZ176" t="str">
            <v>×</v>
          </cell>
          <cell r="BA176" t="str">
            <v>×</v>
          </cell>
          <cell r="BB176" t="str">
            <v>×</v>
          </cell>
          <cell r="BC176" t="str">
            <v/>
          </cell>
          <cell r="BD176">
            <v>0</v>
          </cell>
          <cell r="BE176" t="str">
            <v/>
          </cell>
          <cell r="BF176" t="str">
            <v/>
          </cell>
          <cell r="BG176" t="str">
            <v>○</v>
          </cell>
          <cell r="BH176" t="b">
            <v>1</v>
          </cell>
          <cell r="BI176" t="b">
            <v>1</v>
          </cell>
        </row>
        <row r="177">
          <cell r="C177" t="str">
            <v/>
          </cell>
          <cell r="D177" t="str">
            <v/>
          </cell>
          <cell r="E177" t="str">
            <v/>
          </cell>
          <cell r="F177" t="str">
            <v/>
          </cell>
          <cell r="U177" t="str">
            <v>－</v>
          </cell>
          <cell r="AX177" t="str">
            <v>予定価格</v>
          </cell>
          <cell r="AY177" t="str">
            <v>×</v>
          </cell>
          <cell r="AZ177" t="str">
            <v>×</v>
          </cell>
          <cell r="BA177" t="str">
            <v>×</v>
          </cell>
          <cell r="BB177" t="str">
            <v>×</v>
          </cell>
          <cell r="BC177" t="str">
            <v/>
          </cell>
          <cell r="BD177">
            <v>0</v>
          </cell>
          <cell r="BE177" t="str">
            <v/>
          </cell>
          <cell r="BF177" t="str">
            <v/>
          </cell>
          <cell r="BG177" t="str">
            <v>○</v>
          </cell>
          <cell r="BH177" t="b">
            <v>1</v>
          </cell>
          <cell r="BI177" t="b">
            <v>1</v>
          </cell>
        </row>
        <row r="178">
          <cell r="C178" t="str">
            <v/>
          </cell>
          <cell r="D178" t="str">
            <v/>
          </cell>
          <cell r="E178" t="str">
            <v/>
          </cell>
          <cell r="F178" t="str">
            <v/>
          </cell>
          <cell r="U178" t="str">
            <v>－</v>
          </cell>
          <cell r="AX178" t="str">
            <v>予定価格</v>
          </cell>
          <cell r="AY178" t="str">
            <v>×</v>
          </cell>
          <cell r="AZ178" t="str">
            <v>×</v>
          </cell>
          <cell r="BA178" t="str">
            <v>×</v>
          </cell>
          <cell r="BB178" t="str">
            <v>×</v>
          </cell>
          <cell r="BC178" t="str">
            <v/>
          </cell>
          <cell r="BD178">
            <v>0</v>
          </cell>
          <cell r="BE178" t="str">
            <v/>
          </cell>
          <cell r="BF178" t="str">
            <v/>
          </cell>
          <cell r="BG178" t="str">
            <v>○</v>
          </cell>
          <cell r="BH178" t="b">
            <v>1</v>
          </cell>
          <cell r="BI178" t="b">
            <v>1</v>
          </cell>
        </row>
        <row r="179">
          <cell r="C179" t="str">
            <v/>
          </cell>
          <cell r="D179" t="str">
            <v/>
          </cell>
          <cell r="E179" t="str">
            <v/>
          </cell>
          <cell r="F179" t="str">
            <v/>
          </cell>
          <cell r="U179" t="str">
            <v>－</v>
          </cell>
          <cell r="AX179" t="str">
            <v>予定価格</v>
          </cell>
          <cell r="AY179" t="str">
            <v>×</v>
          </cell>
          <cell r="AZ179" t="str">
            <v>×</v>
          </cell>
          <cell r="BA179" t="str">
            <v>×</v>
          </cell>
          <cell r="BB179" t="str">
            <v>×</v>
          </cell>
          <cell r="BC179" t="str">
            <v/>
          </cell>
          <cell r="BD179">
            <v>0</v>
          </cell>
          <cell r="BE179" t="str">
            <v/>
          </cell>
          <cell r="BF179" t="str">
            <v/>
          </cell>
          <cell r="BG179" t="str">
            <v>○</v>
          </cell>
          <cell r="BH179" t="b">
            <v>1</v>
          </cell>
          <cell r="BI179" t="b">
            <v>1</v>
          </cell>
        </row>
        <row r="180">
          <cell r="C180" t="str">
            <v/>
          </cell>
          <cell r="D180" t="str">
            <v/>
          </cell>
          <cell r="E180" t="str">
            <v/>
          </cell>
          <cell r="F180" t="str">
            <v/>
          </cell>
          <cell r="U180" t="str">
            <v>－</v>
          </cell>
          <cell r="AX180" t="str">
            <v>予定価格</v>
          </cell>
          <cell r="AY180" t="str">
            <v>×</v>
          </cell>
          <cell r="AZ180" t="str">
            <v>×</v>
          </cell>
          <cell r="BA180" t="str">
            <v>×</v>
          </cell>
          <cell r="BB180" t="str">
            <v>×</v>
          </cell>
          <cell r="BC180" t="str">
            <v/>
          </cell>
          <cell r="BD180">
            <v>0</v>
          </cell>
          <cell r="BE180" t="str">
            <v/>
          </cell>
          <cell r="BF180" t="str">
            <v/>
          </cell>
          <cell r="BG180" t="str">
            <v>○</v>
          </cell>
          <cell r="BH180" t="b">
            <v>1</v>
          </cell>
          <cell r="BI180" t="b">
            <v>1</v>
          </cell>
        </row>
        <row r="181">
          <cell r="C181" t="str">
            <v/>
          </cell>
          <cell r="D181" t="str">
            <v/>
          </cell>
          <cell r="E181" t="str">
            <v/>
          </cell>
          <cell r="F181" t="str">
            <v/>
          </cell>
          <cell r="U181" t="str">
            <v>－</v>
          </cell>
          <cell r="AX181" t="str">
            <v>予定価格</v>
          </cell>
          <cell r="AY181" t="str">
            <v>×</v>
          </cell>
          <cell r="AZ181" t="str">
            <v>×</v>
          </cell>
          <cell r="BA181" t="str">
            <v>×</v>
          </cell>
          <cell r="BB181" t="str">
            <v>×</v>
          </cell>
          <cell r="BC181" t="str">
            <v/>
          </cell>
          <cell r="BD181">
            <v>0</v>
          </cell>
          <cell r="BE181" t="str">
            <v/>
          </cell>
          <cell r="BF181" t="str">
            <v/>
          </cell>
          <cell r="BG181" t="str">
            <v>○</v>
          </cell>
          <cell r="BH181" t="b">
            <v>1</v>
          </cell>
          <cell r="BI181" t="b">
            <v>1</v>
          </cell>
        </row>
        <row r="182">
          <cell r="C182" t="str">
            <v/>
          </cell>
          <cell r="D182" t="str">
            <v/>
          </cell>
          <cell r="E182" t="str">
            <v/>
          </cell>
          <cell r="F182" t="str">
            <v/>
          </cell>
          <cell r="U182" t="str">
            <v>－</v>
          </cell>
          <cell r="AX182" t="str">
            <v>予定価格</v>
          </cell>
          <cell r="AY182" t="str">
            <v>×</v>
          </cell>
          <cell r="AZ182" t="str">
            <v>×</v>
          </cell>
          <cell r="BA182" t="str">
            <v>×</v>
          </cell>
          <cell r="BB182" t="str">
            <v>×</v>
          </cell>
          <cell r="BC182" t="str">
            <v/>
          </cell>
          <cell r="BD182">
            <v>0</v>
          </cell>
          <cell r="BE182" t="str">
            <v/>
          </cell>
          <cell r="BF182" t="str">
            <v/>
          </cell>
          <cell r="BG182" t="str">
            <v>○</v>
          </cell>
          <cell r="BH182" t="b">
            <v>1</v>
          </cell>
          <cell r="BI182" t="b">
            <v>1</v>
          </cell>
        </row>
        <row r="183">
          <cell r="C183" t="str">
            <v/>
          </cell>
          <cell r="D183" t="str">
            <v/>
          </cell>
          <cell r="E183" t="str">
            <v/>
          </cell>
          <cell r="F183" t="str">
            <v/>
          </cell>
          <cell r="U183" t="str">
            <v>－</v>
          </cell>
          <cell r="AX183" t="str">
            <v>予定価格</v>
          </cell>
          <cell r="AY183" t="str">
            <v>×</v>
          </cell>
          <cell r="AZ183" t="str">
            <v>×</v>
          </cell>
          <cell r="BA183" t="str">
            <v>×</v>
          </cell>
          <cell r="BB183" t="str">
            <v>×</v>
          </cell>
          <cell r="BC183" t="str">
            <v/>
          </cell>
          <cell r="BD183">
            <v>0</v>
          </cell>
          <cell r="BE183" t="str">
            <v/>
          </cell>
          <cell r="BF183" t="str">
            <v/>
          </cell>
          <cell r="BG183" t="str">
            <v>○</v>
          </cell>
          <cell r="BH183" t="b">
            <v>1</v>
          </cell>
          <cell r="BI183" t="b">
            <v>1</v>
          </cell>
        </row>
        <row r="184">
          <cell r="C184" t="str">
            <v/>
          </cell>
          <cell r="D184" t="str">
            <v/>
          </cell>
          <cell r="E184" t="str">
            <v/>
          </cell>
          <cell r="F184" t="str">
            <v/>
          </cell>
          <cell r="U184" t="str">
            <v>－</v>
          </cell>
          <cell r="AX184" t="str">
            <v>予定価格</v>
          </cell>
          <cell r="AY184" t="str">
            <v>×</v>
          </cell>
          <cell r="AZ184" t="str">
            <v>×</v>
          </cell>
          <cell r="BA184" t="str">
            <v>×</v>
          </cell>
          <cell r="BB184" t="str">
            <v>×</v>
          </cell>
          <cell r="BC184" t="str">
            <v/>
          </cell>
          <cell r="BD184">
            <v>0</v>
          </cell>
          <cell r="BE184" t="str">
            <v/>
          </cell>
          <cell r="BF184" t="str">
            <v/>
          </cell>
          <cell r="BG184" t="str">
            <v>○</v>
          </cell>
          <cell r="BH184" t="b">
            <v>1</v>
          </cell>
          <cell r="BI184" t="b">
            <v>1</v>
          </cell>
        </row>
        <row r="185">
          <cell r="C185" t="str">
            <v/>
          </cell>
          <cell r="D185" t="str">
            <v/>
          </cell>
          <cell r="E185" t="str">
            <v/>
          </cell>
          <cell r="F185" t="str">
            <v/>
          </cell>
          <cell r="U185" t="str">
            <v>－</v>
          </cell>
          <cell r="AX185" t="str">
            <v>予定価格</v>
          </cell>
          <cell r="AY185" t="str">
            <v>×</v>
          </cell>
          <cell r="AZ185" t="str">
            <v>×</v>
          </cell>
          <cell r="BA185" t="str">
            <v>×</v>
          </cell>
          <cell r="BB185" t="str">
            <v>×</v>
          </cell>
          <cell r="BC185" t="str">
            <v/>
          </cell>
          <cell r="BD185">
            <v>0</v>
          </cell>
          <cell r="BE185" t="str">
            <v/>
          </cell>
          <cell r="BF185" t="str">
            <v/>
          </cell>
          <cell r="BG185" t="str">
            <v>○</v>
          </cell>
          <cell r="BH185" t="b">
            <v>1</v>
          </cell>
          <cell r="BI185" t="b">
            <v>1</v>
          </cell>
        </row>
        <row r="186">
          <cell r="C186" t="str">
            <v/>
          </cell>
          <cell r="D186" t="str">
            <v/>
          </cell>
          <cell r="E186" t="str">
            <v/>
          </cell>
          <cell r="F186" t="str">
            <v/>
          </cell>
          <cell r="U186" t="str">
            <v>－</v>
          </cell>
          <cell r="AX186" t="str">
            <v>予定価格</v>
          </cell>
          <cell r="AY186" t="str">
            <v>×</v>
          </cell>
          <cell r="AZ186" t="str">
            <v>×</v>
          </cell>
          <cell r="BA186" t="str">
            <v>×</v>
          </cell>
          <cell r="BB186" t="str">
            <v>×</v>
          </cell>
          <cell r="BC186" t="str">
            <v/>
          </cell>
          <cell r="BD186">
            <v>0</v>
          </cell>
          <cell r="BE186" t="str">
            <v/>
          </cell>
          <cell r="BF186" t="str">
            <v/>
          </cell>
          <cell r="BG186" t="str">
            <v>○</v>
          </cell>
          <cell r="BH186" t="b">
            <v>1</v>
          </cell>
          <cell r="BI186" t="b">
            <v>1</v>
          </cell>
        </row>
        <row r="187">
          <cell r="C187" t="str">
            <v/>
          </cell>
          <cell r="D187" t="str">
            <v/>
          </cell>
          <cell r="E187" t="str">
            <v/>
          </cell>
          <cell r="F187" t="str">
            <v/>
          </cell>
          <cell r="U187" t="str">
            <v>－</v>
          </cell>
          <cell r="AX187" t="str">
            <v>予定価格</v>
          </cell>
          <cell r="AY187" t="str">
            <v>×</v>
          </cell>
          <cell r="AZ187" t="str">
            <v>×</v>
          </cell>
          <cell r="BA187" t="str">
            <v>×</v>
          </cell>
          <cell r="BB187" t="str">
            <v>×</v>
          </cell>
          <cell r="BC187" t="str">
            <v/>
          </cell>
          <cell r="BD187">
            <v>0</v>
          </cell>
          <cell r="BE187" t="str">
            <v/>
          </cell>
          <cell r="BF187" t="str">
            <v/>
          </cell>
          <cell r="BG187" t="str">
            <v>○</v>
          </cell>
          <cell r="BH187" t="b">
            <v>1</v>
          </cell>
          <cell r="BI187" t="b">
            <v>1</v>
          </cell>
        </row>
        <row r="188">
          <cell r="C188" t="str">
            <v/>
          </cell>
          <cell r="D188" t="str">
            <v/>
          </cell>
          <cell r="E188" t="str">
            <v/>
          </cell>
          <cell r="F188" t="str">
            <v/>
          </cell>
          <cell r="U188" t="str">
            <v>－</v>
          </cell>
          <cell r="AX188" t="str">
            <v>予定価格</v>
          </cell>
          <cell r="AY188" t="str">
            <v>×</v>
          </cell>
          <cell r="AZ188" t="str">
            <v>×</v>
          </cell>
          <cell r="BA188" t="str">
            <v>×</v>
          </cell>
          <cell r="BB188" t="str">
            <v>×</v>
          </cell>
          <cell r="BC188" t="str">
            <v/>
          </cell>
          <cell r="BD188">
            <v>0</v>
          </cell>
          <cell r="BE188" t="str">
            <v/>
          </cell>
          <cell r="BF188" t="str">
            <v/>
          </cell>
          <cell r="BG188" t="str">
            <v>○</v>
          </cell>
          <cell r="BH188" t="b">
            <v>1</v>
          </cell>
          <cell r="BI188" t="b">
            <v>1</v>
          </cell>
        </row>
        <row r="189">
          <cell r="C189" t="str">
            <v/>
          </cell>
          <cell r="D189" t="str">
            <v/>
          </cell>
          <cell r="E189" t="str">
            <v/>
          </cell>
          <cell r="F189" t="str">
            <v/>
          </cell>
          <cell r="U189" t="str">
            <v>－</v>
          </cell>
          <cell r="AX189" t="str">
            <v>予定価格</v>
          </cell>
          <cell r="AY189" t="str">
            <v>×</v>
          </cell>
          <cell r="AZ189" t="str">
            <v>×</v>
          </cell>
          <cell r="BA189" t="str">
            <v>×</v>
          </cell>
          <cell r="BB189" t="str">
            <v>×</v>
          </cell>
          <cell r="BC189" t="str">
            <v/>
          </cell>
          <cell r="BD189">
            <v>0</v>
          </cell>
          <cell r="BE189" t="str">
            <v/>
          </cell>
          <cell r="BF189" t="str">
            <v/>
          </cell>
          <cell r="BG189" t="str">
            <v>○</v>
          </cell>
          <cell r="BH189" t="b">
            <v>1</v>
          </cell>
          <cell r="BI189" t="b">
            <v>1</v>
          </cell>
        </row>
        <row r="190">
          <cell r="C190" t="str">
            <v/>
          </cell>
          <cell r="D190" t="str">
            <v/>
          </cell>
          <cell r="E190" t="str">
            <v/>
          </cell>
          <cell r="F190" t="str">
            <v/>
          </cell>
          <cell r="U190" t="str">
            <v>－</v>
          </cell>
          <cell r="AX190" t="str">
            <v>予定価格</v>
          </cell>
          <cell r="AY190" t="str">
            <v>×</v>
          </cell>
          <cell r="AZ190" t="str">
            <v>×</v>
          </cell>
          <cell r="BA190" t="str">
            <v>×</v>
          </cell>
          <cell r="BB190" t="str">
            <v>×</v>
          </cell>
          <cell r="BC190" t="str">
            <v/>
          </cell>
          <cell r="BD190">
            <v>0</v>
          </cell>
          <cell r="BE190" t="str">
            <v/>
          </cell>
          <cell r="BF190" t="str">
            <v/>
          </cell>
          <cell r="BG190" t="str">
            <v>○</v>
          </cell>
          <cell r="BH190" t="b">
            <v>1</v>
          </cell>
          <cell r="BI190" t="b">
            <v>1</v>
          </cell>
        </row>
        <row r="191">
          <cell r="C191" t="str">
            <v/>
          </cell>
          <cell r="D191" t="str">
            <v/>
          </cell>
          <cell r="E191" t="str">
            <v/>
          </cell>
          <cell r="F191" t="str">
            <v/>
          </cell>
          <cell r="U191" t="str">
            <v>－</v>
          </cell>
          <cell r="AX191" t="str">
            <v>予定価格</v>
          </cell>
          <cell r="AY191" t="str">
            <v>×</v>
          </cell>
          <cell r="AZ191" t="str">
            <v>×</v>
          </cell>
          <cell r="BA191" t="str">
            <v>×</v>
          </cell>
          <cell r="BB191" t="str">
            <v>×</v>
          </cell>
          <cell r="BC191" t="str">
            <v/>
          </cell>
          <cell r="BD191">
            <v>0</v>
          </cell>
          <cell r="BE191" t="str">
            <v/>
          </cell>
          <cell r="BF191" t="str">
            <v/>
          </cell>
          <cell r="BG191" t="str">
            <v>○</v>
          </cell>
          <cell r="BH191" t="b">
            <v>1</v>
          </cell>
          <cell r="BI191" t="b">
            <v>1</v>
          </cell>
        </row>
        <row r="192">
          <cell r="C192" t="str">
            <v/>
          </cell>
          <cell r="D192" t="str">
            <v/>
          </cell>
          <cell r="E192" t="str">
            <v/>
          </cell>
          <cell r="F192" t="str">
            <v/>
          </cell>
          <cell r="U192" t="str">
            <v>－</v>
          </cell>
          <cell r="AX192" t="str">
            <v>予定価格</v>
          </cell>
          <cell r="AY192" t="str">
            <v>×</v>
          </cell>
          <cell r="AZ192" t="str">
            <v>×</v>
          </cell>
          <cell r="BA192" t="str">
            <v>×</v>
          </cell>
          <cell r="BB192" t="str">
            <v>×</v>
          </cell>
          <cell r="BC192" t="str">
            <v/>
          </cell>
          <cell r="BD192">
            <v>0</v>
          </cell>
          <cell r="BE192" t="str">
            <v/>
          </cell>
          <cell r="BF192" t="str">
            <v/>
          </cell>
          <cell r="BG192" t="str">
            <v>○</v>
          </cell>
          <cell r="BH192" t="b">
            <v>1</v>
          </cell>
          <cell r="BI192" t="b">
            <v>1</v>
          </cell>
        </row>
        <row r="193">
          <cell r="C193" t="str">
            <v/>
          </cell>
          <cell r="D193" t="str">
            <v/>
          </cell>
          <cell r="E193" t="str">
            <v/>
          </cell>
          <cell r="F193" t="str">
            <v/>
          </cell>
          <cell r="U193" t="str">
            <v>－</v>
          </cell>
          <cell r="AX193" t="str">
            <v>予定価格</v>
          </cell>
          <cell r="AY193" t="str">
            <v>×</v>
          </cell>
          <cell r="AZ193" t="str">
            <v>×</v>
          </cell>
          <cell r="BA193" t="str">
            <v>×</v>
          </cell>
          <cell r="BB193" t="str">
            <v>×</v>
          </cell>
          <cell r="BC193" t="str">
            <v/>
          </cell>
          <cell r="BD193">
            <v>0</v>
          </cell>
          <cell r="BE193" t="str">
            <v/>
          </cell>
          <cell r="BF193" t="str">
            <v/>
          </cell>
          <cell r="BG193" t="str">
            <v>○</v>
          </cell>
          <cell r="BH193" t="b">
            <v>1</v>
          </cell>
          <cell r="BI193" t="b">
            <v>1</v>
          </cell>
        </row>
        <row r="194">
          <cell r="C194" t="str">
            <v/>
          </cell>
          <cell r="D194" t="str">
            <v/>
          </cell>
          <cell r="E194" t="str">
            <v/>
          </cell>
          <cell r="F194" t="str">
            <v/>
          </cell>
          <cell r="U194" t="str">
            <v>－</v>
          </cell>
          <cell r="AX194" t="str">
            <v>予定価格</v>
          </cell>
          <cell r="AY194" t="str">
            <v>×</v>
          </cell>
          <cell r="AZ194" t="str">
            <v>×</v>
          </cell>
          <cell r="BA194" t="str">
            <v>×</v>
          </cell>
          <cell r="BB194" t="str">
            <v>×</v>
          </cell>
          <cell r="BC194" t="str">
            <v/>
          </cell>
          <cell r="BD194">
            <v>0</v>
          </cell>
          <cell r="BE194" t="str">
            <v/>
          </cell>
          <cell r="BF194" t="str">
            <v/>
          </cell>
          <cell r="BG194" t="str">
            <v>○</v>
          </cell>
          <cell r="BH194" t="b">
            <v>1</v>
          </cell>
          <cell r="BI194" t="b">
            <v>1</v>
          </cell>
        </row>
        <row r="195">
          <cell r="C195" t="str">
            <v/>
          </cell>
          <cell r="D195" t="str">
            <v/>
          </cell>
          <cell r="E195" t="str">
            <v/>
          </cell>
          <cell r="F195" t="str">
            <v/>
          </cell>
          <cell r="U195" t="str">
            <v>－</v>
          </cell>
          <cell r="AX195" t="str">
            <v>予定価格</v>
          </cell>
          <cell r="AY195" t="str">
            <v>×</v>
          </cell>
          <cell r="AZ195" t="str">
            <v>×</v>
          </cell>
          <cell r="BA195" t="str">
            <v>×</v>
          </cell>
          <cell r="BB195" t="str">
            <v>×</v>
          </cell>
          <cell r="BC195" t="str">
            <v/>
          </cell>
          <cell r="BD195">
            <v>0</v>
          </cell>
          <cell r="BE195" t="str">
            <v/>
          </cell>
          <cell r="BF195" t="str">
            <v/>
          </cell>
          <cell r="BG195" t="str">
            <v>○</v>
          </cell>
          <cell r="BH195" t="b">
            <v>1</v>
          </cell>
          <cell r="BI195" t="b">
            <v>1</v>
          </cell>
        </row>
        <row r="196">
          <cell r="C196" t="str">
            <v/>
          </cell>
          <cell r="D196" t="str">
            <v/>
          </cell>
          <cell r="E196" t="str">
            <v/>
          </cell>
          <cell r="F196" t="str">
            <v/>
          </cell>
          <cell r="U196" t="str">
            <v>－</v>
          </cell>
          <cell r="AX196" t="str">
            <v>予定価格</v>
          </cell>
          <cell r="AY196" t="str">
            <v>×</v>
          </cell>
          <cell r="AZ196" t="str">
            <v>×</v>
          </cell>
          <cell r="BA196" t="str">
            <v>×</v>
          </cell>
          <cell r="BB196" t="str">
            <v>×</v>
          </cell>
          <cell r="BC196" t="str">
            <v/>
          </cell>
          <cell r="BD196">
            <v>0</v>
          </cell>
          <cell r="BE196" t="str">
            <v/>
          </cell>
          <cell r="BF196" t="str">
            <v/>
          </cell>
          <cell r="BG196" t="str">
            <v>○</v>
          </cell>
          <cell r="BH196" t="b">
            <v>1</v>
          </cell>
          <cell r="BI196" t="b">
            <v>1</v>
          </cell>
        </row>
        <row r="197">
          <cell r="C197" t="str">
            <v/>
          </cell>
          <cell r="D197" t="str">
            <v/>
          </cell>
          <cell r="E197" t="str">
            <v/>
          </cell>
          <cell r="F197" t="str">
            <v/>
          </cell>
          <cell r="U197" t="str">
            <v>－</v>
          </cell>
          <cell r="AX197" t="str">
            <v>予定価格</v>
          </cell>
          <cell r="AY197" t="str">
            <v>×</v>
          </cell>
          <cell r="AZ197" t="str">
            <v>×</v>
          </cell>
          <cell r="BA197" t="str">
            <v>×</v>
          </cell>
          <cell r="BB197" t="str">
            <v>×</v>
          </cell>
          <cell r="BC197" t="str">
            <v/>
          </cell>
          <cell r="BD197">
            <v>0</v>
          </cell>
          <cell r="BE197" t="str">
            <v/>
          </cell>
          <cell r="BF197" t="str">
            <v/>
          </cell>
          <cell r="BG197" t="str">
            <v>○</v>
          </cell>
          <cell r="BH197" t="b">
            <v>1</v>
          </cell>
          <cell r="BI197" t="b">
            <v>1</v>
          </cell>
        </row>
        <row r="198">
          <cell r="C198" t="str">
            <v/>
          </cell>
          <cell r="D198" t="str">
            <v/>
          </cell>
          <cell r="E198" t="str">
            <v/>
          </cell>
          <cell r="F198" t="str">
            <v/>
          </cell>
          <cell r="U198" t="str">
            <v>－</v>
          </cell>
          <cell r="AX198" t="str">
            <v>予定価格</v>
          </cell>
          <cell r="AY198" t="str">
            <v>×</v>
          </cell>
          <cell r="AZ198" t="str">
            <v>×</v>
          </cell>
          <cell r="BA198" t="str">
            <v>×</v>
          </cell>
          <cell r="BB198" t="str">
            <v>×</v>
          </cell>
          <cell r="BC198" t="str">
            <v/>
          </cell>
          <cell r="BD198">
            <v>0</v>
          </cell>
          <cell r="BE198" t="str">
            <v/>
          </cell>
          <cell r="BF198" t="str">
            <v/>
          </cell>
          <cell r="BG198" t="str">
            <v>○</v>
          </cell>
          <cell r="BH198" t="b">
            <v>1</v>
          </cell>
          <cell r="BI198" t="b">
            <v>1</v>
          </cell>
        </row>
        <row r="199">
          <cell r="C199" t="str">
            <v/>
          </cell>
          <cell r="D199" t="str">
            <v/>
          </cell>
          <cell r="E199" t="str">
            <v/>
          </cell>
          <cell r="F199" t="str">
            <v/>
          </cell>
          <cell r="U199" t="str">
            <v>－</v>
          </cell>
          <cell r="AX199" t="str">
            <v>予定価格</v>
          </cell>
          <cell r="AY199" t="str">
            <v>×</v>
          </cell>
          <cell r="AZ199" t="str">
            <v>×</v>
          </cell>
          <cell r="BA199" t="str">
            <v>×</v>
          </cell>
          <cell r="BB199" t="str">
            <v>×</v>
          </cell>
          <cell r="BC199" t="str">
            <v/>
          </cell>
          <cell r="BD199">
            <v>0</v>
          </cell>
          <cell r="BE199" t="str">
            <v/>
          </cell>
          <cell r="BF199" t="str">
            <v/>
          </cell>
          <cell r="BG199" t="str">
            <v>○</v>
          </cell>
          <cell r="BH199" t="b">
            <v>1</v>
          </cell>
          <cell r="BI199" t="b">
            <v>1</v>
          </cell>
        </row>
        <row r="200">
          <cell r="C200" t="str">
            <v/>
          </cell>
          <cell r="D200" t="str">
            <v/>
          </cell>
          <cell r="E200" t="str">
            <v/>
          </cell>
          <cell r="F200" t="str">
            <v/>
          </cell>
          <cell r="U200" t="str">
            <v>－</v>
          </cell>
          <cell r="AX200" t="str">
            <v>予定価格</v>
          </cell>
          <cell r="AY200" t="str">
            <v>×</v>
          </cell>
          <cell r="AZ200" t="str">
            <v>×</v>
          </cell>
          <cell r="BA200" t="str">
            <v>×</v>
          </cell>
          <cell r="BB200" t="str">
            <v>×</v>
          </cell>
          <cell r="BC200" t="str">
            <v/>
          </cell>
          <cell r="BD200">
            <v>0</v>
          </cell>
          <cell r="BE200" t="str">
            <v/>
          </cell>
          <cell r="BF200" t="str">
            <v/>
          </cell>
          <cell r="BG200" t="str">
            <v>○</v>
          </cell>
          <cell r="BH200" t="b">
            <v>1</v>
          </cell>
          <cell r="BI200" t="b">
            <v>1</v>
          </cell>
        </row>
        <row r="201">
          <cell r="C201" t="str">
            <v/>
          </cell>
          <cell r="D201" t="str">
            <v/>
          </cell>
          <cell r="E201" t="str">
            <v/>
          </cell>
          <cell r="F201" t="str">
            <v/>
          </cell>
          <cell r="U201" t="str">
            <v>－</v>
          </cell>
          <cell r="AX201" t="str">
            <v>予定価格</v>
          </cell>
          <cell r="AY201" t="str">
            <v>×</v>
          </cell>
          <cell r="AZ201" t="str">
            <v>×</v>
          </cell>
          <cell r="BA201" t="str">
            <v>×</v>
          </cell>
          <cell r="BB201" t="str">
            <v>×</v>
          </cell>
          <cell r="BC201" t="str">
            <v/>
          </cell>
          <cell r="BD201">
            <v>0</v>
          </cell>
          <cell r="BE201" t="str">
            <v/>
          </cell>
          <cell r="BF201" t="str">
            <v/>
          </cell>
          <cell r="BG201" t="str">
            <v>○</v>
          </cell>
          <cell r="BH201" t="b">
            <v>1</v>
          </cell>
          <cell r="BI201" t="b">
            <v>1</v>
          </cell>
        </row>
        <row r="202">
          <cell r="C202" t="str">
            <v/>
          </cell>
          <cell r="D202" t="str">
            <v/>
          </cell>
          <cell r="E202" t="str">
            <v/>
          </cell>
          <cell r="F202" t="str">
            <v/>
          </cell>
          <cell r="U202" t="str">
            <v>－</v>
          </cell>
          <cell r="AX202" t="str">
            <v>予定価格</v>
          </cell>
          <cell r="AY202" t="str">
            <v>×</v>
          </cell>
          <cell r="AZ202" t="str">
            <v>×</v>
          </cell>
          <cell r="BA202" t="str">
            <v>×</v>
          </cell>
          <cell r="BB202" t="str">
            <v>×</v>
          </cell>
          <cell r="BC202" t="str">
            <v/>
          </cell>
          <cell r="BD202">
            <v>0</v>
          </cell>
          <cell r="BE202" t="str">
            <v/>
          </cell>
          <cell r="BF202" t="str">
            <v/>
          </cell>
          <cell r="BG202" t="str">
            <v>○</v>
          </cell>
          <cell r="BH202" t="b">
            <v>1</v>
          </cell>
          <cell r="BI202" t="b">
            <v>1</v>
          </cell>
        </row>
        <row r="203">
          <cell r="C203" t="str">
            <v/>
          </cell>
          <cell r="D203" t="str">
            <v/>
          </cell>
          <cell r="E203" t="str">
            <v/>
          </cell>
          <cell r="F203" t="str">
            <v/>
          </cell>
          <cell r="U203" t="str">
            <v>－</v>
          </cell>
          <cell r="AX203" t="str">
            <v>予定価格</v>
          </cell>
          <cell r="AY203" t="str">
            <v>×</v>
          </cell>
          <cell r="AZ203" t="str">
            <v>×</v>
          </cell>
          <cell r="BA203" t="str">
            <v>×</v>
          </cell>
          <cell r="BB203" t="str">
            <v>×</v>
          </cell>
          <cell r="BC203" t="str">
            <v/>
          </cell>
          <cell r="BD203">
            <v>0</v>
          </cell>
          <cell r="BE203" t="str">
            <v/>
          </cell>
          <cell r="BF203" t="str">
            <v/>
          </cell>
          <cell r="BG203" t="str">
            <v>○</v>
          </cell>
          <cell r="BH203" t="b">
            <v>1</v>
          </cell>
          <cell r="BI203" t="b">
            <v>1</v>
          </cell>
        </row>
        <row r="204">
          <cell r="C204" t="str">
            <v/>
          </cell>
          <cell r="D204" t="str">
            <v/>
          </cell>
          <cell r="E204" t="str">
            <v/>
          </cell>
          <cell r="F204" t="str">
            <v/>
          </cell>
          <cell r="U204" t="str">
            <v>－</v>
          </cell>
          <cell r="AX204" t="str">
            <v>予定価格</v>
          </cell>
          <cell r="AY204" t="str">
            <v>×</v>
          </cell>
          <cell r="AZ204" t="str">
            <v>×</v>
          </cell>
          <cell r="BA204" t="str">
            <v>×</v>
          </cell>
          <cell r="BB204" t="str">
            <v>×</v>
          </cell>
          <cell r="BC204" t="str">
            <v/>
          </cell>
          <cell r="BD204">
            <v>0</v>
          </cell>
          <cell r="BE204" t="str">
            <v/>
          </cell>
          <cell r="BF204" t="str">
            <v/>
          </cell>
          <cell r="BG204" t="str">
            <v>○</v>
          </cell>
          <cell r="BH204" t="b">
            <v>1</v>
          </cell>
          <cell r="BI204" t="b">
            <v>1</v>
          </cell>
        </row>
        <row r="205">
          <cell r="C205" t="str">
            <v/>
          </cell>
          <cell r="D205" t="str">
            <v/>
          </cell>
          <cell r="E205" t="str">
            <v/>
          </cell>
          <cell r="F205" t="str">
            <v/>
          </cell>
          <cell r="U205" t="str">
            <v>－</v>
          </cell>
          <cell r="AX205" t="str">
            <v>予定価格</v>
          </cell>
          <cell r="AY205" t="str">
            <v>×</v>
          </cell>
          <cell r="AZ205" t="str">
            <v>×</v>
          </cell>
          <cell r="BA205" t="str">
            <v>×</v>
          </cell>
          <cell r="BB205" t="str">
            <v>×</v>
          </cell>
          <cell r="BC205" t="str">
            <v/>
          </cell>
          <cell r="BD205">
            <v>0</v>
          </cell>
          <cell r="BE205" t="str">
            <v/>
          </cell>
          <cell r="BF205" t="str">
            <v/>
          </cell>
          <cell r="BG205" t="str">
            <v>○</v>
          </cell>
          <cell r="BH205" t="b">
            <v>1</v>
          </cell>
          <cell r="BI205" t="b">
            <v>1</v>
          </cell>
        </row>
        <row r="206">
          <cell r="C206" t="str">
            <v/>
          </cell>
          <cell r="D206" t="str">
            <v/>
          </cell>
          <cell r="E206" t="str">
            <v/>
          </cell>
          <cell r="F206" t="str">
            <v/>
          </cell>
          <cell r="U206" t="str">
            <v>－</v>
          </cell>
          <cell r="AX206" t="str">
            <v>予定価格</v>
          </cell>
          <cell r="AY206" t="str">
            <v>×</v>
          </cell>
          <cell r="AZ206" t="str">
            <v>×</v>
          </cell>
          <cell r="BA206" t="str">
            <v>×</v>
          </cell>
          <cell r="BB206" t="str">
            <v>×</v>
          </cell>
          <cell r="BC206" t="str">
            <v/>
          </cell>
          <cell r="BD206">
            <v>0</v>
          </cell>
          <cell r="BE206" t="str">
            <v/>
          </cell>
          <cell r="BF206" t="str">
            <v/>
          </cell>
          <cell r="BG206" t="str">
            <v>○</v>
          </cell>
          <cell r="BH206" t="b">
            <v>1</v>
          </cell>
          <cell r="BI206" t="b">
            <v>1</v>
          </cell>
        </row>
        <row r="207">
          <cell r="C207" t="str">
            <v/>
          </cell>
          <cell r="D207" t="str">
            <v/>
          </cell>
          <cell r="E207" t="str">
            <v/>
          </cell>
          <cell r="F207" t="str">
            <v/>
          </cell>
          <cell r="U207" t="str">
            <v>－</v>
          </cell>
          <cell r="AX207" t="str">
            <v>予定価格</v>
          </cell>
          <cell r="AY207" t="str">
            <v>×</v>
          </cell>
          <cell r="AZ207" t="str">
            <v>×</v>
          </cell>
          <cell r="BA207" t="str">
            <v>×</v>
          </cell>
          <cell r="BB207" t="str">
            <v>×</v>
          </cell>
          <cell r="BC207" t="str">
            <v/>
          </cell>
          <cell r="BD207">
            <v>0</v>
          </cell>
          <cell r="BE207" t="str">
            <v/>
          </cell>
          <cell r="BF207" t="str">
            <v/>
          </cell>
          <cell r="BG207" t="str">
            <v>○</v>
          </cell>
          <cell r="BH207" t="b">
            <v>1</v>
          </cell>
          <cell r="BI207" t="b">
            <v>1</v>
          </cell>
        </row>
        <row r="208">
          <cell r="C208" t="str">
            <v/>
          </cell>
          <cell r="D208" t="str">
            <v/>
          </cell>
          <cell r="E208" t="str">
            <v/>
          </cell>
          <cell r="F208" t="str">
            <v/>
          </cell>
          <cell r="U208" t="str">
            <v>－</v>
          </cell>
          <cell r="AX208" t="str">
            <v>予定価格</v>
          </cell>
          <cell r="AY208" t="str">
            <v>×</v>
          </cell>
          <cell r="AZ208" t="str">
            <v>×</v>
          </cell>
          <cell r="BA208" t="str">
            <v>×</v>
          </cell>
          <cell r="BB208" t="str">
            <v>×</v>
          </cell>
          <cell r="BC208" t="str">
            <v/>
          </cell>
          <cell r="BD208">
            <v>0</v>
          </cell>
          <cell r="BE208" t="str">
            <v/>
          </cell>
          <cell r="BF208" t="str">
            <v/>
          </cell>
          <cell r="BG208" t="str">
            <v>○</v>
          </cell>
          <cell r="BH208" t="b">
            <v>1</v>
          </cell>
          <cell r="BI208" t="b">
            <v>1</v>
          </cell>
        </row>
        <row r="209">
          <cell r="C209" t="str">
            <v/>
          </cell>
          <cell r="D209" t="str">
            <v/>
          </cell>
          <cell r="E209" t="str">
            <v/>
          </cell>
          <cell r="F209" t="str">
            <v/>
          </cell>
          <cell r="U209" t="str">
            <v>－</v>
          </cell>
          <cell r="AX209" t="str">
            <v>予定価格</v>
          </cell>
          <cell r="AY209" t="str">
            <v>×</v>
          </cell>
          <cell r="AZ209" t="str">
            <v>×</v>
          </cell>
          <cell r="BA209" t="str">
            <v>×</v>
          </cell>
          <cell r="BB209" t="str">
            <v>×</v>
          </cell>
          <cell r="BC209" t="str">
            <v/>
          </cell>
          <cell r="BD209">
            <v>0</v>
          </cell>
          <cell r="BE209" t="str">
            <v/>
          </cell>
          <cell r="BF209" t="str">
            <v/>
          </cell>
          <cell r="BG209" t="str">
            <v>○</v>
          </cell>
          <cell r="BH209" t="b">
            <v>1</v>
          </cell>
          <cell r="BI209" t="b">
            <v>1</v>
          </cell>
        </row>
        <row r="210">
          <cell r="C210" t="str">
            <v/>
          </cell>
          <cell r="D210" t="str">
            <v/>
          </cell>
          <cell r="E210" t="str">
            <v/>
          </cell>
          <cell r="F210" t="str">
            <v/>
          </cell>
          <cell r="U210" t="str">
            <v>－</v>
          </cell>
          <cell r="AX210" t="str">
            <v>予定価格</v>
          </cell>
          <cell r="AY210" t="str">
            <v>×</v>
          </cell>
          <cell r="AZ210" t="str">
            <v>×</v>
          </cell>
          <cell r="BA210" t="str">
            <v>×</v>
          </cell>
          <cell r="BB210" t="str">
            <v>×</v>
          </cell>
          <cell r="BC210" t="str">
            <v/>
          </cell>
          <cell r="BD210">
            <v>0</v>
          </cell>
          <cell r="BE210" t="str">
            <v/>
          </cell>
          <cell r="BF210" t="str">
            <v/>
          </cell>
          <cell r="BG210" t="str">
            <v>○</v>
          </cell>
          <cell r="BH210" t="b">
            <v>1</v>
          </cell>
          <cell r="BI210" t="b">
            <v>1</v>
          </cell>
        </row>
        <row r="211">
          <cell r="C211" t="str">
            <v/>
          </cell>
          <cell r="D211" t="str">
            <v/>
          </cell>
          <cell r="E211" t="str">
            <v/>
          </cell>
          <cell r="F211" t="str">
            <v/>
          </cell>
          <cell r="U211" t="str">
            <v>－</v>
          </cell>
          <cell r="AX211" t="str">
            <v>予定価格</v>
          </cell>
          <cell r="AY211" t="str">
            <v>×</v>
          </cell>
          <cell r="AZ211" t="str">
            <v>×</v>
          </cell>
          <cell r="BA211" t="str">
            <v>×</v>
          </cell>
          <cell r="BB211" t="str">
            <v>×</v>
          </cell>
          <cell r="BC211" t="str">
            <v/>
          </cell>
          <cell r="BD211">
            <v>0</v>
          </cell>
          <cell r="BE211" t="str">
            <v/>
          </cell>
          <cell r="BF211" t="str">
            <v/>
          </cell>
          <cell r="BG211" t="str">
            <v>○</v>
          </cell>
          <cell r="BH211" t="b">
            <v>1</v>
          </cell>
          <cell r="BI211" t="b">
            <v>1</v>
          </cell>
        </row>
        <row r="212">
          <cell r="C212" t="str">
            <v/>
          </cell>
          <cell r="D212" t="str">
            <v/>
          </cell>
          <cell r="E212" t="str">
            <v/>
          </cell>
          <cell r="F212" t="str">
            <v/>
          </cell>
          <cell r="U212" t="str">
            <v>－</v>
          </cell>
          <cell r="AX212" t="str">
            <v>予定価格</v>
          </cell>
          <cell r="AY212" t="str">
            <v>×</v>
          </cell>
          <cell r="AZ212" t="str">
            <v>×</v>
          </cell>
          <cell r="BA212" t="str">
            <v>×</v>
          </cell>
          <cell r="BB212" t="str">
            <v>×</v>
          </cell>
          <cell r="BC212" t="str">
            <v/>
          </cell>
          <cell r="BD212">
            <v>0</v>
          </cell>
          <cell r="BE212" t="str">
            <v/>
          </cell>
          <cell r="BF212" t="str">
            <v/>
          </cell>
          <cell r="BG212" t="str">
            <v>○</v>
          </cell>
          <cell r="BH212" t="b">
            <v>1</v>
          </cell>
          <cell r="BI212" t="b">
            <v>1</v>
          </cell>
        </row>
        <row r="213">
          <cell r="C213" t="str">
            <v/>
          </cell>
          <cell r="D213" t="str">
            <v/>
          </cell>
          <cell r="E213" t="str">
            <v/>
          </cell>
          <cell r="F213" t="str">
            <v/>
          </cell>
          <cell r="U213" t="str">
            <v>－</v>
          </cell>
          <cell r="AX213" t="str">
            <v>予定価格</v>
          </cell>
          <cell r="AY213" t="str">
            <v>×</v>
          </cell>
          <cell r="AZ213" t="str">
            <v>×</v>
          </cell>
          <cell r="BA213" t="str">
            <v>×</v>
          </cell>
          <cell r="BB213" t="str">
            <v>×</v>
          </cell>
          <cell r="BC213" t="str">
            <v/>
          </cell>
          <cell r="BD213">
            <v>0</v>
          </cell>
          <cell r="BE213" t="str">
            <v/>
          </cell>
          <cell r="BF213" t="str">
            <v/>
          </cell>
          <cell r="BG213" t="str">
            <v>○</v>
          </cell>
          <cell r="BH213" t="b">
            <v>1</v>
          </cell>
          <cell r="BI213" t="b">
            <v>1</v>
          </cell>
        </row>
        <row r="214">
          <cell r="C214" t="str">
            <v/>
          </cell>
          <cell r="D214" t="str">
            <v/>
          </cell>
          <cell r="E214" t="str">
            <v/>
          </cell>
          <cell r="F214" t="str">
            <v/>
          </cell>
          <cell r="U214" t="str">
            <v>－</v>
          </cell>
          <cell r="AX214" t="str">
            <v>予定価格</v>
          </cell>
          <cell r="AY214" t="str">
            <v>×</v>
          </cell>
          <cell r="AZ214" t="str">
            <v>×</v>
          </cell>
          <cell r="BA214" t="str">
            <v>×</v>
          </cell>
          <cell r="BB214" t="str">
            <v>×</v>
          </cell>
          <cell r="BC214" t="str">
            <v/>
          </cell>
          <cell r="BD214">
            <v>0</v>
          </cell>
          <cell r="BE214" t="str">
            <v/>
          </cell>
          <cell r="BF214" t="str">
            <v/>
          </cell>
          <cell r="BG214" t="str">
            <v>○</v>
          </cell>
          <cell r="BH214" t="b">
            <v>1</v>
          </cell>
          <cell r="BI214" t="b">
            <v>1</v>
          </cell>
        </row>
        <row r="215">
          <cell r="C215" t="str">
            <v/>
          </cell>
          <cell r="D215" t="str">
            <v/>
          </cell>
          <cell r="E215" t="str">
            <v/>
          </cell>
          <cell r="F215" t="str">
            <v/>
          </cell>
          <cell r="U215" t="str">
            <v>－</v>
          </cell>
          <cell r="AX215" t="str">
            <v>予定価格</v>
          </cell>
          <cell r="AY215" t="str">
            <v>×</v>
          </cell>
          <cell r="AZ215" t="str">
            <v>×</v>
          </cell>
          <cell r="BA215" t="str">
            <v>×</v>
          </cell>
          <cell r="BB215" t="str">
            <v>×</v>
          </cell>
          <cell r="BC215" t="str">
            <v/>
          </cell>
          <cell r="BD215">
            <v>0</v>
          </cell>
          <cell r="BE215" t="str">
            <v/>
          </cell>
          <cell r="BF215" t="str">
            <v/>
          </cell>
          <cell r="BG215" t="str">
            <v>○</v>
          </cell>
          <cell r="BH215" t="b">
            <v>1</v>
          </cell>
          <cell r="BI215" t="b">
            <v>1</v>
          </cell>
        </row>
        <row r="216">
          <cell r="C216" t="str">
            <v/>
          </cell>
          <cell r="D216" t="str">
            <v/>
          </cell>
          <cell r="E216" t="str">
            <v/>
          </cell>
          <cell r="F216" t="str">
            <v/>
          </cell>
          <cell r="U216" t="str">
            <v>－</v>
          </cell>
          <cell r="AX216" t="str">
            <v>予定価格</v>
          </cell>
          <cell r="AY216" t="str">
            <v>×</v>
          </cell>
          <cell r="AZ216" t="str">
            <v>×</v>
          </cell>
          <cell r="BA216" t="str">
            <v>×</v>
          </cell>
          <cell r="BB216" t="str">
            <v>×</v>
          </cell>
          <cell r="BC216" t="str">
            <v/>
          </cell>
          <cell r="BD216">
            <v>0</v>
          </cell>
          <cell r="BE216" t="str">
            <v/>
          </cell>
          <cell r="BF216" t="str">
            <v/>
          </cell>
          <cell r="BG216" t="str">
            <v>○</v>
          </cell>
          <cell r="BH216" t="b">
            <v>1</v>
          </cell>
          <cell r="BI216" t="b">
            <v>1</v>
          </cell>
        </row>
        <row r="217">
          <cell r="C217" t="str">
            <v/>
          </cell>
          <cell r="D217" t="str">
            <v/>
          </cell>
          <cell r="E217" t="str">
            <v/>
          </cell>
          <cell r="F217" t="str">
            <v/>
          </cell>
          <cell r="U217" t="str">
            <v>－</v>
          </cell>
          <cell r="AX217" t="str">
            <v>予定価格</v>
          </cell>
          <cell r="AY217" t="str">
            <v>×</v>
          </cell>
          <cell r="AZ217" t="str">
            <v>×</v>
          </cell>
          <cell r="BA217" t="str">
            <v>×</v>
          </cell>
          <cell r="BB217" t="str">
            <v>×</v>
          </cell>
          <cell r="BC217" t="str">
            <v/>
          </cell>
          <cell r="BD217">
            <v>0</v>
          </cell>
          <cell r="BE217" t="str">
            <v/>
          </cell>
          <cell r="BF217" t="str">
            <v/>
          </cell>
          <cell r="BG217" t="str">
            <v>○</v>
          </cell>
          <cell r="BH217" t="b">
            <v>1</v>
          </cell>
          <cell r="BI217" t="b">
            <v>1</v>
          </cell>
        </row>
        <row r="218">
          <cell r="C218" t="str">
            <v/>
          </cell>
          <cell r="D218" t="str">
            <v/>
          </cell>
          <cell r="E218" t="str">
            <v/>
          </cell>
          <cell r="F218" t="str">
            <v/>
          </cell>
          <cell r="U218" t="str">
            <v>－</v>
          </cell>
          <cell r="AX218" t="str">
            <v>予定価格</v>
          </cell>
          <cell r="AY218" t="str">
            <v>×</v>
          </cell>
          <cell r="AZ218" t="str">
            <v>×</v>
          </cell>
          <cell r="BA218" t="str">
            <v>×</v>
          </cell>
          <cell r="BB218" t="str">
            <v>×</v>
          </cell>
          <cell r="BC218" t="str">
            <v/>
          </cell>
          <cell r="BD218">
            <v>0</v>
          </cell>
          <cell r="BE218" t="str">
            <v/>
          </cell>
          <cell r="BF218" t="str">
            <v/>
          </cell>
          <cell r="BG218" t="str">
            <v>○</v>
          </cell>
          <cell r="BH218" t="b">
            <v>1</v>
          </cell>
          <cell r="BI218" t="b">
            <v>1</v>
          </cell>
        </row>
        <row r="219">
          <cell r="C219" t="str">
            <v/>
          </cell>
          <cell r="D219" t="str">
            <v/>
          </cell>
          <cell r="E219" t="str">
            <v/>
          </cell>
          <cell r="F219" t="str">
            <v/>
          </cell>
          <cell r="U219" t="str">
            <v>－</v>
          </cell>
          <cell r="AX219" t="str">
            <v>予定価格</v>
          </cell>
          <cell r="AY219" t="str">
            <v>×</v>
          </cell>
          <cell r="AZ219" t="str">
            <v>×</v>
          </cell>
          <cell r="BA219" t="str">
            <v>×</v>
          </cell>
          <cell r="BB219" t="str">
            <v>×</v>
          </cell>
          <cell r="BC219" t="str">
            <v/>
          </cell>
          <cell r="BD219">
            <v>0</v>
          </cell>
          <cell r="BE219" t="str">
            <v/>
          </cell>
          <cell r="BF219" t="str">
            <v/>
          </cell>
          <cell r="BG219" t="str">
            <v>○</v>
          </cell>
          <cell r="BH219" t="b">
            <v>1</v>
          </cell>
          <cell r="BI219" t="b">
            <v>1</v>
          </cell>
        </row>
        <row r="220">
          <cell r="C220" t="str">
            <v/>
          </cell>
          <cell r="D220" t="str">
            <v/>
          </cell>
          <cell r="E220" t="str">
            <v/>
          </cell>
          <cell r="F220" t="str">
            <v/>
          </cell>
          <cell r="U220" t="str">
            <v>－</v>
          </cell>
          <cell r="AX220" t="str">
            <v>予定価格</v>
          </cell>
          <cell r="AY220" t="str">
            <v>×</v>
          </cell>
          <cell r="AZ220" t="str">
            <v>×</v>
          </cell>
          <cell r="BA220" t="str">
            <v>×</v>
          </cell>
          <cell r="BB220" t="str">
            <v>×</v>
          </cell>
          <cell r="BC220" t="str">
            <v/>
          </cell>
          <cell r="BD220">
            <v>0</v>
          </cell>
          <cell r="BE220" t="str">
            <v/>
          </cell>
          <cell r="BF220" t="str">
            <v/>
          </cell>
          <cell r="BG220" t="str">
            <v>○</v>
          </cell>
          <cell r="BH220" t="b">
            <v>1</v>
          </cell>
          <cell r="BI220" t="b">
            <v>1</v>
          </cell>
        </row>
        <row r="221">
          <cell r="C221" t="str">
            <v/>
          </cell>
          <cell r="D221" t="str">
            <v/>
          </cell>
          <cell r="E221" t="str">
            <v/>
          </cell>
          <cell r="F221" t="str">
            <v/>
          </cell>
          <cell r="U221" t="str">
            <v>－</v>
          </cell>
          <cell r="AX221" t="str">
            <v>予定価格</v>
          </cell>
          <cell r="AY221" t="str">
            <v>×</v>
          </cell>
          <cell r="AZ221" t="str">
            <v>×</v>
          </cell>
          <cell r="BA221" t="str">
            <v>×</v>
          </cell>
          <cell r="BB221" t="str">
            <v>×</v>
          </cell>
          <cell r="BC221" t="str">
            <v/>
          </cell>
          <cell r="BD221">
            <v>0</v>
          </cell>
          <cell r="BE221" t="str">
            <v/>
          </cell>
          <cell r="BF221" t="str">
            <v/>
          </cell>
          <cell r="BG221" t="str">
            <v>○</v>
          </cell>
          <cell r="BH221" t="b">
            <v>1</v>
          </cell>
          <cell r="BI221" t="b">
            <v>1</v>
          </cell>
        </row>
        <row r="222">
          <cell r="C222" t="str">
            <v/>
          </cell>
          <cell r="D222" t="str">
            <v/>
          </cell>
          <cell r="E222" t="str">
            <v/>
          </cell>
          <cell r="F222" t="str">
            <v/>
          </cell>
          <cell r="U222" t="str">
            <v>－</v>
          </cell>
          <cell r="AX222" t="str">
            <v>予定価格</v>
          </cell>
          <cell r="AY222" t="str">
            <v>×</v>
          </cell>
          <cell r="AZ222" t="str">
            <v>×</v>
          </cell>
          <cell r="BA222" t="str">
            <v>×</v>
          </cell>
          <cell r="BB222" t="str">
            <v>×</v>
          </cell>
          <cell r="BC222" t="str">
            <v/>
          </cell>
          <cell r="BD222">
            <v>0</v>
          </cell>
          <cell r="BE222" t="str">
            <v/>
          </cell>
          <cell r="BF222" t="str">
            <v/>
          </cell>
          <cell r="BG222" t="str">
            <v>○</v>
          </cell>
          <cell r="BH222" t="b">
            <v>1</v>
          </cell>
          <cell r="BI222" t="b">
            <v>1</v>
          </cell>
        </row>
        <row r="223">
          <cell r="C223" t="str">
            <v/>
          </cell>
          <cell r="D223" t="str">
            <v/>
          </cell>
          <cell r="E223" t="str">
            <v/>
          </cell>
          <cell r="F223" t="str">
            <v/>
          </cell>
          <cell r="U223" t="str">
            <v>－</v>
          </cell>
          <cell r="AX223" t="str">
            <v>予定価格</v>
          </cell>
          <cell r="AY223" t="str">
            <v>×</v>
          </cell>
          <cell r="AZ223" t="str">
            <v>×</v>
          </cell>
          <cell r="BA223" t="str">
            <v>×</v>
          </cell>
          <cell r="BB223" t="str">
            <v>×</v>
          </cell>
          <cell r="BC223" t="str">
            <v/>
          </cell>
          <cell r="BD223">
            <v>0</v>
          </cell>
          <cell r="BE223" t="str">
            <v/>
          </cell>
          <cell r="BF223" t="str">
            <v/>
          </cell>
          <cell r="BG223" t="str">
            <v>○</v>
          </cell>
          <cell r="BH223" t="b">
            <v>1</v>
          </cell>
          <cell r="BI223" t="b">
            <v>1</v>
          </cell>
        </row>
        <row r="224">
          <cell r="C224" t="str">
            <v/>
          </cell>
          <cell r="D224" t="str">
            <v/>
          </cell>
          <cell r="E224" t="str">
            <v/>
          </cell>
          <cell r="F224" t="str">
            <v/>
          </cell>
          <cell r="U224" t="str">
            <v>－</v>
          </cell>
          <cell r="AX224" t="str">
            <v>予定価格</v>
          </cell>
          <cell r="AY224" t="str">
            <v>×</v>
          </cell>
          <cell r="AZ224" t="str">
            <v>×</v>
          </cell>
          <cell r="BA224" t="str">
            <v>×</v>
          </cell>
          <cell r="BB224" t="str">
            <v>×</v>
          </cell>
          <cell r="BC224" t="str">
            <v/>
          </cell>
          <cell r="BD224">
            <v>0</v>
          </cell>
          <cell r="BE224" t="str">
            <v/>
          </cell>
          <cell r="BF224" t="str">
            <v/>
          </cell>
          <cell r="BG224" t="str">
            <v>○</v>
          </cell>
          <cell r="BH224" t="b">
            <v>1</v>
          </cell>
          <cell r="BI224" t="b">
            <v>1</v>
          </cell>
        </row>
        <row r="225">
          <cell r="C225" t="str">
            <v/>
          </cell>
          <cell r="D225" t="str">
            <v/>
          </cell>
          <cell r="E225" t="str">
            <v/>
          </cell>
          <cell r="F225" t="str">
            <v/>
          </cell>
          <cell r="U225" t="str">
            <v>－</v>
          </cell>
          <cell r="AX225" t="str">
            <v>予定価格</v>
          </cell>
          <cell r="AY225" t="str">
            <v>×</v>
          </cell>
          <cell r="AZ225" t="str">
            <v>×</v>
          </cell>
          <cell r="BA225" t="str">
            <v>×</v>
          </cell>
          <cell r="BB225" t="str">
            <v>×</v>
          </cell>
          <cell r="BC225" t="str">
            <v/>
          </cell>
          <cell r="BD225">
            <v>0</v>
          </cell>
          <cell r="BE225" t="str">
            <v/>
          </cell>
          <cell r="BF225" t="str">
            <v/>
          </cell>
          <cell r="BG225" t="str">
            <v>○</v>
          </cell>
          <cell r="BH225" t="b">
            <v>1</v>
          </cell>
          <cell r="BI225" t="b">
            <v>1</v>
          </cell>
        </row>
        <row r="226">
          <cell r="C226" t="str">
            <v/>
          </cell>
          <cell r="D226" t="str">
            <v/>
          </cell>
          <cell r="E226" t="str">
            <v/>
          </cell>
          <cell r="F226" t="str">
            <v/>
          </cell>
          <cell r="U226" t="str">
            <v>－</v>
          </cell>
          <cell r="AX226" t="str">
            <v>予定価格</v>
          </cell>
          <cell r="AY226" t="str">
            <v>×</v>
          </cell>
          <cell r="AZ226" t="str">
            <v>×</v>
          </cell>
          <cell r="BA226" t="str">
            <v>×</v>
          </cell>
          <cell r="BB226" t="str">
            <v>×</v>
          </cell>
          <cell r="BC226" t="str">
            <v/>
          </cell>
          <cell r="BD226">
            <v>0</v>
          </cell>
          <cell r="BE226" t="str">
            <v/>
          </cell>
          <cell r="BF226" t="str">
            <v/>
          </cell>
          <cell r="BG226" t="str">
            <v>○</v>
          </cell>
          <cell r="BH226" t="b">
            <v>1</v>
          </cell>
          <cell r="BI226" t="b">
            <v>1</v>
          </cell>
        </row>
        <row r="227">
          <cell r="C227" t="str">
            <v/>
          </cell>
          <cell r="D227" t="str">
            <v/>
          </cell>
          <cell r="E227" t="str">
            <v/>
          </cell>
          <cell r="F227" t="str">
            <v/>
          </cell>
          <cell r="U227" t="str">
            <v>－</v>
          </cell>
          <cell r="AX227" t="str">
            <v>予定価格</v>
          </cell>
          <cell r="AY227" t="str">
            <v>×</v>
          </cell>
          <cell r="AZ227" t="str">
            <v>×</v>
          </cell>
          <cell r="BA227" t="str">
            <v>×</v>
          </cell>
          <cell r="BB227" t="str">
            <v>×</v>
          </cell>
          <cell r="BC227" t="str">
            <v/>
          </cell>
          <cell r="BD227">
            <v>0</v>
          </cell>
          <cell r="BE227" t="str">
            <v/>
          </cell>
          <cell r="BF227" t="str">
            <v/>
          </cell>
          <cell r="BG227" t="str">
            <v>○</v>
          </cell>
          <cell r="BH227" t="b">
            <v>1</v>
          </cell>
          <cell r="BI227" t="b">
            <v>1</v>
          </cell>
        </row>
        <row r="228">
          <cell r="C228" t="str">
            <v/>
          </cell>
          <cell r="D228" t="str">
            <v/>
          </cell>
          <cell r="E228" t="str">
            <v/>
          </cell>
          <cell r="F228" t="str">
            <v/>
          </cell>
          <cell r="U228" t="str">
            <v>－</v>
          </cell>
          <cell r="AX228" t="str">
            <v>予定価格</v>
          </cell>
          <cell r="AY228" t="str">
            <v>×</v>
          </cell>
          <cell r="AZ228" t="str">
            <v>×</v>
          </cell>
          <cell r="BA228" t="str">
            <v>×</v>
          </cell>
          <cell r="BB228" t="str">
            <v>×</v>
          </cell>
          <cell r="BC228" t="str">
            <v/>
          </cell>
          <cell r="BD228">
            <v>0</v>
          </cell>
          <cell r="BE228" t="str">
            <v/>
          </cell>
          <cell r="BF228" t="str">
            <v/>
          </cell>
          <cell r="BG228" t="str">
            <v>○</v>
          </cell>
          <cell r="BH228" t="b">
            <v>1</v>
          </cell>
          <cell r="BI228" t="b">
            <v>1</v>
          </cell>
        </row>
        <row r="229">
          <cell r="C229" t="str">
            <v/>
          </cell>
          <cell r="D229" t="str">
            <v/>
          </cell>
          <cell r="E229" t="str">
            <v/>
          </cell>
          <cell r="F229" t="str">
            <v/>
          </cell>
          <cell r="U229" t="str">
            <v>－</v>
          </cell>
          <cell r="AX229" t="str">
            <v>予定価格</v>
          </cell>
          <cell r="AY229" t="str">
            <v>×</v>
          </cell>
          <cell r="AZ229" t="str">
            <v>×</v>
          </cell>
          <cell r="BA229" t="str">
            <v>×</v>
          </cell>
          <cell r="BB229" t="str">
            <v>×</v>
          </cell>
          <cell r="BC229" t="str">
            <v/>
          </cell>
          <cell r="BD229">
            <v>0</v>
          </cell>
          <cell r="BE229" t="str">
            <v/>
          </cell>
          <cell r="BF229" t="str">
            <v/>
          </cell>
          <cell r="BG229" t="str">
            <v>○</v>
          </cell>
          <cell r="BH229" t="b">
            <v>1</v>
          </cell>
          <cell r="BI229" t="b">
            <v>1</v>
          </cell>
        </row>
        <row r="230">
          <cell r="C230" t="str">
            <v/>
          </cell>
          <cell r="D230" t="str">
            <v/>
          </cell>
          <cell r="E230" t="str">
            <v/>
          </cell>
          <cell r="F230" t="str">
            <v/>
          </cell>
          <cell r="U230" t="str">
            <v>－</v>
          </cell>
          <cell r="AX230" t="str">
            <v>予定価格</v>
          </cell>
          <cell r="AY230" t="str">
            <v>×</v>
          </cell>
          <cell r="AZ230" t="str">
            <v>×</v>
          </cell>
          <cell r="BA230" t="str">
            <v>×</v>
          </cell>
          <cell r="BB230" t="str">
            <v>×</v>
          </cell>
          <cell r="BC230" t="str">
            <v/>
          </cell>
          <cell r="BD230">
            <v>0</v>
          </cell>
          <cell r="BE230" t="str">
            <v/>
          </cell>
          <cell r="BF230" t="str">
            <v/>
          </cell>
          <cell r="BG230" t="str">
            <v>○</v>
          </cell>
          <cell r="BH230" t="b">
            <v>1</v>
          </cell>
          <cell r="BI230" t="b">
            <v>1</v>
          </cell>
        </row>
        <row r="231">
          <cell r="C231" t="str">
            <v/>
          </cell>
          <cell r="D231" t="str">
            <v/>
          </cell>
          <cell r="E231" t="str">
            <v/>
          </cell>
          <cell r="F231" t="str">
            <v/>
          </cell>
          <cell r="U231" t="str">
            <v>－</v>
          </cell>
          <cell r="AX231" t="str">
            <v>予定価格</v>
          </cell>
          <cell r="AY231" t="str">
            <v>×</v>
          </cell>
          <cell r="AZ231" t="str">
            <v>×</v>
          </cell>
          <cell r="BA231" t="str">
            <v>×</v>
          </cell>
          <cell r="BB231" t="str">
            <v>×</v>
          </cell>
          <cell r="BC231" t="str">
            <v/>
          </cell>
          <cell r="BD231">
            <v>0</v>
          </cell>
          <cell r="BE231" t="str">
            <v/>
          </cell>
          <cell r="BF231" t="str">
            <v/>
          </cell>
          <cell r="BG231" t="str">
            <v>○</v>
          </cell>
          <cell r="BH231" t="b">
            <v>1</v>
          </cell>
          <cell r="BI231" t="b">
            <v>1</v>
          </cell>
        </row>
        <row r="232">
          <cell r="C232" t="str">
            <v/>
          </cell>
          <cell r="D232" t="str">
            <v/>
          </cell>
          <cell r="E232" t="str">
            <v/>
          </cell>
          <cell r="F232" t="str">
            <v/>
          </cell>
          <cell r="U232" t="str">
            <v>－</v>
          </cell>
          <cell r="AX232" t="str">
            <v>予定価格</v>
          </cell>
          <cell r="AY232" t="str">
            <v>×</v>
          </cell>
          <cell r="AZ232" t="str">
            <v>×</v>
          </cell>
          <cell r="BA232" t="str">
            <v>×</v>
          </cell>
          <cell r="BB232" t="str">
            <v>×</v>
          </cell>
          <cell r="BC232" t="str">
            <v/>
          </cell>
          <cell r="BD232">
            <v>0</v>
          </cell>
          <cell r="BE232" t="str">
            <v/>
          </cell>
          <cell r="BF232" t="str">
            <v/>
          </cell>
          <cell r="BG232" t="str">
            <v>○</v>
          </cell>
          <cell r="BH232" t="b">
            <v>1</v>
          </cell>
          <cell r="BI232" t="b">
            <v>1</v>
          </cell>
        </row>
        <row r="233">
          <cell r="C233" t="str">
            <v/>
          </cell>
          <cell r="D233" t="str">
            <v/>
          </cell>
          <cell r="E233" t="str">
            <v/>
          </cell>
          <cell r="F233" t="str">
            <v/>
          </cell>
          <cell r="U233" t="str">
            <v>－</v>
          </cell>
          <cell r="AX233" t="str">
            <v>予定価格</v>
          </cell>
          <cell r="AY233" t="str">
            <v>×</v>
          </cell>
          <cell r="AZ233" t="str">
            <v>×</v>
          </cell>
          <cell r="BA233" t="str">
            <v>×</v>
          </cell>
          <cell r="BB233" t="str">
            <v>×</v>
          </cell>
          <cell r="BC233" t="str">
            <v/>
          </cell>
          <cell r="BD233">
            <v>0</v>
          </cell>
          <cell r="BE233" t="str">
            <v/>
          </cell>
          <cell r="BF233" t="str">
            <v/>
          </cell>
          <cell r="BG233" t="str">
            <v>○</v>
          </cell>
          <cell r="BH233" t="b">
            <v>1</v>
          </cell>
          <cell r="BI233" t="b">
            <v>1</v>
          </cell>
        </row>
        <row r="234">
          <cell r="C234" t="str">
            <v/>
          </cell>
          <cell r="D234" t="str">
            <v/>
          </cell>
          <cell r="E234" t="str">
            <v/>
          </cell>
          <cell r="F234" t="str">
            <v/>
          </cell>
          <cell r="U234" t="str">
            <v>－</v>
          </cell>
          <cell r="AX234" t="str">
            <v>予定価格</v>
          </cell>
          <cell r="AY234" t="str">
            <v>×</v>
          </cell>
          <cell r="AZ234" t="str">
            <v>×</v>
          </cell>
          <cell r="BA234" t="str">
            <v>×</v>
          </cell>
          <cell r="BB234" t="str">
            <v>×</v>
          </cell>
          <cell r="BC234" t="str">
            <v/>
          </cell>
          <cell r="BD234">
            <v>0</v>
          </cell>
          <cell r="BE234" t="str">
            <v/>
          </cell>
          <cell r="BF234" t="str">
            <v/>
          </cell>
          <cell r="BG234" t="str">
            <v>○</v>
          </cell>
          <cell r="BH234" t="b">
            <v>1</v>
          </cell>
          <cell r="BI234" t="b">
            <v>1</v>
          </cell>
        </row>
        <row r="235">
          <cell r="C235" t="str">
            <v/>
          </cell>
          <cell r="D235" t="str">
            <v/>
          </cell>
          <cell r="E235" t="str">
            <v/>
          </cell>
          <cell r="F235" t="str">
            <v/>
          </cell>
          <cell r="U235" t="str">
            <v>－</v>
          </cell>
          <cell r="AX235" t="str">
            <v>予定価格</v>
          </cell>
          <cell r="AY235" t="str">
            <v>×</v>
          </cell>
          <cell r="AZ235" t="str">
            <v>×</v>
          </cell>
          <cell r="BA235" t="str">
            <v>×</v>
          </cell>
          <cell r="BB235" t="str">
            <v>×</v>
          </cell>
          <cell r="BC235" t="str">
            <v/>
          </cell>
          <cell r="BD235">
            <v>0</v>
          </cell>
          <cell r="BE235" t="str">
            <v/>
          </cell>
          <cell r="BF235" t="str">
            <v/>
          </cell>
          <cell r="BG235" t="str">
            <v>○</v>
          </cell>
          <cell r="BH235" t="b">
            <v>1</v>
          </cell>
          <cell r="BI235" t="b">
            <v>1</v>
          </cell>
        </row>
        <row r="236">
          <cell r="C236" t="str">
            <v/>
          </cell>
          <cell r="D236" t="str">
            <v/>
          </cell>
          <cell r="E236" t="str">
            <v/>
          </cell>
          <cell r="F236" t="str">
            <v/>
          </cell>
          <cell r="U236" t="str">
            <v>－</v>
          </cell>
          <cell r="AX236" t="str">
            <v>予定価格</v>
          </cell>
          <cell r="AY236" t="str">
            <v>×</v>
          </cell>
          <cell r="AZ236" t="str">
            <v>×</v>
          </cell>
          <cell r="BA236" t="str">
            <v>×</v>
          </cell>
          <cell r="BB236" t="str">
            <v>×</v>
          </cell>
          <cell r="BC236" t="str">
            <v/>
          </cell>
          <cell r="BD236">
            <v>0</v>
          </cell>
          <cell r="BE236" t="str">
            <v/>
          </cell>
          <cell r="BF236" t="str">
            <v/>
          </cell>
          <cell r="BG236" t="str">
            <v>○</v>
          </cell>
          <cell r="BH236" t="b">
            <v>1</v>
          </cell>
          <cell r="BI236" t="b">
            <v>1</v>
          </cell>
        </row>
        <row r="237">
          <cell r="C237" t="str">
            <v/>
          </cell>
          <cell r="D237" t="str">
            <v/>
          </cell>
          <cell r="E237" t="str">
            <v/>
          </cell>
          <cell r="F237" t="str">
            <v/>
          </cell>
          <cell r="U237" t="str">
            <v>－</v>
          </cell>
          <cell r="AX237" t="str">
            <v>予定価格</v>
          </cell>
          <cell r="AY237" t="str">
            <v>×</v>
          </cell>
          <cell r="AZ237" t="str">
            <v>×</v>
          </cell>
          <cell r="BA237" t="str">
            <v>×</v>
          </cell>
          <cell r="BB237" t="str">
            <v>×</v>
          </cell>
          <cell r="BC237" t="str">
            <v/>
          </cell>
          <cell r="BD237">
            <v>0</v>
          </cell>
          <cell r="BE237" t="str">
            <v/>
          </cell>
          <cell r="BF237" t="str">
            <v/>
          </cell>
          <cell r="BG237" t="str">
            <v>○</v>
          </cell>
          <cell r="BH237" t="b">
            <v>1</v>
          </cell>
          <cell r="BI237" t="b">
            <v>1</v>
          </cell>
        </row>
        <row r="238">
          <cell r="C238" t="str">
            <v/>
          </cell>
          <cell r="D238" t="str">
            <v/>
          </cell>
          <cell r="E238" t="str">
            <v/>
          </cell>
          <cell r="F238" t="str">
            <v/>
          </cell>
          <cell r="U238" t="str">
            <v>－</v>
          </cell>
          <cell r="AX238" t="str">
            <v>予定価格</v>
          </cell>
          <cell r="AY238" t="str">
            <v>×</v>
          </cell>
          <cell r="AZ238" t="str">
            <v>×</v>
          </cell>
          <cell r="BA238" t="str">
            <v>×</v>
          </cell>
          <cell r="BB238" t="str">
            <v>×</v>
          </cell>
          <cell r="BC238" t="str">
            <v/>
          </cell>
          <cell r="BD238">
            <v>0</v>
          </cell>
          <cell r="BE238" t="str">
            <v/>
          </cell>
          <cell r="BF238" t="str">
            <v/>
          </cell>
          <cell r="BG238" t="str">
            <v>○</v>
          </cell>
          <cell r="BH238" t="b">
            <v>1</v>
          </cell>
          <cell r="BI238" t="b">
            <v>1</v>
          </cell>
        </row>
        <row r="239">
          <cell r="C239" t="str">
            <v/>
          </cell>
          <cell r="D239" t="str">
            <v/>
          </cell>
          <cell r="E239" t="str">
            <v/>
          </cell>
          <cell r="F239" t="str">
            <v/>
          </cell>
          <cell r="U239" t="str">
            <v>－</v>
          </cell>
          <cell r="AX239" t="str">
            <v>予定価格</v>
          </cell>
          <cell r="AY239" t="str">
            <v>×</v>
          </cell>
          <cell r="AZ239" t="str">
            <v>×</v>
          </cell>
          <cell r="BA239" t="str">
            <v>×</v>
          </cell>
          <cell r="BB239" t="str">
            <v>×</v>
          </cell>
          <cell r="BC239" t="str">
            <v/>
          </cell>
          <cell r="BD239">
            <v>0</v>
          </cell>
          <cell r="BE239" t="str">
            <v/>
          </cell>
          <cell r="BF239" t="str">
            <v/>
          </cell>
          <cell r="BG239" t="str">
            <v>○</v>
          </cell>
          <cell r="BH239" t="b">
            <v>1</v>
          </cell>
          <cell r="BI239" t="b">
            <v>1</v>
          </cell>
        </row>
        <row r="240">
          <cell r="C240" t="str">
            <v/>
          </cell>
          <cell r="D240" t="str">
            <v/>
          </cell>
          <cell r="E240" t="str">
            <v/>
          </cell>
          <cell r="F240" t="str">
            <v/>
          </cell>
          <cell r="U240" t="str">
            <v>－</v>
          </cell>
          <cell r="AX240" t="str">
            <v>予定価格</v>
          </cell>
          <cell r="AY240" t="str">
            <v>×</v>
          </cell>
          <cell r="AZ240" t="str">
            <v>×</v>
          </cell>
          <cell r="BA240" t="str">
            <v>×</v>
          </cell>
          <cell r="BB240" t="str">
            <v>×</v>
          </cell>
          <cell r="BC240" t="str">
            <v/>
          </cell>
          <cell r="BD240">
            <v>0</v>
          </cell>
          <cell r="BE240" t="str">
            <v/>
          </cell>
          <cell r="BF240" t="str">
            <v/>
          </cell>
          <cell r="BG240" t="str">
            <v>○</v>
          </cell>
          <cell r="BH240" t="b">
            <v>1</v>
          </cell>
          <cell r="BI240" t="b">
            <v>1</v>
          </cell>
        </row>
        <row r="241">
          <cell r="C241" t="str">
            <v/>
          </cell>
          <cell r="D241" t="str">
            <v/>
          </cell>
          <cell r="E241" t="str">
            <v/>
          </cell>
          <cell r="F241" t="str">
            <v/>
          </cell>
          <cell r="U241" t="str">
            <v>－</v>
          </cell>
          <cell r="AX241" t="str">
            <v>予定価格</v>
          </cell>
          <cell r="AY241" t="str">
            <v>×</v>
          </cell>
          <cell r="AZ241" t="str">
            <v>×</v>
          </cell>
          <cell r="BA241" t="str">
            <v>×</v>
          </cell>
          <cell r="BB241" t="str">
            <v>×</v>
          </cell>
          <cell r="BC241" t="str">
            <v/>
          </cell>
          <cell r="BD241">
            <v>0</v>
          </cell>
          <cell r="BE241" t="str">
            <v/>
          </cell>
          <cell r="BF241" t="str">
            <v/>
          </cell>
          <cell r="BG241" t="str">
            <v>○</v>
          </cell>
          <cell r="BH241" t="b">
            <v>1</v>
          </cell>
          <cell r="BI241" t="b">
            <v>1</v>
          </cell>
        </row>
        <row r="242">
          <cell r="C242" t="str">
            <v/>
          </cell>
          <cell r="D242" t="str">
            <v/>
          </cell>
          <cell r="E242" t="str">
            <v/>
          </cell>
          <cell r="F242" t="str">
            <v/>
          </cell>
          <cell r="U242" t="str">
            <v>－</v>
          </cell>
          <cell r="AX242" t="str">
            <v>予定価格</v>
          </cell>
          <cell r="AY242" t="str">
            <v>×</v>
          </cell>
          <cell r="AZ242" t="str">
            <v>×</v>
          </cell>
          <cell r="BA242" t="str">
            <v>×</v>
          </cell>
          <cell r="BB242" t="str">
            <v>×</v>
          </cell>
          <cell r="BC242" t="str">
            <v/>
          </cell>
          <cell r="BD242">
            <v>0</v>
          </cell>
          <cell r="BE242" t="str">
            <v/>
          </cell>
          <cell r="BF242" t="str">
            <v/>
          </cell>
          <cell r="BG242" t="str">
            <v>○</v>
          </cell>
          <cell r="BH242" t="b">
            <v>1</v>
          </cell>
          <cell r="BI242" t="b">
            <v>1</v>
          </cell>
        </row>
        <row r="243">
          <cell r="C243" t="str">
            <v/>
          </cell>
          <cell r="D243" t="str">
            <v/>
          </cell>
          <cell r="E243" t="str">
            <v/>
          </cell>
          <cell r="F243" t="str">
            <v/>
          </cell>
          <cell r="U243" t="str">
            <v>－</v>
          </cell>
          <cell r="AX243" t="str">
            <v>予定価格</v>
          </cell>
          <cell r="AY243" t="str">
            <v>×</v>
          </cell>
          <cell r="AZ243" t="str">
            <v>×</v>
          </cell>
          <cell r="BA243" t="str">
            <v>×</v>
          </cell>
          <cell r="BB243" t="str">
            <v>×</v>
          </cell>
          <cell r="BC243" t="str">
            <v/>
          </cell>
          <cell r="BD243">
            <v>0</v>
          </cell>
          <cell r="BE243" t="str">
            <v/>
          </cell>
          <cell r="BF243" t="str">
            <v/>
          </cell>
          <cell r="BG243" t="str">
            <v>○</v>
          </cell>
          <cell r="BH243" t="b">
            <v>1</v>
          </cell>
          <cell r="BI243" t="b">
            <v>1</v>
          </cell>
        </row>
        <row r="244">
          <cell r="C244" t="str">
            <v/>
          </cell>
          <cell r="D244" t="str">
            <v/>
          </cell>
          <cell r="E244" t="str">
            <v/>
          </cell>
          <cell r="F244" t="str">
            <v/>
          </cell>
          <cell r="U244" t="str">
            <v>－</v>
          </cell>
          <cell r="AX244" t="str">
            <v>予定価格</v>
          </cell>
          <cell r="AY244" t="str">
            <v>×</v>
          </cell>
          <cell r="AZ244" t="str">
            <v>×</v>
          </cell>
          <cell r="BA244" t="str">
            <v>×</v>
          </cell>
          <cell r="BB244" t="str">
            <v>×</v>
          </cell>
          <cell r="BC244" t="str">
            <v/>
          </cell>
          <cell r="BD244">
            <v>0</v>
          </cell>
          <cell r="BE244" t="str">
            <v/>
          </cell>
          <cell r="BF244" t="str">
            <v/>
          </cell>
          <cell r="BG244" t="str">
            <v>○</v>
          </cell>
          <cell r="BH244" t="b">
            <v>1</v>
          </cell>
          <cell r="BI244" t="b">
            <v>1</v>
          </cell>
        </row>
        <row r="245">
          <cell r="C245" t="str">
            <v/>
          </cell>
          <cell r="D245" t="str">
            <v/>
          </cell>
          <cell r="E245" t="str">
            <v/>
          </cell>
          <cell r="F245" t="str">
            <v/>
          </cell>
          <cell r="U245" t="str">
            <v>－</v>
          </cell>
          <cell r="AX245" t="str">
            <v>予定価格</v>
          </cell>
          <cell r="AY245" t="str">
            <v>×</v>
          </cell>
          <cell r="AZ245" t="str">
            <v>×</v>
          </cell>
          <cell r="BA245" t="str">
            <v>×</v>
          </cell>
          <cell r="BB245" t="str">
            <v>×</v>
          </cell>
          <cell r="BC245" t="str">
            <v/>
          </cell>
          <cell r="BD245">
            <v>0</v>
          </cell>
          <cell r="BE245" t="str">
            <v/>
          </cell>
          <cell r="BF245" t="str">
            <v/>
          </cell>
          <cell r="BG245" t="str">
            <v>○</v>
          </cell>
          <cell r="BH245" t="b">
            <v>1</v>
          </cell>
          <cell r="BI245" t="b">
            <v>1</v>
          </cell>
        </row>
        <row r="246">
          <cell r="C246" t="str">
            <v/>
          </cell>
          <cell r="D246" t="str">
            <v/>
          </cell>
          <cell r="E246" t="str">
            <v/>
          </cell>
          <cell r="F246" t="str">
            <v/>
          </cell>
          <cell r="U246" t="str">
            <v>－</v>
          </cell>
          <cell r="AX246" t="str">
            <v>予定価格</v>
          </cell>
          <cell r="AY246" t="str">
            <v>×</v>
          </cell>
          <cell r="AZ246" t="str">
            <v>×</v>
          </cell>
          <cell r="BA246" t="str">
            <v>×</v>
          </cell>
          <cell r="BB246" t="str">
            <v>×</v>
          </cell>
          <cell r="BC246" t="str">
            <v/>
          </cell>
          <cell r="BD246">
            <v>0</v>
          </cell>
          <cell r="BE246" t="str">
            <v/>
          </cell>
          <cell r="BF246" t="str">
            <v/>
          </cell>
          <cell r="BG246" t="str">
            <v>○</v>
          </cell>
          <cell r="BH246" t="b">
            <v>1</v>
          </cell>
          <cell r="BI246" t="b">
            <v>1</v>
          </cell>
        </row>
      </sheetData>
      <sheetData sheetId="1"/>
      <sheetData sheetId="2" refreshError="1"/>
      <sheetData sheetId="3"/>
      <sheetData sheetId="4"/>
      <sheetData sheetId="5">
        <row r="5">
          <cell r="B5" t="str">
            <v>①一般競争入札</v>
          </cell>
          <cell r="C5" t="str">
            <v>①公表</v>
          </cell>
          <cell r="F5" t="str">
            <v>国所管</v>
          </cell>
          <cell r="G5" t="str">
            <v>①長期継続契約（令和２年度以前）</v>
          </cell>
          <cell r="H5" t="str">
            <v>①会計法第29条の3第4項（契約の性質又は目的が競争を許さない場合）</v>
          </cell>
        </row>
        <row r="6">
          <cell r="B6" t="str">
            <v>②一般競争入札（総合評価方式）</v>
          </cell>
          <cell r="C6" t="str">
            <v>②同種の他の契約の予定価格を類推されるおそれがあるため公表しない</v>
          </cell>
          <cell r="F6" t="str">
            <v>都道府県所管</v>
          </cell>
          <cell r="G6" t="str">
            <v>②長期継続契約（令和３年度）</v>
          </cell>
          <cell r="H6" t="str">
            <v>②会計法第29条の3第4項（緊急の必要により競争に付することができない場合）</v>
          </cell>
        </row>
        <row r="7">
          <cell r="B7" t="str">
            <v>③随意契約（企画競争有り）</v>
          </cell>
          <cell r="C7" t="str">
            <v>－</v>
          </cell>
          <cell r="G7" t="str">
            <v>③国庫債務負担行為</v>
          </cell>
          <cell r="H7" t="str">
            <v>③会計法第29条の3第4項（競争に付することが国に不利と認められる場合）</v>
          </cell>
        </row>
        <row r="8">
          <cell r="B8" t="str">
            <v>④随意契約（企画競争無し）</v>
          </cell>
          <cell r="H8" t="str">
            <v>④予決令第99条第1号（国の行為を秘密にする必要があるとき）</v>
          </cell>
        </row>
        <row r="9">
          <cell r="H9" t="str">
            <v>⑤予決令第99条第8号（運送又は保管をさせるとき）</v>
          </cell>
        </row>
        <row r="10">
          <cell r="H10" t="str">
            <v>⑥予決令第99条第9号（沖縄振興開発金融公庫その他特別の法律により特別の設立行為をもって設立された法人のうち財務大臣の指定するものとの間で契約をするとき。）</v>
          </cell>
        </row>
        <row r="11">
          <cell r="H11" t="str">
            <v>⑦予決令第99条第15号（外国で契約をするとき）</v>
          </cell>
        </row>
        <row r="12">
          <cell r="H12" t="str">
            <v>⑧予決令第99条第16号（都道府県及び市町村その他の公法人、公益法人、農業協同組合、農業協同組合連合会又は慈善のため設立した救済施設から直接に物件を買い入れ又は借り入れるとき）</v>
          </cell>
        </row>
        <row r="13">
          <cell r="H13" t="str">
            <v>⑨予決令第99条第17号（開拓地域内における土木工事をその入植者の共同請負に付するとき）</v>
          </cell>
        </row>
        <row r="14">
          <cell r="H14" t="str">
            <v>⑩予決令第99条第18号（事業協同組合、事業協同小組合若しくは協同組合連合会又は商工組合若しくは商工組合連合会の保護育成のためこれらの者から直接に物件を買い入れるとき）</v>
          </cell>
        </row>
        <row r="15">
          <cell r="H15" t="str">
            <v>⑪予決令第99条第20号（産業又は開拓事業の保護奨励のため、必要な物件を売り払い若しくは貸し付け、又は生産者から直接にその生産に係る物品を買い入れるとき）</v>
          </cell>
        </row>
        <row r="16">
          <cell r="H16" t="str">
            <v>⑫予決令第99条第23号（事業経営上の特別の必要に基づき、物品を買い入れ若しくは製造させ、造林をさせ又は土地若しくは建物を借り入れるとき）</v>
          </cell>
        </row>
        <row r="17">
          <cell r="H17" t="str">
            <v>⑬予決令第99条第24号（法律又は政令の規定により問屋業者に販売を委託し又は販売させるとき）</v>
          </cell>
        </row>
        <row r="18">
          <cell r="H18" t="str">
            <v>⑭予決令第99条の2（競争に付しても入札者がないとき、又は再度の入札をしても落札者がないとき）</v>
          </cell>
        </row>
        <row r="19">
          <cell r="H19" t="str">
            <v>⑮予決令第99条の3（落札者が契約を結ばないとき）</v>
          </cell>
        </row>
        <row r="20">
          <cell r="H20" t="str">
            <v>⑯その他（上記以外の法令に基づくもの）</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s>
    <sheetDataSet>
      <sheetData sheetId="0" refreshError="1"/>
      <sheetData sheetId="1"/>
      <sheetData sheetId="2" refreshError="1"/>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08"/>
  <sheetViews>
    <sheetView showZeros="0" tabSelected="1" view="pageBreakPreview" zoomScale="80" zoomScaleNormal="100" zoomScaleSheetLayoutView="80" workbookViewId="0">
      <selection activeCell="I10" sqref="I10"/>
    </sheetView>
  </sheetViews>
  <sheetFormatPr defaultColWidth="9" defaultRowHeight="13.5" x14ac:dyDescent="0.15"/>
  <cols>
    <col min="1" max="1" width="9" style="6"/>
    <col min="2" max="2" width="30.625" style="4" customWidth="1"/>
    <col min="3" max="3" width="20.625" style="6" customWidth="1"/>
    <col min="4" max="4" width="14.375" style="7" customWidth="1"/>
    <col min="5" max="5" width="20.625" style="8" customWidth="1"/>
    <col min="6" max="6" width="15.625" style="8" customWidth="1"/>
    <col min="7" max="7" width="14.375" style="8" customWidth="1"/>
    <col min="8" max="8" width="14.625" style="9" customWidth="1"/>
    <col min="9" max="9" width="14.625" style="7" customWidth="1"/>
    <col min="10" max="10" width="7.625" style="8" customWidth="1"/>
    <col min="11" max="12" width="8.125" style="8" customWidth="1"/>
    <col min="13" max="13" width="8.125" style="10" customWidth="1"/>
    <col min="14" max="14" width="12" style="8" customWidth="1"/>
    <col min="15" max="15" width="9" style="4"/>
    <col min="16" max="16" width="11.25" style="4" customWidth="1"/>
    <col min="17" max="16384" width="9" style="4"/>
  </cols>
  <sheetData>
    <row r="1" spans="1:16" ht="27.75" customHeight="1" x14ac:dyDescent="0.15">
      <c r="A1" s="1"/>
      <c r="B1" s="2" t="s">
        <v>0</v>
      </c>
      <c r="C1" s="3"/>
      <c r="D1" s="3"/>
      <c r="E1" s="3"/>
      <c r="F1" s="3"/>
      <c r="G1" s="3"/>
      <c r="H1" s="3"/>
      <c r="I1" s="3"/>
      <c r="J1" s="3"/>
      <c r="K1" s="3"/>
      <c r="L1" s="3"/>
      <c r="M1" s="3"/>
      <c r="N1" s="3"/>
    </row>
    <row r="2" spans="1:16" x14ac:dyDescent="0.15">
      <c r="A2" s="5"/>
    </row>
    <row r="3" spans="1:16" x14ac:dyDescent="0.15">
      <c r="A3" s="5"/>
      <c r="B3" s="11"/>
      <c r="N3" s="12"/>
    </row>
    <row r="4" spans="1:16" ht="21.95" customHeight="1" x14ac:dyDescent="0.15">
      <c r="A4" s="5"/>
      <c r="B4" s="13" t="s">
        <v>1</v>
      </c>
      <c r="C4" s="13" t="s">
        <v>2</v>
      </c>
      <c r="D4" s="13" t="s">
        <v>3</v>
      </c>
      <c r="E4" s="13" t="s">
        <v>4</v>
      </c>
      <c r="F4" s="14" t="s">
        <v>5</v>
      </c>
      <c r="G4" s="13" t="s">
        <v>6</v>
      </c>
      <c r="H4" s="15" t="s">
        <v>7</v>
      </c>
      <c r="I4" s="13" t="s">
        <v>8</v>
      </c>
      <c r="J4" s="13" t="s">
        <v>9</v>
      </c>
      <c r="K4" s="16" t="s">
        <v>10</v>
      </c>
      <c r="L4" s="16"/>
      <c r="M4" s="16"/>
      <c r="N4" s="14" t="s">
        <v>11</v>
      </c>
    </row>
    <row r="5" spans="1:16" s="21" customFormat="1" ht="36" customHeight="1" x14ac:dyDescent="0.15">
      <c r="A5" s="17"/>
      <c r="B5" s="13"/>
      <c r="C5" s="13"/>
      <c r="D5" s="13"/>
      <c r="E5" s="13"/>
      <c r="F5" s="18"/>
      <c r="G5" s="13"/>
      <c r="H5" s="15"/>
      <c r="I5" s="13"/>
      <c r="J5" s="13"/>
      <c r="K5" s="19" t="s">
        <v>12</v>
      </c>
      <c r="L5" s="19" t="s">
        <v>13</v>
      </c>
      <c r="M5" s="20" t="s">
        <v>14</v>
      </c>
      <c r="N5" s="18"/>
    </row>
    <row r="6" spans="1:16" s="21" customFormat="1" ht="78.75" customHeight="1" x14ac:dyDescent="0.15">
      <c r="A6" s="22">
        <f>IF(MAX([1]令和3年度契約状況調査票!C5:C246)&gt;=ROW()-5,ROW()-5,"")</f>
        <v>1</v>
      </c>
      <c r="B6" s="23" t="str">
        <f>IF(A6="","",VLOOKUP(A6,[1]令和3年度契約状況調査票!$C:$AR,7,FALSE))</f>
        <v>坂出合同庁舎　会議室等空調機器更新工事</v>
      </c>
      <c r="C6" s="24" t="str">
        <f>IF(A6="","",VLOOKUP(A6,[1]令和3年度契約状況調査票!$C:$AR,8,FALSE))</f>
        <v>支出負担行為担当官
高松国税局総務部次長
多田　建司
香川県高松市天神前２－１０</v>
      </c>
      <c r="D6" s="25">
        <f>IF(A6="","",VLOOKUP(A6,[1]令和3年度契約状況調査票!$C:$AR,11,FALSE))</f>
        <v>44508</v>
      </c>
      <c r="E6" s="23" t="str">
        <f>IF(A6="","",VLOOKUP(A6,[1]令和3年度契約状況調査票!$C:$AR,12,FALSE))</f>
        <v>三宅産業株式会社
香川県観音寺市坂本町７－２－１０</v>
      </c>
      <c r="F6" s="26">
        <f>IF(A6="","",VLOOKUP(A6,[1]令和3年度契約状況調査票!$C:$AR,13,FALSE))</f>
        <v>6470001010103</v>
      </c>
      <c r="G6" s="27" t="str">
        <f>IF(A6="","",IF(VLOOKUP(A6,[1]令和3年度契約状況調査票!$C:$AR,14,FALSE)="②一般競争入札（総合評価方式）","一般競争入札"&amp;CHAR(10)&amp;"（総合評価方式）","一般競争入札"))</f>
        <v>一般競争入札</v>
      </c>
      <c r="H6" s="28" t="str">
        <f>IF(A6="","",IF(VLOOKUP(A6,[1]令和3年度契約状況調査票!$C:$AR,16,FALSE)="他官署で調達手続きを実施のため","他官署で調達手続きを実施のため",IF(VLOOKUP(A6,[1]令和3年度契約状況調査票!$C:$AR,23,FALSE)="②同種の他の契約の予定価格を類推されるおそれがあるため公表しない","同種の他の契約の予定価格を類推されるおそれがあるため公表しない",IF(VLOOKUP(A6,[1]令和3年度契約状況調査票!$C:$AR,23,FALSE)="－","－",IF(VLOOKUP(A6,[1]令和3年度契約状況調査票!$C:$AR,9,FALSE)&lt;&gt;"",TEXT(VLOOKUP(A6,[1]令和3年度契約状況調査票!$C:$AR,16,FALSE),"#,##0円")&amp;CHAR(10)&amp;"(A)",VLOOKUP(A6,[1]令和3年度契約状況調査票!$C:$AR,16,FALSE))))))</f>
        <v>4,979,700円
(A)</v>
      </c>
      <c r="I6" s="28">
        <f>IF(A6="","",VLOOKUP(A6,[1]令和3年度契約状況調査票!$C:$AR,17,FALSE))</f>
        <v>1955589</v>
      </c>
      <c r="J6" s="29" t="str">
        <f>IF(A6="","",IF(VLOOKUP(A6,[1]令和3年度契約状況調査票!$C:$AR,16,FALSE)="他官署で調達手続きを実施のため","－",IF(VLOOKUP(A6,[1]令和3年度契約状況調査票!$C:$AR,23,FALSE)="②同種の他の契約の予定価格を類推されるおそれがあるため公表しない","－",IF(VLOOKUP(A6,[1]令和3年度契約状況調査票!$C:$AR,23,FALSE)="－","－",IF(VLOOKUP(A6,[1]令和3年度契約状況調査票!$C:$AR,9,FALSE)&lt;&gt;"",TEXT(VLOOKUP(A6,[1]令和3年度契約状況調査票!$C:$AR,19,FALSE),"#.0%")&amp;CHAR(10)&amp;"(B/A×100)",VLOOKUP(A6,[1]令和3年度契約状況調査票!$C:$AR,19,FALSE))))))</f>
        <v>81.2%
(B/A×100)</v>
      </c>
      <c r="K6" s="30" t="str">
        <f>IF(A6="","",IF(VLOOKUP(A6,[1]令和3年度契約状況調査票!$C:$AR,29,FALSE)="①公益社団法人","公社",IF(VLOOKUP(A6,[1]令和3年度契約状況調査票!$C:$AR,29,FALSE)="②公益財団法人","公財","")))</f>
        <v/>
      </c>
      <c r="L6" s="30">
        <f>IF(A6="","",VLOOKUP(A6,[1]令和3年度契約状況調査票!$C:$AR,30,FALSE))</f>
        <v>0</v>
      </c>
      <c r="M6" s="31" t="str">
        <f>IF(A6="","",IF(VLOOKUP(A6,[1]令和3年度契約状況調査票!$C:$AR,30,FALSE)="国所管",VLOOKUP(A6,[1]令和3年度契約状況調査票!$C:$AR,24,FALSE),""))</f>
        <v/>
      </c>
      <c r="N6" s="32" t="str">
        <f>IF(A6="","",IF(AND(P6="○",O6="分担契約/単価契約"),"単価契約"&amp;CHAR(10)&amp;"予定調達総額 "&amp;TEXT(VLOOKUP(A6,[1]令和3年度契約状況調査票!$C:$AR,18,FALSE),"#,##0円")&amp;"(B)"&amp;CHAR(10)&amp;"分担契約"&amp;CHAR(10)&amp;VLOOKUP(A6,[1]令和3年度契約状況調査票!$C:$AR,34,FALSE),IF(AND(P6="○",O6="分担契約"),"分担契約"&amp;CHAR(10)&amp;"契約総額 "&amp;TEXT(VLOOKUP(A6,[1]令和3年度契約状況調査票!$C:$AR,18,FALSE),"#,##0円")&amp;"(B)"&amp;CHAR(10)&amp;VLOOKUP(A6,[1]令和3年度契約状況調査票!$C:$AR,34,FALSE),(IF(O6="分担契約/単価契約","単価契約"&amp;CHAR(10)&amp;"予定調達総額 "&amp;TEXT(VLOOKUP(A6,[1]令和3年度契約状況調査票!$C:$AR,18,FALSE),"#,##0円")&amp;CHAR(10)&amp;"分担契約"&amp;CHAR(10)&amp;VLOOKUP(A6,[1]令和3年度契約状況調査票!$C:$AR,34,FALSE),IF(O6="分担契約","分担契約"&amp;CHAR(10)&amp;"契約総額 "&amp;TEXT(VLOOKUP(A6,[1]令和3年度契約状況調査票!$C:$AR,18,FALSE),"#,##0円")&amp;CHAR(10)&amp;VLOOKUP(A6,[1]令和3年度契約状況調査票!$C:$AR,34,FALSE),IF(O6="単価契約","単価契約"&amp;CHAR(10)&amp;"予定調達総額 "&amp;TEXT(VLOOKUP(A6,[1]令和3年度契約状況調査票!$C:$AR,18,FALSE),"#,##0円")&amp;CHAR(10)&amp;VLOOKUP(A6,[1]令和3年度契約状況調査票!$C:$AR,34,FALSE),VLOOKUP(A6,[1]令和3年度契約状況調査票!$C:$AR,34,FALSE))))))))</f>
        <v xml:space="preserve">分担契約
契約総額 4,048,000円(B)
</v>
      </c>
      <c r="O6" s="21" t="str">
        <f>IF(A6="","",VLOOKUP(A6,[1]令和3年度契約状況調査票!$C:$BY,55,FALSE))</f>
        <v>分担契約</v>
      </c>
      <c r="P6" s="21" t="str">
        <f>IF(A6="","",IF(VLOOKUP(A6,[1]令和3年度契約状況調査票!$C:$AR,16,FALSE)="他官署で調達手続きを実施のため","×",IF(VLOOKUP(A6,[1]令和3年度契約状況調査票!$C:$AR,23,FALSE)="②同種の他の契約の予定価格を類推されるおそれがあるため公表しない","×","○")))</f>
        <v>○</v>
      </c>
    </row>
    <row r="7" spans="1:16" s="21" customFormat="1" ht="78.75" customHeight="1" x14ac:dyDescent="0.15">
      <c r="A7" s="22" t="str">
        <f>IF(MAX([1]令和3年度契約状況調査票!C6:C247)&gt;=ROW()-5,ROW()-5,"")</f>
        <v/>
      </c>
      <c r="B7" s="23" t="str">
        <f>IF(A7="","",VLOOKUP(A7,[1]令和3年度契約状況調査票!$C:$AR,7,FALSE))</f>
        <v/>
      </c>
      <c r="C7" s="24" t="str">
        <f>IF(A7="","",VLOOKUP(A7,[1]令和3年度契約状況調査票!$C:$AR,8,FALSE))</f>
        <v/>
      </c>
      <c r="D7" s="25" t="str">
        <f>IF(A7="","",VLOOKUP(A7,[1]令和3年度契約状況調査票!$C:$AR,11,FALSE))</f>
        <v/>
      </c>
      <c r="E7" s="23" t="str">
        <f>IF(A7="","",VLOOKUP(A7,[1]令和3年度契約状況調査票!$C:$AR,12,FALSE))</f>
        <v/>
      </c>
      <c r="F7" s="26" t="str">
        <f>IF(A7="","",VLOOKUP(A7,[1]令和3年度契約状況調査票!$C:$AR,13,FALSE))</f>
        <v/>
      </c>
      <c r="G7" s="27" t="str">
        <f>IF(A7="","",IF(VLOOKUP(A7,[1]令和3年度契約状況調査票!$C:$AR,14,FALSE)="②一般競争入札（総合評価方式）","一般競争入札"&amp;CHAR(10)&amp;"（総合評価方式）","一般競争入札"))</f>
        <v/>
      </c>
      <c r="H7" s="28" t="str">
        <f>IF(A7="","",IF(VLOOKUP(A7,[1]令和3年度契約状況調査票!$C:$AR,16,FALSE)="他官署で調達手続きを実施のため","他官署で調達手続きを実施のため",IF(VLOOKUP(A7,[1]令和3年度契約状況調査票!$C:$AR,23,FALSE)="②同種の他の契約の予定価格を類推されるおそれがあるため公表しない","同種の他の契約の予定価格を類推されるおそれがあるため公表しない",IF(VLOOKUP(A7,[1]令和3年度契約状況調査票!$C:$AR,23,FALSE)="－","－",IF(VLOOKUP(A7,[1]令和3年度契約状況調査票!$C:$AR,9,FALSE)&lt;&gt;"",TEXT(VLOOKUP(A7,[1]令和3年度契約状況調査票!$C:$AR,16,FALSE),"#,##0円")&amp;CHAR(10)&amp;"(A)",VLOOKUP(A7,[1]令和3年度契約状況調査票!$C:$AR,16,FALSE))))))</f>
        <v/>
      </c>
      <c r="I7" s="28" t="str">
        <f>IF(A7="","",VLOOKUP(A7,[1]令和3年度契約状況調査票!$C:$AR,17,FALSE))</f>
        <v/>
      </c>
      <c r="J7" s="29" t="str">
        <f>IF(A7="","",IF(VLOOKUP(A7,[1]令和3年度契約状況調査票!$C:$AR,16,FALSE)="他官署で調達手続きを実施のため","－",IF(VLOOKUP(A7,[1]令和3年度契約状況調査票!$C:$AR,23,FALSE)="②同種の他の契約の予定価格を類推されるおそれがあるため公表しない","－",IF(VLOOKUP(A7,[1]令和3年度契約状況調査票!$C:$AR,23,FALSE)="－","－",IF(VLOOKUP(A7,[1]令和3年度契約状況調査票!$C:$AR,9,FALSE)&lt;&gt;"",TEXT(VLOOKUP(A7,[1]令和3年度契約状況調査票!$C:$AR,19,FALSE),"#.0%")&amp;CHAR(10)&amp;"(B/A×100)",VLOOKUP(A7,[1]令和3年度契約状況調査票!$C:$AR,19,FALSE))))))</f>
        <v/>
      </c>
      <c r="K7" s="30" t="str">
        <f>IF(A7="","",IF(VLOOKUP(A7,[1]令和3年度契約状況調査票!$C:$AR,29,FALSE)="①公益社団法人","公社",IF(VLOOKUP(A7,[1]令和3年度契約状況調査票!$C:$AR,29,FALSE)="②公益財団法人","公財","")))</f>
        <v/>
      </c>
      <c r="L7" s="30" t="str">
        <f>IF(A7="","",VLOOKUP(A7,[1]令和3年度契約状況調査票!$C:$AR,30,FALSE))</f>
        <v/>
      </c>
      <c r="M7" s="31" t="str">
        <f>IF(A7="","",IF(VLOOKUP(A7,[1]令和3年度契約状況調査票!$C:$AR,30,FALSE)="国所管",VLOOKUP(A7,[1]令和3年度契約状況調査票!$C:$AR,24,FALSE),""))</f>
        <v/>
      </c>
      <c r="N7" s="32" t="str">
        <f>IF(A7="","",IF(AND(P7="○",O7="分担契約/単価契約"),"単価契約"&amp;CHAR(10)&amp;"予定調達総額 "&amp;TEXT(VLOOKUP(A7,[1]令和3年度契約状況調査票!$C:$AR,18,FALSE),"#,##0円")&amp;"(B)"&amp;CHAR(10)&amp;"分担契約"&amp;CHAR(10)&amp;VLOOKUP(A7,[1]令和3年度契約状況調査票!$C:$AR,34,FALSE),IF(AND(P7="○",O7="分担契約"),"分担契約"&amp;CHAR(10)&amp;"契約総額 "&amp;TEXT(VLOOKUP(A7,[1]令和3年度契約状況調査票!$C:$AR,18,FALSE),"#,##0円")&amp;"(B)"&amp;CHAR(10)&amp;VLOOKUP(A7,[1]令和3年度契約状況調査票!$C:$AR,34,FALSE),(IF(O7="分担契約/単価契約","単価契約"&amp;CHAR(10)&amp;"予定調達総額 "&amp;TEXT(VLOOKUP(A7,[1]令和3年度契約状況調査票!$C:$AR,18,FALSE),"#,##0円")&amp;CHAR(10)&amp;"分担契約"&amp;CHAR(10)&amp;VLOOKUP(A7,[1]令和3年度契約状況調査票!$C:$AR,34,FALSE),IF(O7="分担契約","分担契約"&amp;CHAR(10)&amp;"契約総額 "&amp;TEXT(VLOOKUP(A7,[1]令和3年度契約状況調査票!$C:$AR,18,FALSE),"#,##0円")&amp;CHAR(10)&amp;VLOOKUP(A7,[1]令和3年度契約状況調査票!$C:$AR,34,FALSE),IF(O7="単価契約","単価契約"&amp;CHAR(10)&amp;"予定調達総額 "&amp;TEXT(VLOOKUP(A7,[1]令和3年度契約状況調査票!$C:$AR,18,FALSE),"#,##0円")&amp;CHAR(10)&amp;VLOOKUP(A7,[1]令和3年度契約状況調査票!$C:$AR,34,FALSE),VLOOKUP(A7,[1]令和3年度契約状況調査票!$C:$AR,34,FALSE))))))))</f>
        <v/>
      </c>
      <c r="O7" s="21" t="str">
        <f>IF(A7="","",VLOOKUP(A7,[1]令和3年度契約状況調査票!$C:$BY,55,FALSE))</f>
        <v/>
      </c>
      <c r="P7" s="21" t="str">
        <f>IF(A7="","",IF(VLOOKUP(A7,[1]令和3年度契約状況調査票!$C:$AR,16,FALSE)="他官署で調達手続きを実施のため","×",IF(VLOOKUP(A7,[1]令和3年度契約状況調査票!$C:$AR,23,FALSE)="②同種の他の契約の予定価格を類推されるおそれがあるため公表しない","×","○")))</f>
        <v/>
      </c>
    </row>
    <row r="8" spans="1:16" s="21" customFormat="1" ht="89.25" customHeight="1" x14ac:dyDescent="0.15">
      <c r="A8" s="22" t="str">
        <f>IF(MAX([1]令和3年度契約状況調査票!C7:C248)&gt;=ROW()-5,ROW()-5,"")</f>
        <v/>
      </c>
      <c r="B8" s="23" t="str">
        <f>IF(A8="","",VLOOKUP(A8,[1]令和3年度契約状況調査票!$C:$AR,7,FALSE))</f>
        <v/>
      </c>
      <c r="C8" s="24" t="str">
        <f>IF(A8="","",VLOOKUP(A8,[1]令和3年度契約状況調査票!$C:$AR,8,FALSE))</f>
        <v/>
      </c>
      <c r="D8" s="25" t="str">
        <f>IF(A8="","",VLOOKUP(A8,[1]令和3年度契約状況調査票!$C:$AR,11,FALSE))</f>
        <v/>
      </c>
      <c r="E8" s="23" t="str">
        <f>IF(A8="","",VLOOKUP(A8,[1]令和3年度契約状況調査票!$C:$AR,12,FALSE))</f>
        <v/>
      </c>
      <c r="F8" s="26" t="str">
        <f>IF(A8="","",VLOOKUP(A8,[1]令和3年度契約状況調査票!$C:$AR,13,FALSE))</f>
        <v/>
      </c>
      <c r="G8" s="27" t="str">
        <f>IF(A8="","",IF(VLOOKUP(A8,[1]令和3年度契約状況調査票!$C:$AR,14,FALSE)="②一般競争入札（総合評価方式）","一般競争入札"&amp;CHAR(10)&amp;"（総合評価方式）","一般競争入札"))</f>
        <v/>
      </c>
      <c r="H8" s="28" t="str">
        <f>IF(A8="","",IF(VLOOKUP(A8,[1]令和3年度契約状況調査票!$C:$AR,16,FALSE)="他官署で調達手続きを実施のため","他官署で調達手続きを実施のため",IF(VLOOKUP(A8,[1]令和3年度契約状況調査票!$C:$AR,23,FALSE)="②同種の他の契約の予定価格を類推されるおそれがあるため公表しない","同種の他の契約の予定価格を類推されるおそれがあるため公表しない",IF(VLOOKUP(A8,[1]令和3年度契約状況調査票!$C:$AR,23,FALSE)="－","－",IF(VLOOKUP(A8,[1]令和3年度契約状況調査票!$C:$AR,9,FALSE)&lt;&gt;"",TEXT(VLOOKUP(A8,[1]令和3年度契約状況調査票!$C:$AR,16,FALSE),"#,##0円")&amp;CHAR(10)&amp;"(A)",VLOOKUP(A8,[1]令和3年度契約状況調査票!$C:$AR,16,FALSE))))))</f>
        <v/>
      </c>
      <c r="I8" s="28" t="str">
        <f>IF(A8="","",VLOOKUP(A8,[1]令和3年度契約状況調査票!$C:$AR,17,FALSE))</f>
        <v/>
      </c>
      <c r="J8" s="29" t="str">
        <f>IF(A8="","",IF(VLOOKUP(A8,[1]令和3年度契約状況調査票!$C:$AR,16,FALSE)="他官署で調達手続きを実施のため","－",IF(VLOOKUP(A8,[1]令和3年度契約状況調査票!$C:$AR,23,FALSE)="②同種の他の契約の予定価格を類推されるおそれがあるため公表しない","－",IF(VLOOKUP(A8,[1]令和3年度契約状況調査票!$C:$AR,23,FALSE)="－","－",IF(VLOOKUP(A8,[1]令和3年度契約状況調査票!$C:$AR,9,FALSE)&lt;&gt;"",TEXT(VLOOKUP(A8,[1]令和3年度契約状況調査票!$C:$AR,19,FALSE),"#.0%")&amp;CHAR(10)&amp;"(B/A×100)",VLOOKUP(A8,[1]令和3年度契約状況調査票!$C:$AR,19,FALSE))))))</f>
        <v/>
      </c>
      <c r="K8" s="30" t="str">
        <f>IF(A8="","",IF(VLOOKUP(A8,[1]令和3年度契約状況調査票!$C:$AR,29,FALSE)="①公益社団法人","公社",IF(VLOOKUP(A8,[1]令和3年度契約状況調査票!$C:$AR,29,FALSE)="②公益財団法人","公財","")))</f>
        <v/>
      </c>
      <c r="L8" s="30" t="str">
        <f>IF(A8="","",VLOOKUP(A8,[1]令和3年度契約状況調査票!$C:$AR,30,FALSE))</f>
        <v/>
      </c>
      <c r="M8" s="31" t="str">
        <f>IF(A8="","",IF(VLOOKUP(A8,[1]令和3年度契約状況調査票!$C:$AR,30,FALSE)="国所管",VLOOKUP(A8,[1]令和3年度契約状況調査票!$C:$AR,24,FALSE),""))</f>
        <v/>
      </c>
      <c r="N8" s="32" t="str">
        <f>IF(A8="","",IF(AND(P8="○",O8="分担契約/単価契約"),"単価契約"&amp;CHAR(10)&amp;"予定調達総額 "&amp;TEXT(VLOOKUP(A8,[1]令和3年度契約状況調査票!$C:$AR,18,FALSE),"#,##0円")&amp;"(B)"&amp;CHAR(10)&amp;"分担契約"&amp;CHAR(10)&amp;VLOOKUP(A8,[1]令和3年度契約状況調査票!$C:$AR,34,FALSE),IF(AND(P8="○",O8="分担契約"),"分担契約"&amp;CHAR(10)&amp;"契約総額 "&amp;TEXT(VLOOKUP(A8,[1]令和3年度契約状況調査票!$C:$AR,18,FALSE),"#,##0円")&amp;"(B)"&amp;CHAR(10)&amp;VLOOKUP(A8,[1]令和3年度契約状況調査票!$C:$AR,34,FALSE),(IF(O8="分担契約/単価契約","単価契約"&amp;CHAR(10)&amp;"予定調達総額 "&amp;TEXT(VLOOKUP(A8,[1]令和3年度契約状況調査票!$C:$AR,18,FALSE),"#,##0円")&amp;CHAR(10)&amp;"分担契約"&amp;CHAR(10)&amp;VLOOKUP(A8,[1]令和3年度契約状況調査票!$C:$AR,34,FALSE),IF(O8="分担契約","分担契約"&amp;CHAR(10)&amp;"契約総額 "&amp;TEXT(VLOOKUP(A8,[1]令和3年度契約状況調査票!$C:$AR,18,FALSE),"#,##0円")&amp;CHAR(10)&amp;VLOOKUP(A8,[1]令和3年度契約状況調査票!$C:$AR,34,FALSE),IF(O8="単価契約","単価契約"&amp;CHAR(10)&amp;"予定調達総額 "&amp;TEXT(VLOOKUP(A8,[1]令和3年度契約状況調査票!$C:$AR,18,FALSE),"#,##0円")&amp;CHAR(10)&amp;VLOOKUP(A8,[1]令和3年度契約状況調査票!$C:$AR,34,FALSE),VLOOKUP(A8,[1]令和3年度契約状況調査票!$C:$AR,34,FALSE))))))))</f>
        <v/>
      </c>
      <c r="O8" s="21" t="str">
        <f>IF(A8="","",VLOOKUP(A8,[1]令和3年度契約状況調査票!$C:$BY,55,FALSE))</f>
        <v/>
      </c>
      <c r="P8" s="21" t="str">
        <f>IF(A8="","",IF(VLOOKUP(A8,[1]令和3年度契約状況調査票!$C:$AR,16,FALSE)="他官署で調達手続きを実施のため","×",IF(VLOOKUP(A8,[1]令和3年度契約状況調査票!$C:$AR,23,FALSE)="②同種の他の契約の予定価格を類推されるおそれがあるため公表しない","×","○")))</f>
        <v/>
      </c>
    </row>
    <row r="9" spans="1:16" s="21" customFormat="1" ht="60" customHeight="1" x14ac:dyDescent="0.15">
      <c r="A9" s="22" t="str">
        <f>IF(MAX([1]令和3年度契約状況調査票!C8:C249)&gt;=ROW()-5,ROW()-5,"")</f>
        <v/>
      </c>
      <c r="B9" s="23" t="str">
        <f>IF(A9="","",VLOOKUP(A9,[1]令和3年度契約状況調査票!$C:$AR,7,FALSE))</f>
        <v/>
      </c>
      <c r="C9" s="24" t="str">
        <f>IF(A9="","",VLOOKUP(A9,[1]令和3年度契約状況調査票!$C:$AR,8,FALSE))</f>
        <v/>
      </c>
      <c r="D9" s="25" t="str">
        <f>IF(A9="","",VLOOKUP(A9,[1]令和3年度契約状況調査票!$C:$AR,11,FALSE))</f>
        <v/>
      </c>
      <c r="E9" s="23" t="str">
        <f>IF(A9="","",VLOOKUP(A9,[1]令和3年度契約状況調査票!$C:$AR,12,FALSE))</f>
        <v/>
      </c>
      <c r="F9" s="26" t="str">
        <f>IF(A9="","",VLOOKUP(A9,[1]令和3年度契約状況調査票!$C:$AR,13,FALSE))</f>
        <v/>
      </c>
      <c r="G9" s="27" t="str">
        <f>IF(A9="","",IF(VLOOKUP(A9,[1]令和3年度契約状況調査票!$C:$AR,14,FALSE)="②一般競争入札（総合評価方式）","一般競争入札"&amp;CHAR(10)&amp;"（総合評価方式）","一般競争入札"))</f>
        <v/>
      </c>
      <c r="H9" s="28" t="str">
        <f>IF(A9="","",IF(VLOOKUP(A9,[1]令和3年度契約状況調査票!$C:$AR,16,FALSE)="他官署で調達手続きを実施のため","他官署で調達手続きを実施のため",IF(VLOOKUP(A9,[1]令和3年度契約状況調査票!$C:$AR,23,FALSE)="②同種の他の契約の予定価格を類推されるおそれがあるため公表しない","同種の他の契約の予定価格を類推されるおそれがあるため公表しない",IF(VLOOKUP(A9,[1]令和3年度契約状況調査票!$C:$AR,23,FALSE)="－","－",IF(VLOOKUP(A9,[1]令和3年度契約状況調査票!$C:$AR,9,FALSE)&lt;&gt;"",TEXT(VLOOKUP(A9,[1]令和3年度契約状況調査票!$C:$AR,16,FALSE),"#,##0円")&amp;CHAR(10)&amp;"(A)",VLOOKUP(A9,[1]令和3年度契約状況調査票!$C:$AR,16,FALSE))))))</f>
        <v/>
      </c>
      <c r="I9" s="28" t="str">
        <f>IF(A9="","",VLOOKUP(A9,[1]令和3年度契約状況調査票!$C:$AR,17,FALSE))</f>
        <v/>
      </c>
      <c r="J9" s="29" t="str">
        <f>IF(A9="","",IF(VLOOKUP(A9,[1]令和3年度契約状況調査票!$C:$AR,16,FALSE)="他官署で調達手続きを実施のため","－",IF(VLOOKUP(A9,[1]令和3年度契約状況調査票!$C:$AR,23,FALSE)="②同種の他の契約の予定価格を類推されるおそれがあるため公表しない","－",IF(VLOOKUP(A9,[1]令和3年度契約状況調査票!$C:$AR,23,FALSE)="－","－",IF(VLOOKUP(A9,[1]令和3年度契約状況調査票!$C:$AR,9,FALSE)&lt;&gt;"",TEXT(VLOOKUP(A9,[1]令和3年度契約状況調査票!$C:$AR,19,FALSE),"#.0%")&amp;CHAR(10)&amp;"(B/A×100)",VLOOKUP(A9,[1]令和3年度契約状況調査票!$C:$AR,19,FALSE))))))</f>
        <v/>
      </c>
      <c r="K9" s="30" t="str">
        <f>IF(A9="","",IF(VLOOKUP(A9,[1]令和3年度契約状況調査票!$C:$AR,29,FALSE)="①公益社団法人","公社",IF(VLOOKUP(A9,[1]令和3年度契約状況調査票!$C:$AR,29,FALSE)="②公益財団法人","公財","")))</f>
        <v/>
      </c>
      <c r="L9" s="30" t="str">
        <f>IF(A9="","",VLOOKUP(A9,[1]令和3年度契約状況調査票!$C:$AR,30,FALSE))</f>
        <v/>
      </c>
      <c r="M9" s="31" t="str">
        <f>IF(A9="","",IF(VLOOKUP(A9,[1]令和3年度契約状況調査票!$C:$AR,30,FALSE)="国所管",VLOOKUP(A9,[1]令和3年度契約状況調査票!$C:$AR,24,FALSE),""))</f>
        <v/>
      </c>
      <c r="N9" s="32" t="str">
        <f>IF(A9="","",IF(AND(P9="○",O9="分担契約/単価契約"),"単価契約"&amp;CHAR(10)&amp;"予定調達総額 "&amp;TEXT(VLOOKUP(A9,[1]令和3年度契約状況調査票!$C:$AR,18,FALSE),"#,##0円")&amp;"(B)"&amp;CHAR(10)&amp;"分担契約"&amp;CHAR(10)&amp;VLOOKUP(A9,[1]令和3年度契約状況調査票!$C:$AR,34,FALSE),IF(AND(P9="○",O9="分担契約"),"分担契約"&amp;CHAR(10)&amp;"契約総額 "&amp;TEXT(VLOOKUP(A9,[1]令和3年度契約状況調査票!$C:$AR,18,FALSE),"#,##0円")&amp;"(B)"&amp;CHAR(10)&amp;VLOOKUP(A9,[1]令和3年度契約状況調査票!$C:$AR,34,FALSE),(IF(O9="分担契約/単価契約","単価契約"&amp;CHAR(10)&amp;"予定調達総額 "&amp;TEXT(VLOOKUP(A9,[1]令和3年度契約状況調査票!$C:$AR,18,FALSE),"#,##0円")&amp;CHAR(10)&amp;"分担契約"&amp;CHAR(10)&amp;VLOOKUP(A9,[1]令和3年度契約状況調査票!$C:$AR,34,FALSE),IF(O9="分担契約","分担契約"&amp;CHAR(10)&amp;"契約総額 "&amp;TEXT(VLOOKUP(A9,[1]令和3年度契約状況調査票!$C:$AR,18,FALSE),"#,##0円")&amp;CHAR(10)&amp;VLOOKUP(A9,[1]令和3年度契約状況調査票!$C:$AR,34,FALSE),IF(O9="単価契約","単価契約"&amp;CHAR(10)&amp;"予定調達総額 "&amp;TEXT(VLOOKUP(A9,[1]令和3年度契約状況調査票!$C:$AR,18,FALSE),"#,##0円")&amp;CHAR(10)&amp;VLOOKUP(A9,[1]令和3年度契約状況調査票!$C:$AR,34,FALSE),VLOOKUP(A9,[1]令和3年度契約状況調査票!$C:$AR,34,FALSE))))))))</f>
        <v/>
      </c>
      <c r="O9" s="21" t="str">
        <f>IF(A9="","",VLOOKUP(A9,[1]令和3年度契約状況調査票!$C:$BY,55,FALSE))</f>
        <v/>
      </c>
      <c r="P9" s="21" t="str">
        <f>IF(A9="","",IF(VLOOKUP(A9,[1]令和3年度契約状況調査票!$C:$AR,16,FALSE)="他官署で調達手続きを実施のため","×",IF(VLOOKUP(A9,[1]令和3年度契約状況調査票!$C:$AR,23,FALSE)="②同種の他の契約の予定価格を類推されるおそれがあるため公表しない","×","○")))</f>
        <v/>
      </c>
    </row>
    <row r="10" spans="1:16" s="21" customFormat="1" ht="60" customHeight="1" x14ac:dyDescent="0.15">
      <c r="A10" s="22" t="str">
        <f>IF(MAX([1]令和3年度契約状況調査票!C9:C250)&gt;=ROW()-5,ROW()-5,"")</f>
        <v/>
      </c>
      <c r="B10" s="23" t="str">
        <f>IF(A10="","",VLOOKUP(A10,[1]令和3年度契約状況調査票!$C:$AR,7,FALSE))</f>
        <v/>
      </c>
      <c r="C10" s="24" t="str">
        <f>IF(A10="","",VLOOKUP(A10,[1]令和3年度契約状況調査票!$C:$AR,8,FALSE))</f>
        <v/>
      </c>
      <c r="D10" s="25" t="str">
        <f>IF(A10="","",VLOOKUP(A10,[1]令和3年度契約状況調査票!$C:$AR,11,FALSE))</f>
        <v/>
      </c>
      <c r="E10" s="23" t="str">
        <f>IF(A10="","",VLOOKUP(A10,[1]令和3年度契約状況調査票!$C:$AR,12,FALSE))</f>
        <v/>
      </c>
      <c r="F10" s="26" t="str">
        <f>IF(A10="","",VLOOKUP(A10,[1]令和3年度契約状況調査票!$C:$AR,13,FALSE))</f>
        <v/>
      </c>
      <c r="G10" s="27" t="str">
        <f>IF(A10="","",IF(VLOOKUP(A10,[1]令和3年度契約状況調査票!$C:$AR,14,FALSE)="②一般競争入札（総合評価方式）","一般競争入札"&amp;CHAR(10)&amp;"（総合評価方式）","一般競争入札"))</f>
        <v/>
      </c>
      <c r="H10" s="28" t="str">
        <f>IF(A10="","",IF(VLOOKUP(A10,[1]令和3年度契約状況調査票!$C:$AR,16,FALSE)="他官署で調達手続きを実施のため","他官署で調達手続きを実施のため",IF(VLOOKUP(A10,[1]令和3年度契約状況調査票!$C:$AR,23,FALSE)="②同種の他の契約の予定価格を類推されるおそれがあるため公表しない","同種の他の契約の予定価格を類推されるおそれがあるため公表しない",IF(VLOOKUP(A10,[1]令和3年度契約状況調査票!$C:$AR,23,FALSE)="－","－",IF(VLOOKUP(A10,[1]令和3年度契約状況調査票!$C:$AR,9,FALSE)&lt;&gt;"",TEXT(VLOOKUP(A10,[1]令和3年度契約状況調査票!$C:$AR,16,FALSE),"#,##0円")&amp;CHAR(10)&amp;"(A)",VLOOKUP(A10,[1]令和3年度契約状況調査票!$C:$AR,16,FALSE))))))</f>
        <v/>
      </c>
      <c r="I10" s="28" t="str">
        <f>IF(A10="","",VLOOKUP(A10,[1]令和3年度契約状況調査票!$C:$AR,17,FALSE))</f>
        <v/>
      </c>
      <c r="J10" s="29" t="str">
        <f>IF(A10="","",IF(VLOOKUP(A10,[1]令和3年度契約状況調査票!$C:$AR,16,FALSE)="他官署で調達手続きを実施のため","－",IF(VLOOKUP(A10,[1]令和3年度契約状況調査票!$C:$AR,23,FALSE)="②同種の他の契約の予定価格を類推されるおそれがあるため公表しない","－",IF(VLOOKUP(A10,[1]令和3年度契約状況調査票!$C:$AR,23,FALSE)="－","－",IF(VLOOKUP(A10,[1]令和3年度契約状況調査票!$C:$AR,9,FALSE)&lt;&gt;"",TEXT(VLOOKUP(A10,[1]令和3年度契約状況調査票!$C:$AR,19,FALSE),"#.0%")&amp;CHAR(10)&amp;"(B/A×100)",VLOOKUP(A10,[1]令和3年度契約状況調査票!$C:$AR,19,FALSE))))))</f>
        <v/>
      </c>
      <c r="K10" s="30" t="str">
        <f>IF(A10="","",IF(VLOOKUP(A10,[1]令和3年度契約状況調査票!$C:$AR,29,FALSE)="①公益社団法人","公社",IF(VLOOKUP(A10,[1]令和3年度契約状況調査票!$C:$AR,29,FALSE)="②公益財団法人","公財","")))</f>
        <v/>
      </c>
      <c r="L10" s="30" t="str">
        <f>IF(A10="","",VLOOKUP(A10,[1]令和3年度契約状況調査票!$C:$AR,30,FALSE))</f>
        <v/>
      </c>
      <c r="M10" s="31" t="str">
        <f>IF(A10="","",IF(VLOOKUP(A10,[1]令和3年度契約状況調査票!$C:$AR,30,FALSE)="国所管",VLOOKUP(A10,[1]令和3年度契約状況調査票!$C:$AR,24,FALSE),""))</f>
        <v/>
      </c>
      <c r="N10" s="32" t="str">
        <f>IF(A10="","",IF(AND(P10="○",O10="分担契約/単価契約"),"単価契約"&amp;CHAR(10)&amp;"予定調達総額 "&amp;TEXT(VLOOKUP(A10,[1]令和3年度契約状況調査票!$C:$AR,18,FALSE),"#,##0円")&amp;"(B)"&amp;CHAR(10)&amp;"分担契約"&amp;CHAR(10)&amp;VLOOKUP(A10,[1]令和3年度契約状況調査票!$C:$AR,34,FALSE),IF(AND(P10="○",O10="分担契約"),"分担契約"&amp;CHAR(10)&amp;"契約総額 "&amp;TEXT(VLOOKUP(A10,[1]令和3年度契約状況調査票!$C:$AR,18,FALSE),"#,##0円")&amp;"(B)"&amp;CHAR(10)&amp;VLOOKUP(A10,[1]令和3年度契約状況調査票!$C:$AR,34,FALSE),(IF(O10="分担契約/単価契約","単価契約"&amp;CHAR(10)&amp;"予定調達総額 "&amp;TEXT(VLOOKUP(A10,[1]令和3年度契約状況調査票!$C:$AR,18,FALSE),"#,##0円")&amp;CHAR(10)&amp;"分担契約"&amp;CHAR(10)&amp;VLOOKUP(A10,[1]令和3年度契約状況調査票!$C:$AR,34,FALSE),IF(O10="分担契約","分担契約"&amp;CHAR(10)&amp;"契約総額 "&amp;TEXT(VLOOKUP(A10,[1]令和3年度契約状況調査票!$C:$AR,18,FALSE),"#,##0円")&amp;CHAR(10)&amp;VLOOKUP(A10,[1]令和3年度契約状況調査票!$C:$AR,34,FALSE),IF(O10="単価契約","単価契約"&amp;CHAR(10)&amp;"予定調達総額 "&amp;TEXT(VLOOKUP(A10,[1]令和3年度契約状況調査票!$C:$AR,18,FALSE),"#,##0円")&amp;CHAR(10)&amp;VLOOKUP(A10,[1]令和3年度契約状況調査票!$C:$AR,34,FALSE),VLOOKUP(A10,[1]令和3年度契約状況調査票!$C:$AR,34,FALSE))))))))</f>
        <v/>
      </c>
      <c r="O10" s="21" t="str">
        <f>IF(A10="","",VLOOKUP(A10,[1]令和3年度契約状況調査票!$C:$BY,55,FALSE))</f>
        <v/>
      </c>
      <c r="P10" s="21" t="str">
        <f>IF(A10="","",IF(VLOOKUP(A10,[1]令和3年度契約状況調査票!$C:$AR,16,FALSE)="他官署で調達手続きを実施のため","×",IF(VLOOKUP(A10,[1]令和3年度契約状況調査票!$C:$AR,23,FALSE)="②同種の他の契約の予定価格を類推されるおそれがあるため公表しない","×","○")))</f>
        <v/>
      </c>
    </row>
    <row r="11" spans="1:16" s="21" customFormat="1" ht="60" customHeight="1" x14ac:dyDescent="0.15">
      <c r="A11" s="22" t="str">
        <f>IF(MAX([1]令和3年度契約状況調査票!C10:C251)&gt;=ROW()-5,ROW()-5,"")</f>
        <v/>
      </c>
      <c r="B11" s="23" t="str">
        <f>IF(A11="","",VLOOKUP(A11,[1]令和3年度契約状況調査票!$C:$AR,7,FALSE))</f>
        <v/>
      </c>
      <c r="C11" s="24" t="str">
        <f>IF(A11="","",VLOOKUP(A11,[1]令和3年度契約状況調査票!$C:$AR,8,FALSE))</f>
        <v/>
      </c>
      <c r="D11" s="25" t="str">
        <f>IF(A11="","",VLOOKUP(A11,[1]令和3年度契約状況調査票!$C:$AR,11,FALSE))</f>
        <v/>
      </c>
      <c r="E11" s="23" t="str">
        <f>IF(A11="","",VLOOKUP(A11,[1]令和3年度契約状況調査票!$C:$AR,12,FALSE))</f>
        <v/>
      </c>
      <c r="F11" s="26" t="str">
        <f>IF(A11="","",VLOOKUP(A11,[1]令和3年度契約状況調査票!$C:$AR,13,FALSE))</f>
        <v/>
      </c>
      <c r="G11" s="27" t="str">
        <f>IF(A11="","",IF(VLOOKUP(A11,[1]令和3年度契約状況調査票!$C:$AR,14,FALSE)="②一般競争入札（総合評価方式）","一般競争入札"&amp;CHAR(10)&amp;"（総合評価方式）","一般競争入札"))</f>
        <v/>
      </c>
      <c r="H11" s="28" t="str">
        <f>IF(A11="","",IF(VLOOKUP(A11,[1]令和3年度契約状況調査票!$C:$AR,16,FALSE)="他官署で調達手続きを実施のため","他官署で調達手続きを実施のため",IF(VLOOKUP(A11,[1]令和3年度契約状況調査票!$C:$AR,23,FALSE)="②同種の他の契約の予定価格を類推されるおそれがあるため公表しない","同種の他の契約の予定価格を類推されるおそれがあるため公表しない",IF(VLOOKUP(A11,[1]令和3年度契約状況調査票!$C:$AR,23,FALSE)="－","－",IF(VLOOKUP(A11,[1]令和3年度契約状況調査票!$C:$AR,9,FALSE)&lt;&gt;"",TEXT(VLOOKUP(A11,[1]令和3年度契約状況調査票!$C:$AR,16,FALSE),"#,##0円")&amp;CHAR(10)&amp;"(A)",VLOOKUP(A11,[1]令和3年度契約状況調査票!$C:$AR,16,FALSE))))))</f>
        <v/>
      </c>
      <c r="I11" s="28" t="str">
        <f>IF(A11="","",VLOOKUP(A11,[1]令和3年度契約状況調査票!$C:$AR,17,FALSE))</f>
        <v/>
      </c>
      <c r="J11" s="29" t="str">
        <f>IF(A11="","",IF(VLOOKUP(A11,[1]令和3年度契約状況調査票!$C:$AR,16,FALSE)="他官署で調達手続きを実施のため","－",IF(VLOOKUP(A11,[1]令和3年度契約状況調査票!$C:$AR,23,FALSE)="②同種の他の契約の予定価格を類推されるおそれがあるため公表しない","－",IF(VLOOKUP(A11,[1]令和3年度契約状況調査票!$C:$AR,23,FALSE)="－","－",IF(VLOOKUP(A11,[1]令和3年度契約状況調査票!$C:$AR,9,FALSE)&lt;&gt;"",TEXT(VLOOKUP(A11,[1]令和3年度契約状況調査票!$C:$AR,19,FALSE),"#.0%")&amp;CHAR(10)&amp;"(B/A×100)",VLOOKUP(A11,[1]令和3年度契約状況調査票!$C:$AR,19,FALSE))))))</f>
        <v/>
      </c>
      <c r="K11" s="30" t="str">
        <f>IF(A11="","",IF(VLOOKUP(A11,[1]令和3年度契約状況調査票!$C:$AR,29,FALSE)="①公益社団法人","公社",IF(VLOOKUP(A11,[1]令和3年度契約状況調査票!$C:$AR,29,FALSE)="②公益財団法人","公財","")))</f>
        <v/>
      </c>
      <c r="L11" s="30" t="str">
        <f>IF(A11="","",VLOOKUP(A11,[1]令和3年度契約状況調査票!$C:$AR,30,FALSE))</f>
        <v/>
      </c>
      <c r="M11" s="31" t="str">
        <f>IF(A11="","",IF(VLOOKUP(A11,[1]令和3年度契約状況調査票!$C:$AR,30,FALSE)="国所管",VLOOKUP(A11,[1]令和3年度契約状況調査票!$C:$AR,24,FALSE),""))</f>
        <v/>
      </c>
      <c r="N11" s="32" t="str">
        <f>IF(A11="","",IF(AND(P11="○",O11="分担契約/単価契約"),"単価契約"&amp;CHAR(10)&amp;"予定調達総額 "&amp;TEXT(VLOOKUP(A11,[1]令和3年度契約状況調査票!$C:$AR,18,FALSE),"#,##0円")&amp;"(B)"&amp;CHAR(10)&amp;"分担契約"&amp;CHAR(10)&amp;VLOOKUP(A11,[1]令和3年度契約状況調査票!$C:$AR,34,FALSE),IF(AND(P11="○",O11="分担契約"),"分担契約"&amp;CHAR(10)&amp;"契約総額 "&amp;TEXT(VLOOKUP(A11,[1]令和3年度契約状況調査票!$C:$AR,18,FALSE),"#,##0円")&amp;"(B)"&amp;CHAR(10)&amp;VLOOKUP(A11,[1]令和3年度契約状況調査票!$C:$AR,34,FALSE),(IF(O11="分担契約/単価契約","単価契約"&amp;CHAR(10)&amp;"予定調達総額 "&amp;TEXT(VLOOKUP(A11,[1]令和3年度契約状況調査票!$C:$AR,18,FALSE),"#,##0円")&amp;CHAR(10)&amp;"分担契約"&amp;CHAR(10)&amp;VLOOKUP(A11,[1]令和3年度契約状況調査票!$C:$AR,34,FALSE),IF(O11="分担契約","分担契約"&amp;CHAR(10)&amp;"契約総額 "&amp;TEXT(VLOOKUP(A11,[1]令和3年度契約状況調査票!$C:$AR,18,FALSE),"#,##0円")&amp;CHAR(10)&amp;VLOOKUP(A11,[1]令和3年度契約状況調査票!$C:$AR,34,FALSE),IF(O11="単価契約","単価契約"&amp;CHAR(10)&amp;"予定調達総額 "&amp;TEXT(VLOOKUP(A11,[1]令和3年度契約状況調査票!$C:$AR,18,FALSE),"#,##0円")&amp;CHAR(10)&amp;VLOOKUP(A11,[1]令和3年度契約状況調査票!$C:$AR,34,FALSE),VLOOKUP(A11,[1]令和3年度契約状況調査票!$C:$AR,34,FALSE))))))))</f>
        <v/>
      </c>
      <c r="O11" s="21" t="str">
        <f>IF(A11="","",VLOOKUP(A11,[1]令和3年度契約状況調査票!$C:$BY,55,FALSE))</f>
        <v/>
      </c>
      <c r="P11" s="21" t="str">
        <f>IF(A11="","",IF(VLOOKUP(A11,[1]令和3年度契約状況調査票!$C:$AR,16,FALSE)="他官署で調達手続きを実施のため","×",IF(VLOOKUP(A11,[1]令和3年度契約状況調査票!$C:$AR,23,FALSE)="②同種の他の契約の予定価格を類推されるおそれがあるため公表しない","×","○")))</f>
        <v/>
      </c>
    </row>
    <row r="12" spans="1:16" s="21" customFormat="1" ht="60" customHeight="1" x14ac:dyDescent="0.15">
      <c r="A12" s="22" t="str">
        <f>IF(MAX([1]令和3年度契約状況調査票!C11:C252)&gt;=ROW()-5,ROW()-5,"")</f>
        <v/>
      </c>
      <c r="B12" s="23" t="str">
        <f>IF(A12="","",VLOOKUP(A12,[1]令和3年度契約状況調査票!$C:$AR,7,FALSE))</f>
        <v/>
      </c>
      <c r="C12" s="24" t="str">
        <f>IF(A12="","",VLOOKUP(A12,[1]令和3年度契約状況調査票!$C:$AR,8,FALSE))</f>
        <v/>
      </c>
      <c r="D12" s="25" t="str">
        <f>IF(A12="","",VLOOKUP(A12,[1]令和3年度契約状況調査票!$C:$AR,11,FALSE))</f>
        <v/>
      </c>
      <c r="E12" s="23" t="str">
        <f>IF(A12="","",VLOOKUP(A12,[1]令和3年度契約状況調査票!$C:$AR,12,FALSE))</f>
        <v/>
      </c>
      <c r="F12" s="26" t="str">
        <f>IF(A12="","",VLOOKUP(A12,[1]令和3年度契約状況調査票!$C:$AR,13,FALSE))</f>
        <v/>
      </c>
      <c r="G12" s="27" t="str">
        <f>IF(A12="","",IF(VLOOKUP(A12,[1]令和3年度契約状況調査票!$C:$AR,14,FALSE)="②一般競争入札（総合評価方式）","一般競争入札"&amp;CHAR(10)&amp;"（総合評価方式）","一般競争入札"))</f>
        <v/>
      </c>
      <c r="H12" s="28" t="str">
        <f>IF(A12="","",IF(VLOOKUP(A12,[1]令和3年度契約状況調査票!$C:$AR,16,FALSE)="他官署で調達手続きを実施のため","他官署で調達手続きを実施のため",IF(VLOOKUP(A12,[1]令和3年度契約状況調査票!$C:$AR,23,FALSE)="②同種の他の契約の予定価格を類推されるおそれがあるため公表しない","同種の他の契約の予定価格を類推されるおそれがあるため公表しない",IF(VLOOKUP(A12,[1]令和3年度契約状況調査票!$C:$AR,23,FALSE)="－","－",IF(VLOOKUP(A12,[1]令和3年度契約状況調査票!$C:$AR,9,FALSE)&lt;&gt;"",TEXT(VLOOKUP(A12,[1]令和3年度契約状況調査票!$C:$AR,16,FALSE),"#,##0円")&amp;CHAR(10)&amp;"(A)",VLOOKUP(A12,[1]令和3年度契約状況調査票!$C:$AR,16,FALSE))))))</f>
        <v/>
      </c>
      <c r="I12" s="28" t="str">
        <f>IF(A12="","",VLOOKUP(A12,[1]令和3年度契約状況調査票!$C:$AR,17,FALSE))</f>
        <v/>
      </c>
      <c r="J12" s="29" t="str">
        <f>IF(A12="","",IF(VLOOKUP(A12,[1]令和3年度契約状況調査票!$C:$AR,16,FALSE)="他官署で調達手続きを実施のため","－",IF(VLOOKUP(A12,[1]令和3年度契約状況調査票!$C:$AR,23,FALSE)="②同種の他の契約の予定価格を類推されるおそれがあるため公表しない","－",IF(VLOOKUP(A12,[1]令和3年度契約状況調査票!$C:$AR,23,FALSE)="－","－",IF(VLOOKUP(A12,[1]令和3年度契約状況調査票!$C:$AR,9,FALSE)&lt;&gt;"",TEXT(VLOOKUP(A12,[1]令和3年度契約状況調査票!$C:$AR,19,FALSE),"#.0%")&amp;CHAR(10)&amp;"(B/A×100)",VLOOKUP(A12,[1]令和3年度契約状況調査票!$C:$AR,19,FALSE))))))</f>
        <v/>
      </c>
      <c r="K12" s="30" t="str">
        <f>IF(A12="","",IF(VLOOKUP(A12,[1]令和3年度契約状況調査票!$C:$AR,29,FALSE)="①公益社団法人","公社",IF(VLOOKUP(A12,[1]令和3年度契約状況調査票!$C:$AR,29,FALSE)="②公益財団法人","公財","")))</f>
        <v/>
      </c>
      <c r="L12" s="30" t="str">
        <f>IF(A12="","",VLOOKUP(A12,[1]令和3年度契約状況調査票!$C:$AR,30,FALSE))</f>
        <v/>
      </c>
      <c r="M12" s="31" t="str">
        <f>IF(A12="","",IF(VLOOKUP(A12,[1]令和3年度契約状況調査票!$C:$AR,30,FALSE)="国所管",VLOOKUP(A12,[1]令和3年度契約状況調査票!$C:$AR,24,FALSE),""))</f>
        <v/>
      </c>
      <c r="N12" s="32" t="str">
        <f>IF(A12="","",IF(AND(P12="○",O12="分担契約/単価契約"),"単価契約"&amp;CHAR(10)&amp;"予定調達総額 "&amp;TEXT(VLOOKUP(A12,[1]令和3年度契約状況調査票!$C:$AR,18,FALSE),"#,##0円")&amp;"(B)"&amp;CHAR(10)&amp;"分担契約"&amp;CHAR(10)&amp;VLOOKUP(A12,[1]令和3年度契約状況調査票!$C:$AR,34,FALSE),IF(AND(P12="○",O12="分担契約"),"分担契約"&amp;CHAR(10)&amp;"契約総額 "&amp;TEXT(VLOOKUP(A12,[1]令和3年度契約状況調査票!$C:$AR,18,FALSE),"#,##0円")&amp;"(B)"&amp;CHAR(10)&amp;VLOOKUP(A12,[1]令和3年度契約状況調査票!$C:$AR,34,FALSE),(IF(O12="分担契約/単価契約","単価契約"&amp;CHAR(10)&amp;"予定調達総額 "&amp;TEXT(VLOOKUP(A12,[1]令和3年度契約状況調査票!$C:$AR,18,FALSE),"#,##0円")&amp;CHAR(10)&amp;"分担契約"&amp;CHAR(10)&amp;VLOOKUP(A12,[1]令和3年度契約状況調査票!$C:$AR,34,FALSE),IF(O12="分担契約","分担契約"&amp;CHAR(10)&amp;"契約総額 "&amp;TEXT(VLOOKUP(A12,[1]令和3年度契約状況調査票!$C:$AR,18,FALSE),"#,##0円")&amp;CHAR(10)&amp;VLOOKUP(A12,[1]令和3年度契約状況調査票!$C:$AR,34,FALSE),IF(O12="単価契約","単価契約"&amp;CHAR(10)&amp;"予定調達総額 "&amp;TEXT(VLOOKUP(A12,[1]令和3年度契約状況調査票!$C:$AR,18,FALSE),"#,##0円")&amp;CHAR(10)&amp;VLOOKUP(A12,[1]令和3年度契約状況調査票!$C:$AR,34,FALSE),VLOOKUP(A12,[1]令和3年度契約状況調査票!$C:$AR,34,FALSE))))))))</f>
        <v/>
      </c>
      <c r="O12" s="21" t="str">
        <f>IF(A12="","",VLOOKUP(A12,[1]令和3年度契約状況調査票!$C:$BY,55,FALSE))</f>
        <v/>
      </c>
      <c r="P12" s="21" t="str">
        <f>IF(A12="","",IF(VLOOKUP(A12,[1]令和3年度契約状況調査票!$C:$AR,16,FALSE)="他官署で調達手続きを実施のため","×",IF(VLOOKUP(A12,[1]令和3年度契約状況調査票!$C:$AR,23,FALSE)="②同種の他の契約の予定価格を類推されるおそれがあるため公表しない","×","○")))</f>
        <v/>
      </c>
    </row>
    <row r="13" spans="1:16" s="21" customFormat="1" ht="60" customHeight="1" x14ac:dyDescent="0.15">
      <c r="A13" s="22" t="str">
        <f>IF(MAX([1]令和3年度契約状況調査票!C11:C253)&gt;=ROW()-5,ROW()-5,"")</f>
        <v/>
      </c>
      <c r="B13" s="23" t="str">
        <f>IF(A13="","",VLOOKUP(A13,[1]令和3年度契約状況調査票!$C:$AR,7,FALSE))</f>
        <v/>
      </c>
      <c r="C13" s="24" t="str">
        <f>IF(A13="","",VLOOKUP(A13,[1]令和3年度契約状況調査票!$C:$AR,8,FALSE))</f>
        <v/>
      </c>
      <c r="D13" s="25" t="str">
        <f>IF(A13="","",VLOOKUP(A13,[1]令和3年度契約状況調査票!$C:$AR,11,FALSE))</f>
        <v/>
      </c>
      <c r="E13" s="23" t="str">
        <f>IF(A13="","",VLOOKUP(A13,[1]令和3年度契約状況調査票!$C:$AR,12,FALSE))</f>
        <v/>
      </c>
      <c r="F13" s="26" t="str">
        <f>IF(A13="","",VLOOKUP(A13,[1]令和3年度契約状況調査票!$C:$AR,13,FALSE))</f>
        <v/>
      </c>
      <c r="G13" s="27" t="str">
        <f>IF(A13="","",IF(VLOOKUP(A13,[1]令和3年度契約状況調査票!$C:$AR,14,FALSE)="②一般競争入札（総合評価方式）","一般競争入札"&amp;CHAR(10)&amp;"（総合評価方式）","一般競争入札"))</f>
        <v/>
      </c>
      <c r="H13" s="28" t="str">
        <f>IF(A13="","",IF(VLOOKUP(A13,[1]令和3年度契約状況調査票!$C:$AR,16,FALSE)="他官署で調達手続きを実施のため","他官署で調達手続きを実施のため",IF(VLOOKUP(A13,[1]令和3年度契約状況調査票!$C:$AR,23,FALSE)="②同種の他の契約の予定価格を類推されるおそれがあるため公表しない","同種の他の契約の予定価格を類推されるおそれがあるため公表しない",IF(VLOOKUP(A13,[1]令和3年度契約状況調査票!$C:$AR,23,FALSE)="－","－",IF(VLOOKUP(A13,[1]令和3年度契約状況調査票!$C:$AR,9,FALSE)&lt;&gt;"",TEXT(VLOOKUP(A13,[1]令和3年度契約状況調査票!$C:$AR,16,FALSE),"#,##0円")&amp;CHAR(10)&amp;"(A)",VLOOKUP(A13,[1]令和3年度契約状況調査票!$C:$AR,16,FALSE))))))</f>
        <v/>
      </c>
      <c r="I13" s="28" t="str">
        <f>IF(A13="","",VLOOKUP(A13,[1]令和3年度契約状況調査票!$C:$AR,17,FALSE))</f>
        <v/>
      </c>
      <c r="J13" s="29" t="str">
        <f>IF(A13="","",IF(VLOOKUP(A13,[1]令和3年度契約状況調査票!$C:$AR,16,FALSE)="他官署で調達手続きを実施のため","－",IF(VLOOKUP(A13,[1]令和3年度契約状況調査票!$C:$AR,23,FALSE)="②同種の他の契約の予定価格を類推されるおそれがあるため公表しない","－",IF(VLOOKUP(A13,[1]令和3年度契約状況調査票!$C:$AR,23,FALSE)="－","－",IF(VLOOKUP(A13,[1]令和3年度契約状況調査票!$C:$AR,9,FALSE)&lt;&gt;"",TEXT(VLOOKUP(A13,[1]令和3年度契約状況調査票!$C:$AR,19,FALSE),"#.0%")&amp;CHAR(10)&amp;"(B/A×100)",VLOOKUP(A13,[1]令和3年度契約状況調査票!$C:$AR,19,FALSE))))))</f>
        <v/>
      </c>
      <c r="K13" s="30" t="str">
        <f>IF(A13="","",IF(VLOOKUP(A13,[1]令和3年度契約状況調査票!$C:$AR,29,FALSE)="①公益社団法人","公社",IF(VLOOKUP(A13,[1]令和3年度契約状況調査票!$C:$AR,29,FALSE)="②公益財団法人","公財","")))</f>
        <v/>
      </c>
      <c r="L13" s="30" t="str">
        <f>IF(A13="","",VLOOKUP(A13,[1]令和3年度契約状況調査票!$C:$AR,30,FALSE))</f>
        <v/>
      </c>
      <c r="M13" s="31" t="str">
        <f>IF(A13="","",IF(VLOOKUP(A13,[1]令和3年度契約状況調査票!$C:$AR,30,FALSE)="国所管",VLOOKUP(A13,[1]令和3年度契約状況調査票!$C:$AR,24,FALSE),""))</f>
        <v/>
      </c>
      <c r="N13" s="32" t="str">
        <f>IF(A13="","",IF(AND(P13="○",O13="分担契約/単価契約"),"単価契約"&amp;CHAR(10)&amp;"予定調達総額 "&amp;TEXT(VLOOKUP(A13,[1]令和3年度契約状況調査票!$C:$AR,18,FALSE),"#,##0円")&amp;"(B)"&amp;CHAR(10)&amp;"分担契約"&amp;CHAR(10)&amp;VLOOKUP(A13,[1]令和3年度契約状況調査票!$C:$AR,34,FALSE),IF(AND(P13="○",O13="分担契約"),"分担契約"&amp;CHAR(10)&amp;"契約総額 "&amp;TEXT(VLOOKUP(A13,[1]令和3年度契約状況調査票!$C:$AR,18,FALSE),"#,##0円")&amp;"(B)"&amp;CHAR(10)&amp;VLOOKUP(A13,[1]令和3年度契約状況調査票!$C:$AR,34,FALSE),(IF(O13="分担契約/単価契約","単価契約"&amp;CHAR(10)&amp;"予定調達総額 "&amp;TEXT(VLOOKUP(A13,[1]令和3年度契約状況調査票!$C:$AR,18,FALSE),"#,##0円")&amp;CHAR(10)&amp;"分担契約"&amp;CHAR(10)&amp;VLOOKUP(A13,[1]令和3年度契約状況調査票!$C:$AR,34,FALSE),IF(O13="分担契約","分担契約"&amp;CHAR(10)&amp;"契約総額 "&amp;TEXT(VLOOKUP(A13,[1]令和3年度契約状況調査票!$C:$AR,18,FALSE),"#,##0円")&amp;CHAR(10)&amp;VLOOKUP(A13,[1]令和3年度契約状況調査票!$C:$AR,34,FALSE),IF(O13="単価契約","単価契約"&amp;CHAR(10)&amp;"予定調達総額 "&amp;TEXT(VLOOKUP(A13,[1]令和3年度契約状況調査票!$C:$AR,18,FALSE),"#,##0円")&amp;CHAR(10)&amp;VLOOKUP(A13,[1]令和3年度契約状況調査票!$C:$AR,34,FALSE),VLOOKUP(A13,[1]令和3年度契約状況調査票!$C:$AR,34,FALSE))))))))</f>
        <v/>
      </c>
      <c r="O13" s="21" t="str">
        <f>IF(A13="","",VLOOKUP(A13,[1]令和3年度契約状況調査票!$C:$BY,55,FALSE))</f>
        <v/>
      </c>
      <c r="P13" s="21" t="str">
        <f>IF(A13="","",IF(VLOOKUP(A13,[1]令和3年度契約状況調査票!$C:$AR,16,FALSE)="他官署で調達手続きを実施のため","×",IF(VLOOKUP(A13,[1]令和3年度契約状況調査票!$C:$AR,23,FALSE)="②同種の他の契約の予定価格を類推されるおそれがあるため公表しない","×","○")))</f>
        <v/>
      </c>
    </row>
    <row r="14" spans="1:16" s="21" customFormat="1" ht="60" customHeight="1" x14ac:dyDescent="0.15">
      <c r="A14" s="22" t="str">
        <f>IF(MAX([1]令和3年度契約状況調査票!C11:C254)&gt;=ROW()-5,ROW()-5,"")</f>
        <v/>
      </c>
      <c r="B14" s="23" t="str">
        <f>IF(A14="","",VLOOKUP(A14,[1]令和3年度契約状況調査票!$C:$AR,7,FALSE))</f>
        <v/>
      </c>
      <c r="C14" s="24" t="str">
        <f>IF(A14="","",VLOOKUP(A14,[1]令和3年度契約状況調査票!$C:$AR,8,FALSE))</f>
        <v/>
      </c>
      <c r="D14" s="25" t="str">
        <f>IF(A14="","",VLOOKUP(A14,[1]令和3年度契約状況調査票!$C:$AR,11,FALSE))</f>
        <v/>
      </c>
      <c r="E14" s="23" t="str">
        <f>IF(A14="","",VLOOKUP(A14,[1]令和3年度契約状況調査票!$C:$AR,12,FALSE))</f>
        <v/>
      </c>
      <c r="F14" s="26" t="str">
        <f>IF(A14="","",VLOOKUP(A14,[1]令和3年度契約状況調査票!$C:$AR,13,FALSE))</f>
        <v/>
      </c>
      <c r="G14" s="27" t="str">
        <f>IF(A14="","",IF(VLOOKUP(A14,[1]令和3年度契約状況調査票!$C:$AR,14,FALSE)="②一般競争入札（総合評価方式）","一般競争入札"&amp;CHAR(10)&amp;"（総合評価方式）","一般競争入札"))</f>
        <v/>
      </c>
      <c r="H14" s="28" t="str">
        <f>IF(A14="","",IF(VLOOKUP(A14,[1]令和3年度契約状況調査票!$C:$AR,16,FALSE)="他官署で調達手続きを実施のため","他官署で調達手続きを実施のため",IF(VLOOKUP(A14,[1]令和3年度契約状況調査票!$C:$AR,23,FALSE)="②同種の他の契約の予定価格を類推されるおそれがあるため公表しない","同種の他の契約の予定価格を類推されるおそれがあるため公表しない",IF(VLOOKUP(A14,[1]令和3年度契約状況調査票!$C:$AR,23,FALSE)="－","－",IF(VLOOKUP(A14,[1]令和3年度契約状況調査票!$C:$AR,9,FALSE)&lt;&gt;"",TEXT(VLOOKUP(A14,[1]令和3年度契約状況調査票!$C:$AR,16,FALSE),"#,##0円")&amp;CHAR(10)&amp;"(A)",VLOOKUP(A14,[1]令和3年度契約状況調査票!$C:$AR,16,FALSE))))))</f>
        <v/>
      </c>
      <c r="I14" s="28" t="str">
        <f>IF(A14="","",VLOOKUP(A14,[1]令和3年度契約状況調査票!$C:$AR,17,FALSE))</f>
        <v/>
      </c>
      <c r="J14" s="29" t="str">
        <f>IF(A14="","",IF(VLOOKUP(A14,[1]令和3年度契約状況調査票!$C:$AR,16,FALSE)="他官署で調達手続きを実施のため","－",IF(VLOOKUP(A14,[1]令和3年度契約状況調査票!$C:$AR,23,FALSE)="②同種の他の契約の予定価格を類推されるおそれがあるため公表しない","－",IF(VLOOKUP(A14,[1]令和3年度契約状況調査票!$C:$AR,23,FALSE)="－","－",IF(VLOOKUP(A14,[1]令和3年度契約状況調査票!$C:$AR,9,FALSE)&lt;&gt;"",TEXT(VLOOKUP(A14,[1]令和3年度契約状況調査票!$C:$AR,19,FALSE),"#.0%")&amp;CHAR(10)&amp;"(B/A×100)",VLOOKUP(A14,[1]令和3年度契約状況調査票!$C:$AR,19,FALSE))))))</f>
        <v/>
      </c>
      <c r="K14" s="30" t="str">
        <f>IF(A14="","",IF(VLOOKUP(A14,[1]令和3年度契約状況調査票!$C:$AR,29,FALSE)="①公益社団法人","公社",IF(VLOOKUP(A14,[1]令和3年度契約状況調査票!$C:$AR,29,FALSE)="②公益財団法人","公財","")))</f>
        <v/>
      </c>
      <c r="L14" s="30" t="str">
        <f>IF(A14="","",VLOOKUP(A14,[1]令和3年度契約状況調査票!$C:$AR,30,FALSE))</f>
        <v/>
      </c>
      <c r="M14" s="31" t="str">
        <f>IF(A14="","",IF(VLOOKUP(A14,[1]令和3年度契約状況調査票!$C:$AR,30,FALSE)="国所管",VLOOKUP(A14,[1]令和3年度契約状況調査票!$C:$AR,24,FALSE),""))</f>
        <v/>
      </c>
      <c r="N14" s="32" t="str">
        <f>IF(A14="","",IF(AND(P14="○",O14="分担契約/単価契約"),"単価契約"&amp;CHAR(10)&amp;"予定調達総額 "&amp;TEXT(VLOOKUP(A14,[1]令和3年度契約状況調査票!$C:$AR,18,FALSE),"#,##0円")&amp;"(B)"&amp;CHAR(10)&amp;"分担契約"&amp;CHAR(10)&amp;VLOOKUP(A14,[1]令和3年度契約状況調査票!$C:$AR,34,FALSE),IF(AND(P14="○",O14="分担契約"),"分担契約"&amp;CHAR(10)&amp;"契約総額 "&amp;TEXT(VLOOKUP(A14,[1]令和3年度契約状況調査票!$C:$AR,18,FALSE),"#,##0円")&amp;"(B)"&amp;CHAR(10)&amp;VLOOKUP(A14,[1]令和3年度契約状況調査票!$C:$AR,34,FALSE),(IF(O14="分担契約/単価契約","単価契約"&amp;CHAR(10)&amp;"予定調達総額 "&amp;TEXT(VLOOKUP(A14,[1]令和3年度契約状況調査票!$C:$AR,18,FALSE),"#,##0円")&amp;CHAR(10)&amp;"分担契約"&amp;CHAR(10)&amp;VLOOKUP(A14,[1]令和3年度契約状況調査票!$C:$AR,34,FALSE),IF(O14="分担契約","分担契約"&amp;CHAR(10)&amp;"契約総額 "&amp;TEXT(VLOOKUP(A14,[1]令和3年度契約状況調査票!$C:$AR,18,FALSE),"#,##0円")&amp;CHAR(10)&amp;VLOOKUP(A14,[1]令和3年度契約状況調査票!$C:$AR,34,FALSE),IF(O14="単価契約","単価契約"&amp;CHAR(10)&amp;"予定調達総額 "&amp;TEXT(VLOOKUP(A14,[1]令和3年度契約状況調査票!$C:$AR,18,FALSE),"#,##0円")&amp;CHAR(10)&amp;VLOOKUP(A14,[1]令和3年度契約状況調査票!$C:$AR,34,FALSE),VLOOKUP(A14,[1]令和3年度契約状況調査票!$C:$AR,34,FALSE))))))))</f>
        <v/>
      </c>
      <c r="O14" s="21" t="str">
        <f>IF(A14="","",VLOOKUP(A14,[1]令和3年度契約状況調査票!$C:$BY,55,FALSE))</f>
        <v/>
      </c>
      <c r="P14" s="21" t="str">
        <f>IF(A14="","",IF(VLOOKUP(A14,[1]令和3年度契約状況調査票!$C:$AR,16,FALSE)="他官署で調達手続きを実施のため","×",IF(VLOOKUP(A14,[1]令和3年度契約状況調査票!$C:$AR,23,FALSE)="②同種の他の契約の予定価格を類推されるおそれがあるため公表しない","×","○")))</f>
        <v/>
      </c>
    </row>
    <row r="15" spans="1:16" s="21" customFormat="1" ht="60" customHeight="1" x14ac:dyDescent="0.15">
      <c r="A15" s="22" t="str">
        <f>IF(MAX([1]令和3年度契約状況調査票!C12:C255)&gt;=ROW()-5,ROW()-5,"")</f>
        <v/>
      </c>
      <c r="B15" s="23" t="str">
        <f>IF(A15="","",VLOOKUP(A15,[1]令和3年度契約状況調査票!$C:$AR,7,FALSE))</f>
        <v/>
      </c>
      <c r="C15" s="24" t="str">
        <f>IF(A15="","",VLOOKUP(A15,[1]令和3年度契約状況調査票!$C:$AR,8,FALSE))</f>
        <v/>
      </c>
      <c r="D15" s="25" t="str">
        <f>IF(A15="","",VLOOKUP(A15,[1]令和3年度契約状況調査票!$C:$AR,11,FALSE))</f>
        <v/>
      </c>
      <c r="E15" s="23" t="str">
        <f>IF(A15="","",VLOOKUP(A15,[1]令和3年度契約状況調査票!$C:$AR,12,FALSE))</f>
        <v/>
      </c>
      <c r="F15" s="26" t="str">
        <f>IF(A15="","",VLOOKUP(A15,[1]令和3年度契約状況調査票!$C:$AR,13,FALSE))</f>
        <v/>
      </c>
      <c r="G15" s="27" t="str">
        <f>IF(A15="","",IF(VLOOKUP(A15,[1]令和3年度契約状況調査票!$C:$AR,14,FALSE)="②一般競争入札（総合評価方式）","一般競争入札"&amp;CHAR(10)&amp;"（総合評価方式）","一般競争入札"))</f>
        <v/>
      </c>
      <c r="H15" s="28" t="str">
        <f>IF(A15="","",IF(VLOOKUP(A15,[1]令和3年度契約状況調査票!$C:$AR,16,FALSE)="他官署で調達手続きを実施のため","他官署で調達手続きを実施のため",IF(VLOOKUP(A15,[1]令和3年度契約状況調査票!$C:$AR,23,FALSE)="②同種の他の契約の予定価格を類推されるおそれがあるため公表しない","同種の他の契約の予定価格を類推されるおそれがあるため公表しない",IF(VLOOKUP(A15,[1]令和3年度契約状況調査票!$C:$AR,23,FALSE)="－","－",IF(VLOOKUP(A15,[1]令和3年度契約状況調査票!$C:$AR,9,FALSE)&lt;&gt;"",TEXT(VLOOKUP(A15,[1]令和3年度契約状況調査票!$C:$AR,16,FALSE),"#,##0円")&amp;CHAR(10)&amp;"(A)",VLOOKUP(A15,[1]令和3年度契約状況調査票!$C:$AR,16,FALSE))))))</f>
        <v/>
      </c>
      <c r="I15" s="28" t="str">
        <f>IF(A15="","",VLOOKUP(A15,[1]令和3年度契約状況調査票!$C:$AR,17,FALSE))</f>
        <v/>
      </c>
      <c r="J15" s="29" t="str">
        <f>IF(A15="","",IF(VLOOKUP(A15,[1]令和3年度契約状況調査票!$C:$AR,16,FALSE)="他官署で調達手続きを実施のため","－",IF(VLOOKUP(A15,[1]令和3年度契約状況調査票!$C:$AR,23,FALSE)="②同種の他の契約の予定価格を類推されるおそれがあるため公表しない","－",IF(VLOOKUP(A15,[1]令和3年度契約状況調査票!$C:$AR,23,FALSE)="－","－",IF(VLOOKUP(A15,[1]令和3年度契約状況調査票!$C:$AR,9,FALSE)&lt;&gt;"",TEXT(VLOOKUP(A15,[1]令和3年度契約状況調査票!$C:$AR,19,FALSE),"#.0%")&amp;CHAR(10)&amp;"(B/A×100)",VLOOKUP(A15,[1]令和3年度契約状況調査票!$C:$AR,19,FALSE))))))</f>
        <v/>
      </c>
      <c r="K15" s="30" t="str">
        <f>IF(A15="","",IF(VLOOKUP(A15,[1]令和3年度契約状況調査票!$C:$AR,29,FALSE)="①公益社団法人","公社",IF(VLOOKUP(A15,[1]令和3年度契約状況調査票!$C:$AR,29,FALSE)="②公益財団法人","公財","")))</f>
        <v/>
      </c>
      <c r="L15" s="30" t="str">
        <f>IF(A15="","",VLOOKUP(A15,[1]令和3年度契約状況調査票!$C:$AR,30,FALSE))</f>
        <v/>
      </c>
      <c r="M15" s="31" t="str">
        <f>IF(A15="","",IF(VLOOKUP(A15,[1]令和3年度契約状況調査票!$C:$AR,30,FALSE)="国所管",VLOOKUP(A15,[1]令和3年度契約状況調査票!$C:$AR,24,FALSE),""))</f>
        <v/>
      </c>
      <c r="N15" s="32" t="str">
        <f>IF(A15="","",IF(AND(P15="○",O15="分担契約/単価契約"),"単価契約"&amp;CHAR(10)&amp;"予定調達総額 "&amp;TEXT(VLOOKUP(A15,[1]令和3年度契約状況調査票!$C:$AR,18,FALSE),"#,##0円")&amp;"(B)"&amp;CHAR(10)&amp;"分担契約"&amp;CHAR(10)&amp;VLOOKUP(A15,[1]令和3年度契約状況調査票!$C:$AR,34,FALSE),IF(AND(P15="○",O15="分担契約"),"分担契約"&amp;CHAR(10)&amp;"契約総額 "&amp;TEXT(VLOOKUP(A15,[1]令和3年度契約状況調査票!$C:$AR,18,FALSE),"#,##0円")&amp;"(B)"&amp;CHAR(10)&amp;VLOOKUP(A15,[1]令和3年度契約状況調査票!$C:$AR,34,FALSE),(IF(O15="分担契約/単価契約","単価契約"&amp;CHAR(10)&amp;"予定調達総額 "&amp;TEXT(VLOOKUP(A15,[1]令和3年度契約状況調査票!$C:$AR,18,FALSE),"#,##0円")&amp;CHAR(10)&amp;"分担契約"&amp;CHAR(10)&amp;VLOOKUP(A15,[1]令和3年度契約状況調査票!$C:$AR,34,FALSE),IF(O15="分担契約","分担契約"&amp;CHAR(10)&amp;"契約総額 "&amp;TEXT(VLOOKUP(A15,[1]令和3年度契約状況調査票!$C:$AR,18,FALSE),"#,##0円")&amp;CHAR(10)&amp;VLOOKUP(A15,[1]令和3年度契約状況調査票!$C:$AR,34,FALSE),IF(O15="単価契約","単価契約"&amp;CHAR(10)&amp;"予定調達総額 "&amp;TEXT(VLOOKUP(A15,[1]令和3年度契約状況調査票!$C:$AR,18,FALSE),"#,##0円")&amp;CHAR(10)&amp;VLOOKUP(A15,[1]令和3年度契約状況調査票!$C:$AR,34,FALSE),VLOOKUP(A15,[1]令和3年度契約状況調査票!$C:$AR,34,FALSE))))))))</f>
        <v/>
      </c>
      <c r="O15" s="21" t="str">
        <f>IF(A15="","",VLOOKUP(A15,[1]令和3年度契約状況調査票!$C:$BY,55,FALSE))</f>
        <v/>
      </c>
      <c r="P15" s="21" t="str">
        <f>IF(A15="","",IF(VLOOKUP(A15,[1]令和3年度契約状況調査票!$C:$AR,16,FALSE)="他官署で調達手続きを実施のため","×",IF(VLOOKUP(A15,[1]令和3年度契約状況調査票!$C:$AR,23,FALSE)="②同種の他の契約の予定価格を類推されるおそれがあるため公表しない","×","○")))</f>
        <v/>
      </c>
    </row>
    <row r="16" spans="1:16" s="21" customFormat="1" ht="60" customHeight="1" x14ac:dyDescent="0.15">
      <c r="A16" s="22" t="str">
        <f>IF(MAX([1]令和3年度契約状況調査票!C12:C256)&gt;=ROW()-5,ROW()-5,"")</f>
        <v/>
      </c>
      <c r="B16" s="23" t="str">
        <f>IF(A16="","",VLOOKUP(A16,[1]令和3年度契約状況調査票!$C:$AR,7,FALSE))</f>
        <v/>
      </c>
      <c r="C16" s="24" t="str">
        <f>IF(A16="","",VLOOKUP(A16,[1]令和3年度契約状況調査票!$C:$AR,8,FALSE))</f>
        <v/>
      </c>
      <c r="D16" s="25" t="str">
        <f>IF(A16="","",VLOOKUP(A16,[1]令和3年度契約状況調査票!$C:$AR,11,FALSE))</f>
        <v/>
      </c>
      <c r="E16" s="23" t="str">
        <f>IF(A16="","",VLOOKUP(A16,[1]令和3年度契約状況調査票!$C:$AR,12,FALSE))</f>
        <v/>
      </c>
      <c r="F16" s="26" t="str">
        <f>IF(A16="","",VLOOKUP(A16,[1]令和3年度契約状況調査票!$C:$AR,13,FALSE))</f>
        <v/>
      </c>
      <c r="G16" s="27" t="str">
        <f>IF(A16="","",IF(VLOOKUP(A16,[1]令和3年度契約状況調査票!$C:$AR,14,FALSE)="②一般競争入札（総合評価方式）","一般競争入札"&amp;CHAR(10)&amp;"（総合評価方式）","一般競争入札"))</f>
        <v/>
      </c>
      <c r="H16" s="28" t="str">
        <f>IF(A16="","",IF(VLOOKUP(A16,[1]令和3年度契約状況調査票!$C:$AR,16,FALSE)="他官署で調達手続きを実施のため","他官署で調達手続きを実施のため",IF(VLOOKUP(A16,[1]令和3年度契約状況調査票!$C:$AR,23,FALSE)="②同種の他の契約の予定価格を類推されるおそれがあるため公表しない","同種の他の契約の予定価格を類推されるおそれがあるため公表しない",IF(VLOOKUP(A16,[1]令和3年度契約状況調査票!$C:$AR,23,FALSE)="－","－",IF(VLOOKUP(A16,[1]令和3年度契約状況調査票!$C:$AR,9,FALSE)&lt;&gt;"",TEXT(VLOOKUP(A16,[1]令和3年度契約状況調査票!$C:$AR,16,FALSE),"#,##0円")&amp;CHAR(10)&amp;"(A)",VLOOKUP(A16,[1]令和3年度契約状況調査票!$C:$AR,16,FALSE))))))</f>
        <v/>
      </c>
      <c r="I16" s="28" t="str">
        <f>IF(A16="","",VLOOKUP(A16,[1]令和3年度契約状況調査票!$C:$AR,17,FALSE))</f>
        <v/>
      </c>
      <c r="J16" s="29" t="str">
        <f>IF(A16="","",IF(VLOOKUP(A16,[1]令和3年度契約状況調査票!$C:$AR,16,FALSE)="他官署で調達手続きを実施のため","－",IF(VLOOKUP(A16,[1]令和3年度契約状況調査票!$C:$AR,23,FALSE)="②同種の他の契約の予定価格を類推されるおそれがあるため公表しない","－",IF(VLOOKUP(A16,[1]令和3年度契約状況調査票!$C:$AR,23,FALSE)="－","－",IF(VLOOKUP(A16,[1]令和3年度契約状況調査票!$C:$AR,9,FALSE)&lt;&gt;"",TEXT(VLOOKUP(A16,[1]令和3年度契約状況調査票!$C:$AR,19,FALSE),"#.0%")&amp;CHAR(10)&amp;"(B/A×100)",VLOOKUP(A16,[1]令和3年度契約状況調査票!$C:$AR,19,FALSE))))))</f>
        <v/>
      </c>
      <c r="K16" s="30" t="str">
        <f>IF(A16="","",IF(VLOOKUP(A16,[1]令和3年度契約状況調査票!$C:$AR,29,FALSE)="①公益社団法人","公社",IF(VLOOKUP(A16,[1]令和3年度契約状況調査票!$C:$AR,29,FALSE)="②公益財団法人","公財","")))</f>
        <v/>
      </c>
      <c r="L16" s="30" t="str">
        <f>IF(A16="","",VLOOKUP(A16,[1]令和3年度契約状況調査票!$C:$AR,30,FALSE))</f>
        <v/>
      </c>
      <c r="M16" s="31" t="str">
        <f>IF(A16="","",IF(VLOOKUP(A16,[1]令和3年度契約状況調査票!$C:$AR,30,FALSE)="国所管",VLOOKUP(A16,[1]令和3年度契約状況調査票!$C:$AR,24,FALSE),""))</f>
        <v/>
      </c>
      <c r="N16" s="32" t="str">
        <f>IF(A16="","",IF(AND(P16="○",O16="分担契約/単価契約"),"単価契約"&amp;CHAR(10)&amp;"予定調達総額 "&amp;TEXT(VLOOKUP(A16,[1]令和3年度契約状況調査票!$C:$AR,18,FALSE),"#,##0円")&amp;"(B)"&amp;CHAR(10)&amp;"分担契約"&amp;CHAR(10)&amp;VLOOKUP(A16,[1]令和3年度契約状況調査票!$C:$AR,34,FALSE),IF(AND(P16="○",O16="分担契約"),"分担契約"&amp;CHAR(10)&amp;"契約総額 "&amp;TEXT(VLOOKUP(A16,[1]令和3年度契約状況調査票!$C:$AR,18,FALSE),"#,##0円")&amp;"(B)"&amp;CHAR(10)&amp;VLOOKUP(A16,[1]令和3年度契約状況調査票!$C:$AR,34,FALSE),(IF(O16="分担契約/単価契約","単価契約"&amp;CHAR(10)&amp;"予定調達総額 "&amp;TEXT(VLOOKUP(A16,[1]令和3年度契約状況調査票!$C:$AR,18,FALSE),"#,##0円")&amp;CHAR(10)&amp;"分担契約"&amp;CHAR(10)&amp;VLOOKUP(A16,[1]令和3年度契約状況調査票!$C:$AR,34,FALSE),IF(O16="分担契約","分担契約"&amp;CHAR(10)&amp;"契約総額 "&amp;TEXT(VLOOKUP(A16,[1]令和3年度契約状況調査票!$C:$AR,18,FALSE),"#,##0円")&amp;CHAR(10)&amp;VLOOKUP(A16,[1]令和3年度契約状況調査票!$C:$AR,34,FALSE),IF(O16="単価契約","単価契約"&amp;CHAR(10)&amp;"予定調達総額 "&amp;TEXT(VLOOKUP(A16,[1]令和3年度契約状況調査票!$C:$AR,18,FALSE),"#,##0円")&amp;CHAR(10)&amp;VLOOKUP(A16,[1]令和3年度契約状況調査票!$C:$AR,34,FALSE),VLOOKUP(A16,[1]令和3年度契約状況調査票!$C:$AR,34,FALSE))))))))</f>
        <v/>
      </c>
      <c r="O16" s="21" t="str">
        <f>IF(A16="","",VLOOKUP(A16,[1]令和3年度契約状況調査票!$C:$BY,55,FALSE))</f>
        <v/>
      </c>
      <c r="P16" s="21" t="str">
        <f>IF(A16="","",IF(VLOOKUP(A16,[1]令和3年度契約状況調査票!$C:$AR,16,FALSE)="他官署で調達手続きを実施のため","×",IF(VLOOKUP(A16,[1]令和3年度契約状況調査票!$C:$AR,23,FALSE)="②同種の他の契約の予定価格を類推されるおそれがあるため公表しない","×","○")))</f>
        <v/>
      </c>
    </row>
    <row r="17" spans="1:16" s="21" customFormat="1" ht="60" customHeight="1" x14ac:dyDescent="0.15">
      <c r="A17" s="22" t="str">
        <f>IF(MAX([1]令和3年度契約状況調査票!C12:C257)&gt;=ROW()-5,ROW()-5,"")</f>
        <v/>
      </c>
      <c r="B17" s="23" t="str">
        <f>IF(A17="","",VLOOKUP(A17,[1]令和3年度契約状況調査票!$C:$AR,7,FALSE))</f>
        <v/>
      </c>
      <c r="C17" s="24" t="str">
        <f>IF(A17="","",VLOOKUP(A17,[1]令和3年度契約状況調査票!$C:$AR,8,FALSE))</f>
        <v/>
      </c>
      <c r="D17" s="25" t="str">
        <f>IF(A17="","",VLOOKUP(A17,[1]令和3年度契約状況調査票!$C:$AR,11,FALSE))</f>
        <v/>
      </c>
      <c r="E17" s="23" t="str">
        <f>IF(A17="","",VLOOKUP(A17,[1]令和3年度契約状況調査票!$C:$AR,12,FALSE))</f>
        <v/>
      </c>
      <c r="F17" s="26" t="str">
        <f>IF(A17="","",VLOOKUP(A17,[1]令和3年度契約状況調査票!$C:$AR,13,FALSE))</f>
        <v/>
      </c>
      <c r="G17" s="27" t="str">
        <f>IF(A17="","",IF(VLOOKUP(A17,[1]令和3年度契約状況調査票!$C:$AR,14,FALSE)="②一般競争入札（総合評価方式）","一般競争入札"&amp;CHAR(10)&amp;"（総合評価方式）","一般競争入札"))</f>
        <v/>
      </c>
      <c r="H17" s="28" t="str">
        <f>IF(A17="","",IF(VLOOKUP(A17,[1]令和3年度契約状況調査票!$C:$AR,16,FALSE)="他官署で調達手続きを実施のため","他官署で調達手続きを実施のため",IF(VLOOKUP(A17,[1]令和3年度契約状況調査票!$C:$AR,23,FALSE)="②同種の他の契約の予定価格を類推されるおそれがあるため公表しない","同種の他の契約の予定価格を類推されるおそれがあるため公表しない",IF(VLOOKUP(A17,[1]令和3年度契約状況調査票!$C:$AR,23,FALSE)="－","－",IF(VLOOKUP(A17,[1]令和3年度契約状況調査票!$C:$AR,9,FALSE)&lt;&gt;"",TEXT(VLOOKUP(A17,[1]令和3年度契約状況調査票!$C:$AR,16,FALSE),"#,##0円")&amp;CHAR(10)&amp;"(A)",VLOOKUP(A17,[1]令和3年度契約状況調査票!$C:$AR,16,FALSE))))))</f>
        <v/>
      </c>
      <c r="I17" s="28" t="str">
        <f>IF(A17="","",VLOOKUP(A17,[1]令和3年度契約状況調査票!$C:$AR,17,FALSE))</f>
        <v/>
      </c>
      <c r="J17" s="29" t="str">
        <f>IF(A17="","",IF(VLOOKUP(A17,[1]令和3年度契約状況調査票!$C:$AR,16,FALSE)="他官署で調達手続きを実施のため","－",IF(VLOOKUP(A17,[1]令和3年度契約状況調査票!$C:$AR,23,FALSE)="②同種の他の契約の予定価格を類推されるおそれがあるため公表しない","－",IF(VLOOKUP(A17,[1]令和3年度契約状況調査票!$C:$AR,23,FALSE)="－","－",IF(VLOOKUP(A17,[1]令和3年度契約状況調査票!$C:$AR,9,FALSE)&lt;&gt;"",TEXT(VLOOKUP(A17,[1]令和3年度契約状況調査票!$C:$AR,19,FALSE),"#.0%")&amp;CHAR(10)&amp;"(B/A×100)",VLOOKUP(A17,[1]令和3年度契約状況調査票!$C:$AR,19,FALSE))))))</f>
        <v/>
      </c>
      <c r="K17" s="30" t="str">
        <f>IF(A17="","",IF(VLOOKUP(A17,[1]令和3年度契約状況調査票!$C:$AR,29,FALSE)="①公益社団法人","公社",IF(VLOOKUP(A17,[1]令和3年度契約状況調査票!$C:$AR,29,FALSE)="②公益財団法人","公財","")))</f>
        <v/>
      </c>
      <c r="L17" s="30" t="str">
        <f>IF(A17="","",VLOOKUP(A17,[1]令和3年度契約状況調査票!$C:$AR,30,FALSE))</f>
        <v/>
      </c>
      <c r="M17" s="31" t="str">
        <f>IF(A17="","",IF(VLOOKUP(A17,[1]令和3年度契約状況調査票!$C:$AR,30,FALSE)="国所管",VLOOKUP(A17,[1]令和3年度契約状況調査票!$C:$AR,24,FALSE),""))</f>
        <v/>
      </c>
      <c r="N17" s="32" t="str">
        <f>IF(A17="","",IF(AND(P17="○",O17="分担契約/単価契約"),"単価契約"&amp;CHAR(10)&amp;"予定調達総額 "&amp;TEXT(VLOOKUP(A17,[1]令和3年度契約状況調査票!$C:$AR,18,FALSE),"#,##0円")&amp;"(B)"&amp;CHAR(10)&amp;"分担契約"&amp;CHAR(10)&amp;VLOOKUP(A17,[1]令和3年度契約状況調査票!$C:$AR,34,FALSE),IF(AND(P17="○",O17="分担契約"),"分担契約"&amp;CHAR(10)&amp;"契約総額 "&amp;TEXT(VLOOKUP(A17,[1]令和3年度契約状況調査票!$C:$AR,18,FALSE),"#,##0円")&amp;"(B)"&amp;CHAR(10)&amp;VLOOKUP(A17,[1]令和3年度契約状況調査票!$C:$AR,34,FALSE),(IF(O17="分担契約/単価契約","単価契約"&amp;CHAR(10)&amp;"予定調達総額 "&amp;TEXT(VLOOKUP(A17,[1]令和3年度契約状況調査票!$C:$AR,18,FALSE),"#,##0円")&amp;CHAR(10)&amp;"分担契約"&amp;CHAR(10)&amp;VLOOKUP(A17,[1]令和3年度契約状況調査票!$C:$AR,34,FALSE),IF(O17="分担契約","分担契約"&amp;CHAR(10)&amp;"契約総額 "&amp;TEXT(VLOOKUP(A17,[1]令和3年度契約状況調査票!$C:$AR,18,FALSE),"#,##0円")&amp;CHAR(10)&amp;VLOOKUP(A17,[1]令和3年度契約状況調査票!$C:$AR,34,FALSE),IF(O17="単価契約","単価契約"&amp;CHAR(10)&amp;"予定調達総額 "&amp;TEXT(VLOOKUP(A17,[1]令和3年度契約状況調査票!$C:$AR,18,FALSE),"#,##0円")&amp;CHAR(10)&amp;VLOOKUP(A17,[1]令和3年度契約状況調査票!$C:$AR,34,FALSE),VLOOKUP(A17,[1]令和3年度契約状況調査票!$C:$AR,34,FALSE))))))))</f>
        <v/>
      </c>
      <c r="O17" s="21" t="str">
        <f>IF(A17="","",VLOOKUP(A17,[1]令和3年度契約状況調査票!$C:$BY,55,FALSE))</f>
        <v/>
      </c>
      <c r="P17" s="21" t="str">
        <f>IF(A17="","",IF(VLOOKUP(A17,[1]令和3年度契約状況調査票!$C:$AR,16,FALSE)="他官署で調達手続きを実施のため","×",IF(VLOOKUP(A17,[1]令和3年度契約状況調査票!$C:$AR,23,FALSE)="②同種の他の契約の予定価格を類推されるおそれがあるため公表しない","×","○")))</f>
        <v/>
      </c>
    </row>
    <row r="18" spans="1:16" s="21" customFormat="1" ht="60" customHeight="1" x14ac:dyDescent="0.15">
      <c r="A18" s="22" t="str">
        <f>IF(MAX([1]令和3年度契約状況調査票!C13:C258)&gt;=ROW()-5,ROW()-5,"")</f>
        <v/>
      </c>
      <c r="B18" s="23" t="str">
        <f>IF(A18="","",VLOOKUP(A18,[1]令和3年度契約状況調査票!$C:$AR,7,FALSE))</f>
        <v/>
      </c>
      <c r="C18" s="24" t="str">
        <f>IF(A18="","",VLOOKUP(A18,[1]令和3年度契約状況調査票!$C:$AR,8,FALSE))</f>
        <v/>
      </c>
      <c r="D18" s="25" t="str">
        <f>IF(A18="","",VLOOKUP(A18,[1]令和3年度契約状況調査票!$C:$AR,11,FALSE))</f>
        <v/>
      </c>
      <c r="E18" s="23" t="str">
        <f>IF(A18="","",VLOOKUP(A18,[1]令和3年度契約状況調査票!$C:$AR,12,FALSE))</f>
        <v/>
      </c>
      <c r="F18" s="26" t="str">
        <f>IF(A18="","",VLOOKUP(A18,[1]令和3年度契約状況調査票!$C:$AR,13,FALSE))</f>
        <v/>
      </c>
      <c r="G18" s="27" t="str">
        <f>IF(A18="","",IF(VLOOKUP(A18,[1]令和3年度契約状況調査票!$C:$AR,14,FALSE)="②一般競争入札（総合評価方式）","一般競争入札"&amp;CHAR(10)&amp;"（総合評価方式）","一般競争入札"))</f>
        <v/>
      </c>
      <c r="H18" s="28" t="str">
        <f>IF(A18="","",IF(VLOOKUP(A18,[1]令和3年度契約状況調査票!$C:$AR,16,FALSE)="他官署で調達手続きを実施のため","他官署で調達手続きを実施のため",IF(VLOOKUP(A18,[1]令和3年度契約状況調査票!$C:$AR,23,FALSE)="②同種の他の契約の予定価格を類推されるおそれがあるため公表しない","同種の他の契約の予定価格を類推されるおそれがあるため公表しない",IF(VLOOKUP(A18,[1]令和3年度契約状況調査票!$C:$AR,23,FALSE)="－","－",IF(VLOOKUP(A18,[1]令和3年度契約状況調査票!$C:$AR,9,FALSE)&lt;&gt;"",TEXT(VLOOKUP(A18,[1]令和3年度契約状況調査票!$C:$AR,16,FALSE),"#,##0円")&amp;CHAR(10)&amp;"(A)",VLOOKUP(A18,[1]令和3年度契約状況調査票!$C:$AR,16,FALSE))))))</f>
        <v/>
      </c>
      <c r="I18" s="28" t="str">
        <f>IF(A18="","",VLOOKUP(A18,[1]令和3年度契約状況調査票!$C:$AR,17,FALSE))</f>
        <v/>
      </c>
      <c r="J18" s="29" t="str">
        <f>IF(A18="","",IF(VLOOKUP(A18,[1]令和3年度契約状況調査票!$C:$AR,16,FALSE)="他官署で調達手続きを実施のため","－",IF(VLOOKUP(A18,[1]令和3年度契約状況調査票!$C:$AR,23,FALSE)="②同種の他の契約の予定価格を類推されるおそれがあるため公表しない","－",IF(VLOOKUP(A18,[1]令和3年度契約状況調査票!$C:$AR,23,FALSE)="－","－",IF(VLOOKUP(A18,[1]令和3年度契約状況調査票!$C:$AR,9,FALSE)&lt;&gt;"",TEXT(VLOOKUP(A18,[1]令和3年度契約状況調査票!$C:$AR,19,FALSE),"#.0%")&amp;CHAR(10)&amp;"(B/A×100)",VLOOKUP(A18,[1]令和3年度契約状況調査票!$C:$AR,19,FALSE))))))</f>
        <v/>
      </c>
      <c r="K18" s="30" t="str">
        <f>IF(A18="","",IF(VLOOKUP(A18,[1]令和3年度契約状況調査票!$C:$AR,29,FALSE)="①公益社団法人","公社",IF(VLOOKUP(A18,[1]令和3年度契約状況調査票!$C:$AR,29,FALSE)="②公益財団法人","公財","")))</f>
        <v/>
      </c>
      <c r="L18" s="30" t="str">
        <f>IF(A18="","",VLOOKUP(A18,[1]令和3年度契約状況調査票!$C:$AR,30,FALSE))</f>
        <v/>
      </c>
      <c r="M18" s="31" t="str">
        <f>IF(A18="","",IF(VLOOKUP(A18,[1]令和3年度契約状況調査票!$C:$AR,30,FALSE)="国所管",VLOOKUP(A18,[1]令和3年度契約状況調査票!$C:$AR,24,FALSE),""))</f>
        <v/>
      </c>
      <c r="N18" s="32" t="str">
        <f>IF(A18="","",IF(AND(P18="○",O18="分担契約/単価契約"),"単価契約"&amp;CHAR(10)&amp;"予定調達総額 "&amp;TEXT(VLOOKUP(A18,[1]令和3年度契約状況調査票!$C:$AR,18,FALSE),"#,##0円")&amp;"(B)"&amp;CHAR(10)&amp;"分担契約"&amp;CHAR(10)&amp;VLOOKUP(A18,[1]令和3年度契約状況調査票!$C:$AR,34,FALSE),IF(AND(P18="○",O18="分担契約"),"分担契約"&amp;CHAR(10)&amp;"契約総額 "&amp;TEXT(VLOOKUP(A18,[1]令和3年度契約状況調査票!$C:$AR,18,FALSE),"#,##0円")&amp;"(B)"&amp;CHAR(10)&amp;VLOOKUP(A18,[1]令和3年度契約状況調査票!$C:$AR,34,FALSE),(IF(O18="分担契約/単価契約","単価契約"&amp;CHAR(10)&amp;"予定調達総額 "&amp;TEXT(VLOOKUP(A18,[1]令和3年度契約状況調査票!$C:$AR,18,FALSE),"#,##0円")&amp;CHAR(10)&amp;"分担契約"&amp;CHAR(10)&amp;VLOOKUP(A18,[1]令和3年度契約状況調査票!$C:$AR,34,FALSE),IF(O18="分担契約","分担契約"&amp;CHAR(10)&amp;"契約総額 "&amp;TEXT(VLOOKUP(A18,[1]令和3年度契約状況調査票!$C:$AR,18,FALSE),"#,##0円")&amp;CHAR(10)&amp;VLOOKUP(A18,[1]令和3年度契約状況調査票!$C:$AR,34,FALSE),IF(O18="単価契約","単価契約"&amp;CHAR(10)&amp;"予定調達総額 "&amp;TEXT(VLOOKUP(A18,[1]令和3年度契約状況調査票!$C:$AR,18,FALSE),"#,##0円")&amp;CHAR(10)&amp;VLOOKUP(A18,[1]令和3年度契約状況調査票!$C:$AR,34,FALSE),VLOOKUP(A18,[1]令和3年度契約状況調査票!$C:$AR,34,FALSE))))))))</f>
        <v/>
      </c>
      <c r="O18" s="21" t="str">
        <f>IF(A18="","",VLOOKUP(A18,[1]令和3年度契約状況調査票!$C:$BY,55,FALSE))</f>
        <v/>
      </c>
      <c r="P18" s="21" t="str">
        <f>IF(A18="","",IF(VLOOKUP(A18,[1]令和3年度契約状況調査票!$C:$AR,16,FALSE)="他官署で調達手続きを実施のため","×",IF(VLOOKUP(A18,[1]令和3年度契約状況調査票!$C:$AR,23,FALSE)="②同種の他の契約の予定価格を類推されるおそれがあるため公表しない","×","○")))</f>
        <v/>
      </c>
    </row>
    <row r="19" spans="1:16" s="21" customFormat="1" ht="60" customHeight="1" x14ac:dyDescent="0.15">
      <c r="A19" s="22" t="str">
        <f>IF(MAX([1]令和3年度契約状況調査票!C14:C259)&gt;=ROW()-5,ROW()-5,"")</f>
        <v/>
      </c>
      <c r="B19" s="23" t="str">
        <f>IF(A19="","",VLOOKUP(A19,[1]令和3年度契約状況調査票!$C:$AR,7,FALSE))</f>
        <v/>
      </c>
      <c r="C19" s="24" t="str">
        <f>IF(A19="","",VLOOKUP(A19,[1]令和3年度契約状況調査票!$C:$AR,8,FALSE))</f>
        <v/>
      </c>
      <c r="D19" s="25" t="str">
        <f>IF(A19="","",VLOOKUP(A19,[1]令和3年度契約状況調査票!$C:$AR,11,FALSE))</f>
        <v/>
      </c>
      <c r="E19" s="23" t="str">
        <f>IF(A19="","",VLOOKUP(A19,[1]令和3年度契約状況調査票!$C:$AR,12,FALSE))</f>
        <v/>
      </c>
      <c r="F19" s="26" t="str">
        <f>IF(A19="","",VLOOKUP(A19,[1]令和3年度契約状況調査票!$C:$AR,13,FALSE))</f>
        <v/>
      </c>
      <c r="G19" s="27" t="str">
        <f>IF(A19="","",IF(VLOOKUP(A19,[1]令和3年度契約状況調査票!$C:$AR,14,FALSE)="②一般競争入札（総合評価方式）","一般競争入札"&amp;CHAR(10)&amp;"（総合評価方式）","一般競争入札"))</f>
        <v/>
      </c>
      <c r="H19" s="28" t="str">
        <f>IF(A19="","",IF(VLOOKUP(A19,[1]令和3年度契約状況調査票!$C:$AR,16,FALSE)="他官署で調達手続きを実施のため","他官署で調達手続きを実施のため",IF(VLOOKUP(A19,[1]令和3年度契約状況調査票!$C:$AR,23,FALSE)="②同種の他の契約の予定価格を類推されるおそれがあるため公表しない","同種の他の契約の予定価格を類推されるおそれがあるため公表しない",IF(VLOOKUP(A19,[1]令和3年度契約状況調査票!$C:$AR,23,FALSE)="－","－",IF(VLOOKUP(A19,[1]令和3年度契約状況調査票!$C:$AR,9,FALSE)&lt;&gt;"",TEXT(VLOOKUP(A19,[1]令和3年度契約状況調査票!$C:$AR,16,FALSE),"#,##0円")&amp;CHAR(10)&amp;"(A)",VLOOKUP(A19,[1]令和3年度契約状況調査票!$C:$AR,16,FALSE))))))</f>
        <v/>
      </c>
      <c r="I19" s="28" t="str">
        <f>IF(A19="","",VLOOKUP(A19,[1]令和3年度契約状況調査票!$C:$AR,17,FALSE))</f>
        <v/>
      </c>
      <c r="J19" s="29" t="str">
        <f>IF(A19="","",IF(VLOOKUP(A19,[1]令和3年度契約状況調査票!$C:$AR,16,FALSE)="他官署で調達手続きを実施のため","－",IF(VLOOKUP(A19,[1]令和3年度契約状況調査票!$C:$AR,23,FALSE)="②同種の他の契約の予定価格を類推されるおそれがあるため公表しない","－",IF(VLOOKUP(A19,[1]令和3年度契約状況調査票!$C:$AR,23,FALSE)="－","－",IF(VLOOKUP(A19,[1]令和3年度契約状況調査票!$C:$AR,9,FALSE)&lt;&gt;"",TEXT(VLOOKUP(A19,[1]令和3年度契約状況調査票!$C:$AR,19,FALSE),"#.0%")&amp;CHAR(10)&amp;"(B/A×100)",VLOOKUP(A19,[1]令和3年度契約状況調査票!$C:$AR,19,FALSE))))))</f>
        <v/>
      </c>
      <c r="K19" s="30" t="str">
        <f>IF(A19="","",IF(VLOOKUP(A19,[1]令和3年度契約状況調査票!$C:$AR,29,FALSE)="①公益社団法人","公社",IF(VLOOKUP(A19,[1]令和3年度契約状況調査票!$C:$AR,29,FALSE)="②公益財団法人","公財","")))</f>
        <v/>
      </c>
      <c r="L19" s="30" t="str">
        <f>IF(A19="","",VLOOKUP(A19,[1]令和3年度契約状況調査票!$C:$AR,30,FALSE))</f>
        <v/>
      </c>
      <c r="M19" s="31" t="str">
        <f>IF(A19="","",IF(VLOOKUP(A19,[1]令和3年度契約状況調査票!$C:$AR,30,FALSE)="国所管",VLOOKUP(A19,[1]令和3年度契約状況調査票!$C:$AR,24,FALSE),""))</f>
        <v/>
      </c>
      <c r="N19" s="32" t="str">
        <f>IF(A19="","",IF(AND(P19="○",O19="分担契約/単価契約"),"単価契約"&amp;CHAR(10)&amp;"予定調達総額 "&amp;TEXT(VLOOKUP(A19,[1]令和3年度契約状況調査票!$C:$AR,18,FALSE),"#,##0円")&amp;"(B)"&amp;CHAR(10)&amp;"分担契約"&amp;CHAR(10)&amp;VLOOKUP(A19,[1]令和3年度契約状況調査票!$C:$AR,34,FALSE),IF(AND(P19="○",O19="分担契約"),"分担契約"&amp;CHAR(10)&amp;"契約総額 "&amp;TEXT(VLOOKUP(A19,[1]令和3年度契約状況調査票!$C:$AR,18,FALSE),"#,##0円")&amp;"(B)"&amp;CHAR(10)&amp;VLOOKUP(A19,[1]令和3年度契約状況調査票!$C:$AR,34,FALSE),(IF(O19="分担契約/単価契約","単価契約"&amp;CHAR(10)&amp;"予定調達総額 "&amp;TEXT(VLOOKUP(A19,[1]令和3年度契約状況調査票!$C:$AR,18,FALSE),"#,##0円")&amp;CHAR(10)&amp;"分担契約"&amp;CHAR(10)&amp;VLOOKUP(A19,[1]令和3年度契約状況調査票!$C:$AR,34,FALSE),IF(O19="分担契約","分担契約"&amp;CHAR(10)&amp;"契約総額 "&amp;TEXT(VLOOKUP(A19,[1]令和3年度契約状況調査票!$C:$AR,18,FALSE),"#,##0円")&amp;CHAR(10)&amp;VLOOKUP(A19,[1]令和3年度契約状況調査票!$C:$AR,34,FALSE),IF(O19="単価契約","単価契約"&amp;CHAR(10)&amp;"予定調達総額 "&amp;TEXT(VLOOKUP(A19,[1]令和3年度契約状況調査票!$C:$AR,18,FALSE),"#,##0円")&amp;CHAR(10)&amp;VLOOKUP(A19,[1]令和3年度契約状況調査票!$C:$AR,34,FALSE),VLOOKUP(A19,[1]令和3年度契約状況調査票!$C:$AR,34,FALSE))))))))</f>
        <v/>
      </c>
      <c r="O19" s="21" t="str">
        <f>IF(A19="","",VLOOKUP(A19,[1]令和3年度契約状況調査票!$C:$BY,55,FALSE))</f>
        <v/>
      </c>
      <c r="P19" s="21" t="str">
        <f>IF(A19="","",IF(VLOOKUP(A19,[1]令和3年度契約状況調査票!$C:$AR,16,FALSE)="他官署で調達手続きを実施のため","×",IF(VLOOKUP(A19,[1]令和3年度契約状況調査票!$C:$AR,23,FALSE)="②同種の他の契約の予定価格を類推されるおそれがあるため公表しない","×","○")))</f>
        <v/>
      </c>
    </row>
    <row r="20" spans="1:16" s="21" customFormat="1" ht="60" customHeight="1" x14ac:dyDescent="0.15">
      <c r="A20" s="22" t="str">
        <f>IF(MAX([1]令和3年度契約状況調査票!C15:C260)&gt;=ROW()-5,ROW()-5,"")</f>
        <v/>
      </c>
      <c r="B20" s="23" t="str">
        <f>IF(A20="","",VLOOKUP(A20,[1]令和3年度契約状況調査票!$C:$AR,7,FALSE))</f>
        <v/>
      </c>
      <c r="C20" s="24" t="str">
        <f>IF(A20="","",VLOOKUP(A20,[1]令和3年度契約状況調査票!$C:$AR,8,FALSE))</f>
        <v/>
      </c>
      <c r="D20" s="25" t="str">
        <f>IF(A20="","",VLOOKUP(A20,[1]令和3年度契約状況調査票!$C:$AR,11,FALSE))</f>
        <v/>
      </c>
      <c r="E20" s="23" t="str">
        <f>IF(A20="","",VLOOKUP(A20,[1]令和3年度契約状況調査票!$C:$AR,12,FALSE))</f>
        <v/>
      </c>
      <c r="F20" s="26" t="str">
        <f>IF(A20="","",VLOOKUP(A20,[1]令和3年度契約状況調査票!$C:$AR,13,FALSE))</f>
        <v/>
      </c>
      <c r="G20" s="27" t="str">
        <f>IF(A20="","",IF(VLOOKUP(A20,[1]令和3年度契約状況調査票!$C:$AR,14,FALSE)="②一般競争入札（総合評価方式）","一般競争入札"&amp;CHAR(10)&amp;"（総合評価方式）","一般競争入札"))</f>
        <v/>
      </c>
      <c r="H20" s="28" t="str">
        <f>IF(A20="","",IF(VLOOKUP(A20,[1]令和3年度契約状況調査票!$C:$AR,16,FALSE)="他官署で調達手続きを実施のため","他官署で調達手続きを実施のため",IF(VLOOKUP(A20,[1]令和3年度契約状況調査票!$C:$AR,23,FALSE)="②同種の他の契約の予定価格を類推されるおそれがあるため公表しない","同種の他の契約の予定価格を類推されるおそれがあるため公表しない",IF(VLOOKUP(A20,[1]令和3年度契約状況調査票!$C:$AR,23,FALSE)="－","－",IF(VLOOKUP(A20,[1]令和3年度契約状況調査票!$C:$AR,9,FALSE)&lt;&gt;"",TEXT(VLOOKUP(A20,[1]令和3年度契約状況調査票!$C:$AR,16,FALSE),"#,##0円")&amp;CHAR(10)&amp;"(A)",VLOOKUP(A20,[1]令和3年度契約状況調査票!$C:$AR,16,FALSE))))))</f>
        <v/>
      </c>
      <c r="I20" s="28" t="str">
        <f>IF(A20="","",VLOOKUP(A20,[1]令和3年度契約状況調査票!$C:$AR,17,FALSE))</f>
        <v/>
      </c>
      <c r="J20" s="29" t="str">
        <f>IF(A20="","",IF(VLOOKUP(A20,[1]令和3年度契約状況調査票!$C:$AR,16,FALSE)="他官署で調達手続きを実施のため","－",IF(VLOOKUP(A20,[1]令和3年度契約状況調査票!$C:$AR,23,FALSE)="②同種の他の契約の予定価格を類推されるおそれがあるため公表しない","－",IF(VLOOKUP(A20,[1]令和3年度契約状況調査票!$C:$AR,23,FALSE)="－","－",IF(VLOOKUP(A20,[1]令和3年度契約状況調査票!$C:$AR,9,FALSE)&lt;&gt;"",TEXT(VLOOKUP(A20,[1]令和3年度契約状況調査票!$C:$AR,19,FALSE),"#.0%")&amp;CHAR(10)&amp;"(B/A×100)",VLOOKUP(A20,[1]令和3年度契約状況調査票!$C:$AR,19,FALSE))))))</f>
        <v/>
      </c>
      <c r="K20" s="30" t="str">
        <f>IF(A20="","",IF(VLOOKUP(A20,[1]令和3年度契約状況調査票!$C:$AR,29,FALSE)="①公益社団法人","公社",IF(VLOOKUP(A20,[1]令和3年度契約状況調査票!$C:$AR,29,FALSE)="②公益財団法人","公財","")))</f>
        <v/>
      </c>
      <c r="L20" s="30" t="str">
        <f>IF(A20="","",VLOOKUP(A20,[1]令和3年度契約状況調査票!$C:$AR,30,FALSE))</f>
        <v/>
      </c>
      <c r="M20" s="31" t="str">
        <f>IF(A20="","",IF(VLOOKUP(A20,[1]令和3年度契約状況調査票!$C:$AR,30,FALSE)="国所管",VLOOKUP(A20,[1]令和3年度契約状況調査票!$C:$AR,24,FALSE),""))</f>
        <v/>
      </c>
      <c r="N20" s="32" t="str">
        <f>IF(A20="","",IF(AND(P20="○",O20="分担契約/単価契約"),"単価契約"&amp;CHAR(10)&amp;"予定調達総額 "&amp;TEXT(VLOOKUP(A20,[1]令和3年度契約状況調査票!$C:$AR,18,FALSE),"#,##0円")&amp;"(B)"&amp;CHAR(10)&amp;"分担契約"&amp;CHAR(10)&amp;VLOOKUP(A20,[1]令和3年度契約状況調査票!$C:$AR,34,FALSE),IF(AND(P20="○",O20="分担契約"),"分担契約"&amp;CHAR(10)&amp;"契約総額 "&amp;TEXT(VLOOKUP(A20,[1]令和3年度契約状況調査票!$C:$AR,18,FALSE),"#,##0円")&amp;"(B)"&amp;CHAR(10)&amp;VLOOKUP(A20,[1]令和3年度契約状況調査票!$C:$AR,34,FALSE),(IF(O20="分担契約/単価契約","単価契約"&amp;CHAR(10)&amp;"予定調達総額 "&amp;TEXT(VLOOKUP(A20,[1]令和3年度契約状況調査票!$C:$AR,18,FALSE),"#,##0円")&amp;CHAR(10)&amp;"分担契約"&amp;CHAR(10)&amp;VLOOKUP(A20,[1]令和3年度契約状況調査票!$C:$AR,34,FALSE),IF(O20="分担契約","分担契約"&amp;CHAR(10)&amp;"契約総額 "&amp;TEXT(VLOOKUP(A20,[1]令和3年度契約状況調査票!$C:$AR,18,FALSE),"#,##0円")&amp;CHAR(10)&amp;VLOOKUP(A20,[1]令和3年度契約状況調査票!$C:$AR,34,FALSE),IF(O20="単価契約","単価契約"&amp;CHAR(10)&amp;"予定調達総額 "&amp;TEXT(VLOOKUP(A20,[1]令和3年度契約状況調査票!$C:$AR,18,FALSE),"#,##0円")&amp;CHAR(10)&amp;VLOOKUP(A20,[1]令和3年度契約状況調査票!$C:$AR,34,FALSE),VLOOKUP(A20,[1]令和3年度契約状況調査票!$C:$AR,34,FALSE))))))))</f>
        <v/>
      </c>
      <c r="O20" s="21" t="str">
        <f>IF(A20="","",VLOOKUP(A20,[1]令和3年度契約状況調査票!$C:$BY,55,FALSE))</f>
        <v/>
      </c>
      <c r="P20" s="21" t="str">
        <f>IF(A20="","",IF(VLOOKUP(A20,[1]令和3年度契約状況調査票!$C:$AR,16,FALSE)="他官署で調達手続きを実施のため","×",IF(VLOOKUP(A20,[1]令和3年度契約状況調査票!$C:$AR,23,FALSE)="②同種の他の契約の予定価格を類推されるおそれがあるため公表しない","×","○")))</f>
        <v/>
      </c>
    </row>
    <row r="21" spans="1:16" s="21" customFormat="1" ht="60" customHeight="1" x14ac:dyDescent="0.15">
      <c r="A21" s="22" t="str">
        <f>IF(MAX([1]令和3年度契約状況調査票!C16:C261)&gt;=ROW()-5,ROW()-5,"")</f>
        <v/>
      </c>
      <c r="B21" s="23" t="str">
        <f>IF(A21="","",VLOOKUP(A21,[1]令和3年度契約状況調査票!$C:$AR,7,FALSE))</f>
        <v/>
      </c>
      <c r="C21" s="24" t="str">
        <f>IF(A21="","",VLOOKUP(A21,[1]令和3年度契約状況調査票!$C:$AR,8,FALSE))</f>
        <v/>
      </c>
      <c r="D21" s="25" t="str">
        <f>IF(A21="","",VLOOKUP(A21,[1]令和3年度契約状況調査票!$C:$AR,11,FALSE))</f>
        <v/>
      </c>
      <c r="E21" s="23" t="str">
        <f>IF(A21="","",VLOOKUP(A21,[1]令和3年度契約状況調査票!$C:$AR,12,FALSE))</f>
        <v/>
      </c>
      <c r="F21" s="26" t="str">
        <f>IF(A21="","",VLOOKUP(A21,[1]令和3年度契約状況調査票!$C:$AR,13,FALSE))</f>
        <v/>
      </c>
      <c r="G21" s="27" t="str">
        <f>IF(A21="","",IF(VLOOKUP(A21,[1]令和3年度契約状況調査票!$C:$AR,14,FALSE)="②一般競争入札（総合評価方式）","一般競争入札"&amp;CHAR(10)&amp;"（総合評価方式）","一般競争入札"))</f>
        <v/>
      </c>
      <c r="H21" s="28" t="str">
        <f>IF(A21="","",IF(VLOOKUP(A21,[1]令和3年度契約状況調査票!$C:$AR,16,FALSE)="他官署で調達手続きを実施のため","他官署で調達手続きを実施のため",IF(VLOOKUP(A21,[1]令和3年度契約状況調査票!$C:$AR,23,FALSE)="②同種の他の契約の予定価格を類推されるおそれがあるため公表しない","同種の他の契約の予定価格を類推されるおそれがあるため公表しない",IF(VLOOKUP(A21,[1]令和3年度契約状況調査票!$C:$AR,23,FALSE)="－","－",IF(VLOOKUP(A21,[1]令和3年度契約状況調査票!$C:$AR,9,FALSE)&lt;&gt;"",TEXT(VLOOKUP(A21,[1]令和3年度契約状況調査票!$C:$AR,16,FALSE),"#,##0円")&amp;CHAR(10)&amp;"(A)",VLOOKUP(A21,[1]令和3年度契約状況調査票!$C:$AR,16,FALSE))))))</f>
        <v/>
      </c>
      <c r="I21" s="28" t="str">
        <f>IF(A21="","",VLOOKUP(A21,[1]令和3年度契約状況調査票!$C:$AR,17,FALSE))</f>
        <v/>
      </c>
      <c r="J21" s="29" t="str">
        <f>IF(A21="","",IF(VLOOKUP(A21,[1]令和3年度契約状況調査票!$C:$AR,16,FALSE)="他官署で調達手続きを実施のため","－",IF(VLOOKUP(A21,[1]令和3年度契約状況調査票!$C:$AR,23,FALSE)="②同種の他の契約の予定価格を類推されるおそれがあるため公表しない","－",IF(VLOOKUP(A21,[1]令和3年度契約状況調査票!$C:$AR,23,FALSE)="－","－",IF(VLOOKUP(A21,[1]令和3年度契約状況調査票!$C:$AR,9,FALSE)&lt;&gt;"",TEXT(VLOOKUP(A21,[1]令和3年度契約状況調査票!$C:$AR,19,FALSE),"#.0%")&amp;CHAR(10)&amp;"(B/A×100)",VLOOKUP(A21,[1]令和3年度契約状況調査票!$C:$AR,19,FALSE))))))</f>
        <v/>
      </c>
      <c r="K21" s="30" t="str">
        <f>IF(A21="","",IF(VLOOKUP(A21,[1]令和3年度契約状況調査票!$C:$AR,29,FALSE)="①公益社団法人","公社",IF(VLOOKUP(A21,[1]令和3年度契約状況調査票!$C:$AR,29,FALSE)="②公益財団法人","公財","")))</f>
        <v/>
      </c>
      <c r="L21" s="30" t="str">
        <f>IF(A21="","",VLOOKUP(A21,[1]令和3年度契約状況調査票!$C:$AR,30,FALSE))</f>
        <v/>
      </c>
      <c r="M21" s="31" t="str">
        <f>IF(A21="","",IF(VLOOKUP(A21,[1]令和3年度契約状況調査票!$C:$AR,30,FALSE)="国所管",VLOOKUP(A21,[1]令和3年度契約状況調査票!$C:$AR,24,FALSE),""))</f>
        <v/>
      </c>
      <c r="N21" s="32" t="str">
        <f>IF(A21="","",IF(AND(P21="○",O21="分担契約/単価契約"),"単価契約"&amp;CHAR(10)&amp;"予定調達総額 "&amp;TEXT(VLOOKUP(A21,[1]令和3年度契約状況調査票!$C:$AR,18,FALSE),"#,##0円")&amp;"(B)"&amp;CHAR(10)&amp;"分担契約"&amp;CHAR(10)&amp;VLOOKUP(A21,[1]令和3年度契約状況調査票!$C:$AR,34,FALSE),IF(AND(P21="○",O21="分担契約"),"分担契約"&amp;CHAR(10)&amp;"契約総額 "&amp;TEXT(VLOOKUP(A21,[1]令和3年度契約状況調査票!$C:$AR,18,FALSE),"#,##0円")&amp;"(B)"&amp;CHAR(10)&amp;VLOOKUP(A21,[1]令和3年度契約状況調査票!$C:$AR,34,FALSE),(IF(O21="分担契約/単価契約","単価契約"&amp;CHAR(10)&amp;"予定調達総額 "&amp;TEXT(VLOOKUP(A21,[1]令和3年度契約状況調査票!$C:$AR,18,FALSE),"#,##0円")&amp;CHAR(10)&amp;"分担契約"&amp;CHAR(10)&amp;VLOOKUP(A21,[1]令和3年度契約状況調査票!$C:$AR,34,FALSE),IF(O21="分担契約","分担契約"&amp;CHAR(10)&amp;"契約総額 "&amp;TEXT(VLOOKUP(A21,[1]令和3年度契約状況調査票!$C:$AR,18,FALSE),"#,##0円")&amp;CHAR(10)&amp;VLOOKUP(A21,[1]令和3年度契約状況調査票!$C:$AR,34,FALSE),IF(O21="単価契約","単価契約"&amp;CHAR(10)&amp;"予定調達総額 "&amp;TEXT(VLOOKUP(A21,[1]令和3年度契約状況調査票!$C:$AR,18,FALSE),"#,##0円")&amp;CHAR(10)&amp;VLOOKUP(A21,[1]令和3年度契約状況調査票!$C:$AR,34,FALSE),VLOOKUP(A21,[1]令和3年度契約状況調査票!$C:$AR,34,FALSE))))))))</f>
        <v/>
      </c>
      <c r="O21" s="21" t="str">
        <f>IF(A21="","",VLOOKUP(A21,[1]令和3年度契約状況調査票!$C:$BY,55,FALSE))</f>
        <v/>
      </c>
      <c r="P21" s="21" t="str">
        <f>IF(A21="","",IF(VLOOKUP(A21,[1]令和3年度契約状況調査票!$C:$AR,16,FALSE)="他官署で調達手続きを実施のため","×",IF(VLOOKUP(A21,[1]令和3年度契約状況調査票!$C:$AR,23,FALSE)="②同種の他の契約の予定価格を類推されるおそれがあるため公表しない","×","○")))</f>
        <v/>
      </c>
    </row>
    <row r="22" spans="1:16" s="21" customFormat="1" ht="60" customHeight="1" x14ac:dyDescent="0.15">
      <c r="A22" s="22" t="str">
        <f>IF(MAX([1]令和3年度契約状況調査票!C17:C262)&gt;=ROW()-5,ROW()-5,"")</f>
        <v/>
      </c>
      <c r="B22" s="23" t="str">
        <f>IF(A22="","",VLOOKUP(A22,[1]令和3年度契約状況調査票!$C:$AR,7,FALSE))</f>
        <v/>
      </c>
      <c r="C22" s="24" t="str">
        <f>IF(A22="","",VLOOKUP(A22,[1]令和3年度契約状況調査票!$C:$AR,8,FALSE))</f>
        <v/>
      </c>
      <c r="D22" s="25" t="str">
        <f>IF(A22="","",VLOOKUP(A22,[1]令和3年度契約状況調査票!$C:$AR,11,FALSE))</f>
        <v/>
      </c>
      <c r="E22" s="23" t="str">
        <f>IF(A22="","",VLOOKUP(A22,[1]令和3年度契約状況調査票!$C:$AR,12,FALSE))</f>
        <v/>
      </c>
      <c r="F22" s="26" t="str">
        <f>IF(A22="","",VLOOKUP(A22,[1]令和3年度契約状況調査票!$C:$AR,13,FALSE))</f>
        <v/>
      </c>
      <c r="G22" s="27" t="str">
        <f>IF(A22="","",IF(VLOOKUP(A22,[1]令和3年度契約状況調査票!$C:$AR,14,FALSE)="②一般競争入札（総合評価方式）","一般競争入札"&amp;CHAR(10)&amp;"（総合評価方式）","一般競争入札"))</f>
        <v/>
      </c>
      <c r="H22" s="28" t="str">
        <f>IF(A22="","",IF(VLOOKUP(A22,[1]令和3年度契約状況調査票!$C:$AR,16,FALSE)="他官署で調達手続きを実施のため","他官署で調達手続きを実施のため",IF(VLOOKUP(A22,[1]令和3年度契約状況調査票!$C:$AR,23,FALSE)="②同種の他の契約の予定価格を類推されるおそれがあるため公表しない","同種の他の契約の予定価格を類推されるおそれがあるため公表しない",IF(VLOOKUP(A22,[1]令和3年度契約状況調査票!$C:$AR,23,FALSE)="－","－",IF(VLOOKUP(A22,[1]令和3年度契約状況調査票!$C:$AR,9,FALSE)&lt;&gt;"",TEXT(VLOOKUP(A22,[1]令和3年度契約状況調査票!$C:$AR,16,FALSE),"#,##0円")&amp;CHAR(10)&amp;"(A)",VLOOKUP(A22,[1]令和3年度契約状況調査票!$C:$AR,16,FALSE))))))</f>
        <v/>
      </c>
      <c r="I22" s="28" t="str">
        <f>IF(A22="","",VLOOKUP(A22,[1]令和3年度契約状況調査票!$C:$AR,17,FALSE))</f>
        <v/>
      </c>
      <c r="J22" s="29" t="str">
        <f>IF(A22="","",IF(VLOOKUP(A22,[1]令和3年度契約状況調査票!$C:$AR,16,FALSE)="他官署で調達手続きを実施のため","－",IF(VLOOKUP(A22,[1]令和3年度契約状況調査票!$C:$AR,23,FALSE)="②同種の他の契約の予定価格を類推されるおそれがあるため公表しない","－",IF(VLOOKUP(A22,[1]令和3年度契約状況調査票!$C:$AR,23,FALSE)="－","－",IF(VLOOKUP(A22,[1]令和3年度契約状況調査票!$C:$AR,9,FALSE)&lt;&gt;"",TEXT(VLOOKUP(A22,[1]令和3年度契約状況調査票!$C:$AR,19,FALSE),"#.0%")&amp;CHAR(10)&amp;"(B/A×100)",VLOOKUP(A22,[1]令和3年度契約状況調査票!$C:$AR,19,FALSE))))))</f>
        <v/>
      </c>
      <c r="K22" s="30" t="str">
        <f>IF(A22="","",IF(VLOOKUP(A22,[1]令和3年度契約状況調査票!$C:$AR,29,FALSE)="①公益社団法人","公社",IF(VLOOKUP(A22,[1]令和3年度契約状況調査票!$C:$AR,29,FALSE)="②公益財団法人","公財","")))</f>
        <v/>
      </c>
      <c r="L22" s="30" t="str">
        <f>IF(A22="","",VLOOKUP(A22,[1]令和3年度契約状況調査票!$C:$AR,30,FALSE))</f>
        <v/>
      </c>
      <c r="M22" s="31" t="str">
        <f>IF(A22="","",IF(VLOOKUP(A22,[1]令和3年度契約状況調査票!$C:$AR,30,FALSE)="国所管",VLOOKUP(A22,[1]令和3年度契約状況調査票!$C:$AR,24,FALSE),""))</f>
        <v/>
      </c>
      <c r="N22" s="32" t="str">
        <f>IF(A22="","",IF(AND(P22="○",O22="分担契約/単価契約"),"単価契約"&amp;CHAR(10)&amp;"予定調達総額 "&amp;TEXT(VLOOKUP(A22,[1]令和3年度契約状況調査票!$C:$AR,18,FALSE),"#,##0円")&amp;"(B)"&amp;CHAR(10)&amp;"分担契約"&amp;CHAR(10)&amp;VLOOKUP(A22,[1]令和3年度契約状況調査票!$C:$AR,34,FALSE),IF(AND(P22="○",O22="分担契約"),"分担契約"&amp;CHAR(10)&amp;"契約総額 "&amp;TEXT(VLOOKUP(A22,[1]令和3年度契約状況調査票!$C:$AR,18,FALSE),"#,##0円")&amp;"(B)"&amp;CHAR(10)&amp;VLOOKUP(A22,[1]令和3年度契約状況調査票!$C:$AR,34,FALSE),(IF(O22="分担契約/単価契約","単価契約"&amp;CHAR(10)&amp;"予定調達総額 "&amp;TEXT(VLOOKUP(A22,[1]令和3年度契約状況調査票!$C:$AR,18,FALSE),"#,##0円")&amp;CHAR(10)&amp;"分担契約"&amp;CHAR(10)&amp;VLOOKUP(A22,[1]令和3年度契約状況調査票!$C:$AR,34,FALSE),IF(O22="分担契約","分担契約"&amp;CHAR(10)&amp;"契約総額 "&amp;TEXT(VLOOKUP(A22,[1]令和3年度契約状況調査票!$C:$AR,18,FALSE),"#,##0円")&amp;CHAR(10)&amp;VLOOKUP(A22,[1]令和3年度契約状況調査票!$C:$AR,34,FALSE),IF(O22="単価契約","単価契約"&amp;CHAR(10)&amp;"予定調達総額 "&amp;TEXT(VLOOKUP(A22,[1]令和3年度契約状況調査票!$C:$AR,18,FALSE),"#,##0円")&amp;CHAR(10)&amp;VLOOKUP(A22,[1]令和3年度契約状況調査票!$C:$AR,34,FALSE),VLOOKUP(A22,[1]令和3年度契約状況調査票!$C:$AR,34,FALSE))))))))</f>
        <v/>
      </c>
      <c r="O22" s="21" t="str">
        <f>IF(A22="","",VLOOKUP(A22,[1]令和3年度契約状況調査票!$C:$BY,55,FALSE))</f>
        <v/>
      </c>
      <c r="P22" s="21" t="str">
        <f>IF(A22="","",IF(VLOOKUP(A22,[1]令和3年度契約状況調査票!$C:$AR,16,FALSE)="他官署で調達手続きを実施のため","×",IF(VLOOKUP(A22,[1]令和3年度契約状況調査票!$C:$AR,23,FALSE)="②同種の他の契約の予定価格を類推されるおそれがあるため公表しない","×","○")))</f>
        <v/>
      </c>
    </row>
    <row r="23" spans="1:16" s="21" customFormat="1" ht="60" customHeight="1" x14ac:dyDescent="0.15">
      <c r="A23" s="22" t="str">
        <f>IF(MAX([1]令和3年度契約状況調査票!C17:C263)&gt;=ROW()-5,ROW()-5,"")</f>
        <v/>
      </c>
      <c r="B23" s="23" t="str">
        <f>IF(A23="","",VLOOKUP(A23,[1]令和3年度契約状況調査票!$C:$AR,7,FALSE))</f>
        <v/>
      </c>
      <c r="C23" s="24" t="str">
        <f>IF(A23="","",VLOOKUP(A23,[1]令和3年度契約状況調査票!$C:$AR,8,FALSE))</f>
        <v/>
      </c>
      <c r="D23" s="25" t="str">
        <f>IF(A23="","",VLOOKUP(A23,[1]令和3年度契約状況調査票!$C:$AR,11,FALSE))</f>
        <v/>
      </c>
      <c r="E23" s="23" t="str">
        <f>IF(A23="","",VLOOKUP(A23,[1]令和3年度契約状況調査票!$C:$AR,12,FALSE))</f>
        <v/>
      </c>
      <c r="F23" s="26" t="str">
        <f>IF(A23="","",VLOOKUP(A23,[1]令和3年度契約状況調査票!$C:$AR,13,FALSE))</f>
        <v/>
      </c>
      <c r="G23" s="27" t="str">
        <f>IF(A23="","",IF(VLOOKUP(A23,[1]令和3年度契約状況調査票!$C:$AR,14,FALSE)="②一般競争入札（総合評価方式）","一般競争入札"&amp;CHAR(10)&amp;"（総合評価方式）","一般競争入札"))</f>
        <v/>
      </c>
      <c r="H23" s="28" t="str">
        <f>IF(A23="","",IF(VLOOKUP(A23,[1]令和3年度契約状況調査票!$C:$AR,16,FALSE)="他官署で調達手続きを実施のため","他官署で調達手続きを実施のため",IF(VLOOKUP(A23,[1]令和3年度契約状況調査票!$C:$AR,23,FALSE)="②同種の他の契約の予定価格を類推されるおそれがあるため公表しない","同種の他の契約の予定価格を類推されるおそれがあるため公表しない",IF(VLOOKUP(A23,[1]令和3年度契約状況調査票!$C:$AR,23,FALSE)="－","－",IF(VLOOKUP(A23,[1]令和3年度契約状況調査票!$C:$AR,9,FALSE)&lt;&gt;"",TEXT(VLOOKUP(A23,[1]令和3年度契約状況調査票!$C:$AR,16,FALSE),"#,##0円")&amp;CHAR(10)&amp;"(A)",VLOOKUP(A23,[1]令和3年度契約状況調査票!$C:$AR,16,FALSE))))))</f>
        <v/>
      </c>
      <c r="I23" s="28" t="str">
        <f>IF(A23="","",VLOOKUP(A23,[1]令和3年度契約状況調査票!$C:$AR,17,FALSE))</f>
        <v/>
      </c>
      <c r="J23" s="29" t="str">
        <f>IF(A23="","",IF(VLOOKUP(A23,[1]令和3年度契約状況調査票!$C:$AR,16,FALSE)="他官署で調達手続きを実施のため","－",IF(VLOOKUP(A23,[1]令和3年度契約状況調査票!$C:$AR,23,FALSE)="②同種の他の契約の予定価格を類推されるおそれがあるため公表しない","－",IF(VLOOKUP(A23,[1]令和3年度契約状況調査票!$C:$AR,23,FALSE)="－","－",IF(VLOOKUP(A23,[1]令和3年度契約状況調査票!$C:$AR,9,FALSE)&lt;&gt;"",TEXT(VLOOKUP(A23,[1]令和3年度契約状況調査票!$C:$AR,19,FALSE),"#.0%")&amp;CHAR(10)&amp;"(B/A×100)",VLOOKUP(A23,[1]令和3年度契約状況調査票!$C:$AR,19,FALSE))))))</f>
        <v/>
      </c>
      <c r="K23" s="30" t="str">
        <f>IF(A23="","",IF(VLOOKUP(A23,[1]令和3年度契約状況調査票!$C:$AR,29,FALSE)="①公益社団法人","公社",IF(VLOOKUP(A23,[1]令和3年度契約状況調査票!$C:$AR,29,FALSE)="②公益財団法人","公財","")))</f>
        <v/>
      </c>
      <c r="L23" s="30" t="str">
        <f>IF(A23="","",VLOOKUP(A23,[1]令和3年度契約状況調査票!$C:$AR,30,FALSE))</f>
        <v/>
      </c>
      <c r="M23" s="31" t="str">
        <f>IF(A23="","",IF(VLOOKUP(A23,[1]令和3年度契約状況調査票!$C:$AR,30,FALSE)="国所管",VLOOKUP(A23,[1]令和3年度契約状況調査票!$C:$AR,24,FALSE),""))</f>
        <v/>
      </c>
      <c r="N23" s="32" t="str">
        <f>IF(A23="","",IF(AND(P23="○",O23="分担契約/単価契約"),"単価契約"&amp;CHAR(10)&amp;"予定調達総額 "&amp;TEXT(VLOOKUP(A23,[1]令和3年度契約状況調査票!$C:$AR,18,FALSE),"#,##0円")&amp;"(B)"&amp;CHAR(10)&amp;"分担契約"&amp;CHAR(10)&amp;VLOOKUP(A23,[1]令和3年度契約状況調査票!$C:$AR,34,FALSE),IF(AND(P23="○",O23="分担契約"),"分担契約"&amp;CHAR(10)&amp;"契約総額 "&amp;TEXT(VLOOKUP(A23,[1]令和3年度契約状況調査票!$C:$AR,18,FALSE),"#,##0円")&amp;"(B)"&amp;CHAR(10)&amp;VLOOKUP(A23,[1]令和3年度契約状況調査票!$C:$AR,34,FALSE),(IF(O23="分担契約/単価契約","単価契約"&amp;CHAR(10)&amp;"予定調達総額 "&amp;TEXT(VLOOKUP(A23,[1]令和3年度契約状況調査票!$C:$AR,18,FALSE),"#,##0円")&amp;CHAR(10)&amp;"分担契約"&amp;CHAR(10)&amp;VLOOKUP(A23,[1]令和3年度契約状況調査票!$C:$AR,34,FALSE),IF(O23="分担契約","分担契約"&amp;CHAR(10)&amp;"契約総額 "&amp;TEXT(VLOOKUP(A23,[1]令和3年度契約状況調査票!$C:$AR,18,FALSE),"#,##0円")&amp;CHAR(10)&amp;VLOOKUP(A23,[1]令和3年度契約状況調査票!$C:$AR,34,FALSE),IF(O23="単価契約","単価契約"&amp;CHAR(10)&amp;"予定調達総額 "&amp;TEXT(VLOOKUP(A23,[1]令和3年度契約状況調査票!$C:$AR,18,FALSE),"#,##0円")&amp;CHAR(10)&amp;VLOOKUP(A23,[1]令和3年度契約状況調査票!$C:$AR,34,FALSE),VLOOKUP(A23,[1]令和3年度契約状況調査票!$C:$AR,34,FALSE))))))))</f>
        <v/>
      </c>
      <c r="O23" s="21" t="str">
        <f>IF(A23="","",VLOOKUP(A23,[1]令和3年度契約状況調査票!$C:$BY,55,FALSE))</f>
        <v/>
      </c>
      <c r="P23" s="21" t="str">
        <f>IF(A23="","",IF(VLOOKUP(A23,[1]令和3年度契約状況調査票!$C:$AR,16,FALSE)="他官署で調達手続きを実施のため","×",IF(VLOOKUP(A23,[1]令和3年度契約状況調査票!$C:$AR,23,FALSE)="②同種の他の契約の予定価格を類推されるおそれがあるため公表しない","×","○")))</f>
        <v/>
      </c>
    </row>
    <row r="24" spans="1:16" s="21" customFormat="1" ht="60" customHeight="1" x14ac:dyDescent="0.15">
      <c r="A24" s="22" t="str">
        <f>IF(MAX([1]令和3年度契約状況調査票!C18:C264)&gt;=ROW()-5,ROW()-5,"")</f>
        <v/>
      </c>
      <c r="B24" s="23" t="str">
        <f>IF(A24="","",VLOOKUP(A24,[1]令和3年度契約状況調査票!$C:$AR,7,FALSE))</f>
        <v/>
      </c>
      <c r="C24" s="24" t="str">
        <f>IF(A24="","",VLOOKUP(A24,[1]令和3年度契約状況調査票!$C:$AR,8,FALSE))</f>
        <v/>
      </c>
      <c r="D24" s="25" t="str">
        <f>IF(A24="","",VLOOKUP(A24,[1]令和3年度契約状況調査票!$C:$AR,11,FALSE))</f>
        <v/>
      </c>
      <c r="E24" s="23" t="str">
        <f>IF(A24="","",VLOOKUP(A24,[1]令和3年度契約状況調査票!$C:$AR,12,FALSE))</f>
        <v/>
      </c>
      <c r="F24" s="26" t="str">
        <f>IF(A24="","",VLOOKUP(A24,[1]令和3年度契約状況調査票!$C:$AR,13,FALSE))</f>
        <v/>
      </c>
      <c r="G24" s="27" t="str">
        <f>IF(A24="","",IF(VLOOKUP(A24,[1]令和3年度契約状況調査票!$C:$AR,14,FALSE)="②一般競争入札（総合評価方式）","一般競争入札"&amp;CHAR(10)&amp;"（総合評価方式）","一般競争入札"))</f>
        <v/>
      </c>
      <c r="H24" s="28" t="str">
        <f>IF(A24="","",IF(VLOOKUP(A24,[1]令和3年度契約状況調査票!$C:$AR,16,FALSE)="他官署で調達手続きを実施のため","他官署で調達手続きを実施のため",IF(VLOOKUP(A24,[1]令和3年度契約状況調査票!$C:$AR,23,FALSE)="②同種の他の契約の予定価格を類推されるおそれがあるため公表しない","同種の他の契約の予定価格を類推されるおそれがあるため公表しない",IF(VLOOKUP(A24,[1]令和3年度契約状況調査票!$C:$AR,23,FALSE)="－","－",IF(VLOOKUP(A24,[1]令和3年度契約状況調査票!$C:$AR,9,FALSE)&lt;&gt;"",TEXT(VLOOKUP(A24,[1]令和3年度契約状況調査票!$C:$AR,16,FALSE),"#,##0円")&amp;CHAR(10)&amp;"(A)",VLOOKUP(A24,[1]令和3年度契約状況調査票!$C:$AR,16,FALSE))))))</f>
        <v/>
      </c>
      <c r="I24" s="28" t="str">
        <f>IF(A24="","",VLOOKUP(A24,[1]令和3年度契約状況調査票!$C:$AR,17,FALSE))</f>
        <v/>
      </c>
      <c r="J24" s="29" t="str">
        <f>IF(A24="","",IF(VLOOKUP(A24,[1]令和3年度契約状況調査票!$C:$AR,16,FALSE)="他官署で調達手続きを実施のため","－",IF(VLOOKUP(A24,[1]令和3年度契約状況調査票!$C:$AR,23,FALSE)="②同種の他の契約の予定価格を類推されるおそれがあるため公表しない","－",IF(VLOOKUP(A24,[1]令和3年度契約状況調査票!$C:$AR,23,FALSE)="－","－",IF(VLOOKUP(A24,[1]令和3年度契約状況調査票!$C:$AR,9,FALSE)&lt;&gt;"",TEXT(VLOOKUP(A24,[1]令和3年度契約状況調査票!$C:$AR,19,FALSE),"#.0%")&amp;CHAR(10)&amp;"(B/A×100)",VLOOKUP(A24,[1]令和3年度契約状況調査票!$C:$AR,19,FALSE))))))</f>
        <v/>
      </c>
      <c r="K24" s="30" t="str">
        <f>IF(A24="","",IF(VLOOKUP(A24,[1]令和3年度契約状況調査票!$C:$AR,29,FALSE)="①公益社団法人","公社",IF(VLOOKUP(A24,[1]令和3年度契約状況調査票!$C:$AR,29,FALSE)="②公益財団法人","公財","")))</f>
        <v/>
      </c>
      <c r="L24" s="30" t="str">
        <f>IF(A24="","",VLOOKUP(A24,[1]令和3年度契約状況調査票!$C:$AR,30,FALSE))</f>
        <v/>
      </c>
      <c r="M24" s="31" t="str">
        <f>IF(A24="","",IF(VLOOKUP(A24,[1]令和3年度契約状況調査票!$C:$AR,30,FALSE)="国所管",VLOOKUP(A24,[1]令和3年度契約状況調査票!$C:$AR,24,FALSE),""))</f>
        <v/>
      </c>
      <c r="N24" s="32" t="str">
        <f>IF(A24="","",IF(AND(P24="○",O24="分担契約/単価契約"),"単価契約"&amp;CHAR(10)&amp;"予定調達総額 "&amp;TEXT(VLOOKUP(A24,[1]令和3年度契約状況調査票!$C:$AR,18,FALSE),"#,##0円")&amp;"(B)"&amp;CHAR(10)&amp;"分担契約"&amp;CHAR(10)&amp;VLOOKUP(A24,[1]令和3年度契約状況調査票!$C:$AR,34,FALSE),IF(AND(P24="○",O24="分担契約"),"分担契約"&amp;CHAR(10)&amp;"契約総額 "&amp;TEXT(VLOOKUP(A24,[1]令和3年度契約状況調査票!$C:$AR,18,FALSE),"#,##0円")&amp;"(B)"&amp;CHAR(10)&amp;VLOOKUP(A24,[1]令和3年度契約状況調査票!$C:$AR,34,FALSE),(IF(O24="分担契約/単価契約","単価契約"&amp;CHAR(10)&amp;"予定調達総額 "&amp;TEXT(VLOOKUP(A24,[1]令和3年度契約状況調査票!$C:$AR,18,FALSE),"#,##0円")&amp;CHAR(10)&amp;"分担契約"&amp;CHAR(10)&amp;VLOOKUP(A24,[1]令和3年度契約状況調査票!$C:$AR,34,FALSE),IF(O24="分担契約","分担契約"&amp;CHAR(10)&amp;"契約総額 "&amp;TEXT(VLOOKUP(A24,[1]令和3年度契約状況調査票!$C:$AR,18,FALSE),"#,##0円")&amp;CHAR(10)&amp;VLOOKUP(A24,[1]令和3年度契約状況調査票!$C:$AR,34,FALSE),IF(O24="単価契約","単価契約"&amp;CHAR(10)&amp;"予定調達総額 "&amp;TEXT(VLOOKUP(A24,[1]令和3年度契約状況調査票!$C:$AR,18,FALSE),"#,##0円")&amp;CHAR(10)&amp;VLOOKUP(A24,[1]令和3年度契約状況調査票!$C:$AR,34,FALSE),VLOOKUP(A24,[1]令和3年度契約状況調査票!$C:$AR,34,FALSE))))))))</f>
        <v/>
      </c>
      <c r="O24" s="21" t="str">
        <f>IF(A24="","",VLOOKUP(A24,[1]令和3年度契約状況調査票!$C:$BY,55,FALSE))</f>
        <v/>
      </c>
      <c r="P24" s="21" t="str">
        <f>IF(A24="","",IF(VLOOKUP(A24,[1]令和3年度契約状況調査票!$C:$AR,16,FALSE)="他官署で調達手続きを実施のため","×",IF(VLOOKUP(A24,[1]令和3年度契約状況調査票!$C:$AR,23,FALSE)="②同種の他の契約の予定価格を類推されるおそれがあるため公表しない","×","○")))</f>
        <v/>
      </c>
    </row>
    <row r="25" spans="1:16" s="21" customFormat="1" ht="60" customHeight="1" x14ac:dyDescent="0.15">
      <c r="A25" s="22" t="str">
        <f>IF(MAX([1]令和3年度契約状況調査票!C20:C265)&gt;=ROW()-5,ROW()-5,"")</f>
        <v/>
      </c>
      <c r="B25" s="23" t="str">
        <f>IF(A25="","",VLOOKUP(A25,[1]令和3年度契約状況調査票!$C:$AR,7,FALSE))</f>
        <v/>
      </c>
      <c r="C25" s="24" t="str">
        <f>IF(A25="","",VLOOKUP(A25,[1]令和3年度契約状況調査票!$C:$AR,8,FALSE))</f>
        <v/>
      </c>
      <c r="D25" s="25" t="str">
        <f>IF(A25="","",VLOOKUP(A25,[1]令和3年度契約状況調査票!$C:$AR,11,FALSE))</f>
        <v/>
      </c>
      <c r="E25" s="23" t="str">
        <f>IF(A25="","",VLOOKUP(A25,[1]令和3年度契約状況調査票!$C:$AR,12,FALSE))</f>
        <v/>
      </c>
      <c r="F25" s="26" t="str">
        <f>IF(A25="","",VLOOKUP(A25,[1]令和3年度契約状況調査票!$C:$AR,13,FALSE))</f>
        <v/>
      </c>
      <c r="G25" s="27" t="str">
        <f>IF(A25="","",IF(VLOOKUP(A25,[1]令和3年度契約状況調査票!$C:$AR,14,FALSE)="②一般競争入札（総合評価方式）","一般競争入札"&amp;CHAR(10)&amp;"（総合評価方式）","一般競争入札"))</f>
        <v/>
      </c>
      <c r="H25" s="28" t="str">
        <f>IF(A25="","",IF(VLOOKUP(A25,[1]令和3年度契約状況調査票!$C:$AR,16,FALSE)="他官署で調達手続きを実施のため","他官署で調達手続きを実施のため",IF(VLOOKUP(A25,[1]令和3年度契約状況調査票!$C:$AR,23,FALSE)="②同種の他の契約の予定価格を類推されるおそれがあるため公表しない","同種の他の契約の予定価格を類推されるおそれがあるため公表しない",IF(VLOOKUP(A25,[1]令和3年度契約状況調査票!$C:$AR,23,FALSE)="－","－",IF(VLOOKUP(A25,[1]令和3年度契約状況調査票!$C:$AR,9,FALSE)&lt;&gt;"",TEXT(VLOOKUP(A25,[1]令和3年度契約状況調査票!$C:$AR,16,FALSE),"#,##0円")&amp;CHAR(10)&amp;"(A)",VLOOKUP(A25,[1]令和3年度契約状況調査票!$C:$AR,16,FALSE))))))</f>
        <v/>
      </c>
      <c r="I25" s="28" t="str">
        <f>IF(A25="","",VLOOKUP(A25,[1]令和3年度契約状況調査票!$C:$AR,17,FALSE))</f>
        <v/>
      </c>
      <c r="J25" s="29" t="str">
        <f>IF(A25="","",IF(VLOOKUP(A25,[1]令和3年度契約状況調査票!$C:$AR,16,FALSE)="他官署で調達手続きを実施のため","－",IF(VLOOKUP(A25,[1]令和3年度契約状況調査票!$C:$AR,23,FALSE)="②同種の他の契約の予定価格を類推されるおそれがあるため公表しない","－",IF(VLOOKUP(A25,[1]令和3年度契約状況調査票!$C:$AR,23,FALSE)="－","－",IF(VLOOKUP(A25,[1]令和3年度契約状況調査票!$C:$AR,9,FALSE)&lt;&gt;"",TEXT(VLOOKUP(A25,[1]令和3年度契約状況調査票!$C:$AR,19,FALSE),"#.0%")&amp;CHAR(10)&amp;"(B/A×100)",VLOOKUP(A25,[1]令和3年度契約状況調査票!$C:$AR,19,FALSE))))))</f>
        <v/>
      </c>
      <c r="K25" s="30" t="str">
        <f>IF(A25="","",IF(VLOOKUP(A25,[1]令和3年度契約状況調査票!$C:$AR,29,FALSE)="①公益社団法人","公社",IF(VLOOKUP(A25,[1]令和3年度契約状況調査票!$C:$AR,29,FALSE)="②公益財団法人","公財","")))</f>
        <v/>
      </c>
      <c r="L25" s="30" t="str">
        <f>IF(A25="","",VLOOKUP(A25,[1]令和3年度契約状況調査票!$C:$AR,30,FALSE))</f>
        <v/>
      </c>
      <c r="M25" s="31" t="str">
        <f>IF(A25="","",IF(VLOOKUP(A25,[1]令和3年度契約状況調査票!$C:$AR,30,FALSE)="国所管",VLOOKUP(A25,[1]令和3年度契約状況調査票!$C:$AR,24,FALSE),""))</f>
        <v/>
      </c>
      <c r="N25" s="32" t="str">
        <f>IF(A25="","",IF(AND(P25="○",O25="分担契約/単価契約"),"単価契約"&amp;CHAR(10)&amp;"予定調達総額 "&amp;TEXT(VLOOKUP(A25,[1]令和3年度契約状況調査票!$C:$AR,18,FALSE),"#,##0円")&amp;"(B)"&amp;CHAR(10)&amp;"分担契約"&amp;CHAR(10)&amp;VLOOKUP(A25,[1]令和3年度契約状況調査票!$C:$AR,34,FALSE),IF(AND(P25="○",O25="分担契約"),"分担契約"&amp;CHAR(10)&amp;"契約総額 "&amp;TEXT(VLOOKUP(A25,[1]令和3年度契約状況調査票!$C:$AR,18,FALSE),"#,##0円")&amp;"(B)"&amp;CHAR(10)&amp;VLOOKUP(A25,[1]令和3年度契約状況調査票!$C:$AR,34,FALSE),(IF(O25="分担契約/単価契約","単価契約"&amp;CHAR(10)&amp;"予定調達総額 "&amp;TEXT(VLOOKUP(A25,[1]令和3年度契約状況調査票!$C:$AR,18,FALSE),"#,##0円")&amp;CHAR(10)&amp;"分担契約"&amp;CHAR(10)&amp;VLOOKUP(A25,[1]令和3年度契約状況調査票!$C:$AR,34,FALSE),IF(O25="分担契約","分担契約"&amp;CHAR(10)&amp;"契約総額 "&amp;TEXT(VLOOKUP(A25,[1]令和3年度契約状況調査票!$C:$AR,18,FALSE),"#,##0円")&amp;CHAR(10)&amp;VLOOKUP(A25,[1]令和3年度契約状況調査票!$C:$AR,34,FALSE),IF(O25="単価契約","単価契約"&amp;CHAR(10)&amp;"予定調達総額 "&amp;TEXT(VLOOKUP(A25,[1]令和3年度契約状況調査票!$C:$AR,18,FALSE),"#,##0円")&amp;CHAR(10)&amp;VLOOKUP(A25,[1]令和3年度契約状況調査票!$C:$AR,34,FALSE),VLOOKUP(A25,[1]令和3年度契約状況調査票!$C:$AR,34,FALSE))))))))</f>
        <v/>
      </c>
      <c r="O25" s="21" t="str">
        <f>IF(A25="","",VLOOKUP(A25,[1]令和3年度契約状況調査票!$C:$BY,55,FALSE))</f>
        <v/>
      </c>
      <c r="P25" s="21" t="str">
        <f>IF(A25="","",IF(VLOOKUP(A25,[1]令和3年度契約状況調査票!$C:$AR,16,FALSE)="他官署で調達手続きを実施のため","×",IF(VLOOKUP(A25,[1]令和3年度契約状況調査票!$C:$AR,23,FALSE)="②同種の他の契約の予定価格を類推されるおそれがあるため公表しない","×","○")))</f>
        <v/>
      </c>
    </row>
    <row r="26" spans="1:16" s="21" customFormat="1" ht="60" customHeight="1" x14ac:dyDescent="0.15">
      <c r="A26" s="22" t="str">
        <f>IF(MAX([1]令和3年度契約状況調査票!C21:C266)&gt;=ROW()-5,ROW()-5,"")</f>
        <v/>
      </c>
      <c r="B26" s="23" t="str">
        <f>IF(A26="","",VLOOKUP(A26,[1]令和3年度契約状況調査票!$C:$AR,7,FALSE))</f>
        <v/>
      </c>
      <c r="C26" s="24" t="str">
        <f>IF(A26="","",VLOOKUP(A26,[1]令和3年度契約状況調査票!$C:$AR,8,FALSE))</f>
        <v/>
      </c>
      <c r="D26" s="25" t="str">
        <f>IF(A26="","",VLOOKUP(A26,[1]令和3年度契約状況調査票!$C:$AR,11,FALSE))</f>
        <v/>
      </c>
      <c r="E26" s="23" t="str">
        <f>IF(A26="","",VLOOKUP(A26,[1]令和3年度契約状況調査票!$C:$AR,12,FALSE))</f>
        <v/>
      </c>
      <c r="F26" s="26" t="str">
        <f>IF(A26="","",VLOOKUP(A26,[1]令和3年度契約状況調査票!$C:$AR,13,FALSE))</f>
        <v/>
      </c>
      <c r="G26" s="27" t="str">
        <f>IF(A26="","",IF(VLOOKUP(A26,[1]令和3年度契約状況調査票!$C:$AR,14,FALSE)="②一般競争入札（総合評価方式）","一般競争入札"&amp;CHAR(10)&amp;"（総合評価方式）","一般競争入札"))</f>
        <v/>
      </c>
      <c r="H26" s="28" t="str">
        <f>IF(A26="","",IF(VLOOKUP(A26,[1]令和3年度契約状況調査票!$C:$AR,16,FALSE)="他官署で調達手続きを実施のため","他官署で調達手続きを実施のため",IF(VLOOKUP(A26,[1]令和3年度契約状況調査票!$C:$AR,23,FALSE)="②同種の他の契約の予定価格を類推されるおそれがあるため公表しない","同種の他の契約の予定価格を類推されるおそれがあるため公表しない",IF(VLOOKUP(A26,[1]令和3年度契約状況調査票!$C:$AR,23,FALSE)="－","－",IF(VLOOKUP(A26,[1]令和3年度契約状況調査票!$C:$AR,9,FALSE)&lt;&gt;"",TEXT(VLOOKUP(A26,[1]令和3年度契約状況調査票!$C:$AR,16,FALSE),"#,##0円")&amp;CHAR(10)&amp;"(A)",VLOOKUP(A26,[1]令和3年度契約状況調査票!$C:$AR,16,FALSE))))))</f>
        <v/>
      </c>
      <c r="I26" s="28" t="str">
        <f>IF(A26="","",VLOOKUP(A26,[1]令和3年度契約状況調査票!$C:$AR,17,FALSE))</f>
        <v/>
      </c>
      <c r="J26" s="29" t="str">
        <f>IF(A26="","",IF(VLOOKUP(A26,[1]令和3年度契約状況調査票!$C:$AR,16,FALSE)="他官署で調達手続きを実施のため","－",IF(VLOOKUP(A26,[1]令和3年度契約状況調査票!$C:$AR,23,FALSE)="②同種の他の契約の予定価格を類推されるおそれがあるため公表しない","－",IF(VLOOKUP(A26,[1]令和3年度契約状況調査票!$C:$AR,23,FALSE)="－","－",IF(VLOOKUP(A26,[1]令和3年度契約状況調査票!$C:$AR,9,FALSE)&lt;&gt;"",TEXT(VLOOKUP(A26,[1]令和3年度契約状況調査票!$C:$AR,19,FALSE),"#.0%")&amp;CHAR(10)&amp;"(B/A×100)",VLOOKUP(A26,[1]令和3年度契約状況調査票!$C:$AR,19,FALSE))))))</f>
        <v/>
      </c>
      <c r="K26" s="30" t="str">
        <f>IF(A26="","",IF(VLOOKUP(A26,[1]令和3年度契約状況調査票!$C:$AR,29,FALSE)="①公益社団法人","公社",IF(VLOOKUP(A26,[1]令和3年度契約状況調査票!$C:$AR,29,FALSE)="②公益財団法人","公財","")))</f>
        <v/>
      </c>
      <c r="L26" s="30" t="str">
        <f>IF(A26="","",VLOOKUP(A26,[1]令和3年度契約状況調査票!$C:$AR,30,FALSE))</f>
        <v/>
      </c>
      <c r="M26" s="31" t="str">
        <f>IF(A26="","",IF(VLOOKUP(A26,[1]令和3年度契約状況調査票!$C:$AR,30,FALSE)="国所管",VLOOKUP(A26,[1]令和3年度契約状況調査票!$C:$AR,24,FALSE),""))</f>
        <v/>
      </c>
      <c r="N26" s="32" t="str">
        <f>IF(A26="","",IF(AND(P26="○",O26="分担契約/単価契約"),"単価契約"&amp;CHAR(10)&amp;"予定調達総額 "&amp;TEXT(VLOOKUP(A26,[1]令和3年度契約状況調査票!$C:$AR,18,FALSE),"#,##0円")&amp;"(B)"&amp;CHAR(10)&amp;"分担契約"&amp;CHAR(10)&amp;VLOOKUP(A26,[1]令和3年度契約状況調査票!$C:$AR,34,FALSE),IF(AND(P26="○",O26="分担契約"),"分担契約"&amp;CHAR(10)&amp;"契約総額 "&amp;TEXT(VLOOKUP(A26,[1]令和3年度契約状況調査票!$C:$AR,18,FALSE),"#,##0円")&amp;"(B)"&amp;CHAR(10)&amp;VLOOKUP(A26,[1]令和3年度契約状況調査票!$C:$AR,34,FALSE),(IF(O26="分担契約/単価契約","単価契約"&amp;CHAR(10)&amp;"予定調達総額 "&amp;TEXT(VLOOKUP(A26,[1]令和3年度契約状況調査票!$C:$AR,18,FALSE),"#,##0円")&amp;CHAR(10)&amp;"分担契約"&amp;CHAR(10)&amp;VLOOKUP(A26,[1]令和3年度契約状況調査票!$C:$AR,34,FALSE),IF(O26="分担契約","分担契約"&amp;CHAR(10)&amp;"契約総額 "&amp;TEXT(VLOOKUP(A26,[1]令和3年度契約状況調査票!$C:$AR,18,FALSE),"#,##0円")&amp;CHAR(10)&amp;VLOOKUP(A26,[1]令和3年度契約状況調査票!$C:$AR,34,FALSE),IF(O26="単価契約","単価契約"&amp;CHAR(10)&amp;"予定調達総額 "&amp;TEXT(VLOOKUP(A26,[1]令和3年度契約状況調査票!$C:$AR,18,FALSE),"#,##0円")&amp;CHAR(10)&amp;VLOOKUP(A26,[1]令和3年度契約状況調査票!$C:$AR,34,FALSE),VLOOKUP(A26,[1]令和3年度契約状況調査票!$C:$AR,34,FALSE))))))))</f>
        <v/>
      </c>
      <c r="O26" s="21" t="str">
        <f>IF(A26="","",VLOOKUP(A26,[1]令和3年度契約状況調査票!$C:$BY,55,FALSE))</f>
        <v/>
      </c>
      <c r="P26" s="21" t="str">
        <f>IF(A26="","",IF(VLOOKUP(A26,[1]令和3年度契約状況調査票!$C:$AR,16,FALSE)="他官署で調達手続きを実施のため","×",IF(VLOOKUP(A26,[1]令和3年度契約状況調査票!$C:$AR,23,FALSE)="②同種の他の契約の予定価格を類推されるおそれがあるため公表しない","×","○")))</f>
        <v/>
      </c>
    </row>
    <row r="27" spans="1:16" s="21" customFormat="1" ht="60" customHeight="1" x14ac:dyDescent="0.15">
      <c r="A27" s="22" t="str">
        <f>IF(MAX([1]令和3年度契約状況調査票!C22:C267)&gt;=ROW()-5,ROW()-5,"")</f>
        <v/>
      </c>
      <c r="B27" s="23" t="str">
        <f>IF(A27="","",VLOOKUP(A27,[1]令和3年度契約状況調査票!$C:$AR,7,FALSE))</f>
        <v/>
      </c>
      <c r="C27" s="24" t="str">
        <f>IF(A27="","",VLOOKUP(A27,[1]令和3年度契約状況調査票!$C:$AR,8,FALSE))</f>
        <v/>
      </c>
      <c r="D27" s="25" t="str">
        <f>IF(A27="","",VLOOKUP(A27,[1]令和3年度契約状況調査票!$C:$AR,11,FALSE))</f>
        <v/>
      </c>
      <c r="E27" s="23" t="str">
        <f>IF(A27="","",VLOOKUP(A27,[1]令和3年度契約状況調査票!$C:$AR,12,FALSE))</f>
        <v/>
      </c>
      <c r="F27" s="26" t="str">
        <f>IF(A27="","",VLOOKUP(A27,[1]令和3年度契約状況調査票!$C:$AR,13,FALSE))</f>
        <v/>
      </c>
      <c r="G27" s="27" t="str">
        <f>IF(A27="","",IF(VLOOKUP(A27,[1]令和3年度契約状況調査票!$C:$AR,14,FALSE)="②一般競争入札（総合評価方式）","一般競争入札"&amp;CHAR(10)&amp;"（総合評価方式）","一般競争入札"))</f>
        <v/>
      </c>
      <c r="H27" s="28" t="str">
        <f>IF(A27="","",IF(VLOOKUP(A27,[1]令和3年度契約状況調査票!$C:$AR,16,FALSE)="他官署で調達手続きを実施のため","他官署で調達手続きを実施のため",IF(VLOOKUP(A27,[1]令和3年度契約状況調査票!$C:$AR,23,FALSE)="②同種の他の契約の予定価格を類推されるおそれがあるため公表しない","同種の他の契約の予定価格を類推されるおそれがあるため公表しない",IF(VLOOKUP(A27,[1]令和3年度契約状況調査票!$C:$AR,23,FALSE)="－","－",IF(VLOOKUP(A27,[1]令和3年度契約状況調査票!$C:$AR,9,FALSE)&lt;&gt;"",TEXT(VLOOKUP(A27,[1]令和3年度契約状況調査票!$C:$AR,16,FALSE),"#,##0円")&amp;CHAR(10)&amp;"(A)",VLOOKUP(A27,[1]令和3年度契約状況調査票!$C:$AR,16,FALSE))))))</f>
        <v/>
      </c>
      <c r="I27" s="28" t="str">
        <f>IF(A27="","",VLOOKUP(A27,[1]令和3年度契約状況調査票!$C:$AR,17,FALSE))</f>
        <v/>
      </c>
      <c r="J27" s="29" t="str">
        <f>IF(A27="","",IF(VLOOKUP(A27,[1]令和3年度契約状況調査票!$C:$AR,16,FALSE)="他官署で調達手続きを実施のため","－",IF(VLOOKUP(A27,[1]令和3年度契約状況調査票!$C:$AR,23,FALSE)="②同種の他の契約の予定価格を類推されるおそれがあるため公表しない","－",IF(VLOOKUP(A27,[1]令和3年度契約状況調査票!$C:$AR,23,FALSE)="－","－",IF(VLOOKUP(A27,[1]令和3年度契約状況調査票!$C:$AR,9,FALSE)&lt;&gt;"",TEXT(VLOOKUP(A27,[1]令和3年度契約状況調査票!$C:$AR,19,FALSE),"#.0%")&amp;CHAR(10)&amp;"(B/A×100)",VLOOKUP(A27,[1]令和3年度契約状況調査票!$C:$AR,19,FALSE))))))</f>
        <v/>
      </c>
      <c r="K27" s="30" t="str">
        <f>IF(A27="","",IF(VLOOKUP(A27,[1]令和3年度契約状況調査票!$C:$AR,29,FALSE)="①公益社団法人","公社",IF(VLOOKUP(A27,[1]令和3年度契約状況調査票!$C:$AR,29,FALSE)="②公益財団法人","公財","")))</f>
        <v/>
      </c>
      <c r="L27" s="30" t="str">
        <f>IF(A27="","",VLOOKUP(A27,[1]令和3年度契約状況調査票!$C:$AR,30,FALSE))</f>
        <v/>
      </c>
      <c r="M27" s="31" t="str">
        <f>IF(A27="","",IF(VLOOKUP(A27,[1]令和3年度契約状況調査票!$C:$AR,30,FALSE)="国所管",VLOOKUP(A27,[1]令和3年度契約状況調査票!$C:$AR,24,FALSE),""))</f>
        <v/>
      </c>
      <c r="N27" s="32" t="str">
        <f>IF(A27="","",IF(AND(P27="○",O27="分担契約/単価契約"),"単価契約"&amp;CHAR(10)&amp;"予定調達総額 "&amp;TEXT(VLOOKUP(A27,[1]令和3年度契約状況調査票!$C:$AR,18,FALSE),"#,##0円")&amp;"(B)"&amp;CHAR(10)&amp;"分担契約"&amp;CHAR(10)&amp;VLOOKUP(A27,[1]令和3年度契約状況調査票!$C:$AR,34,FALSE),IF(AND(P27="○",O27="分担契約"),"分担契約"&amp;CHAR(10)&amp;"契約総額 "&amp;TEXT(VLOOKUP(A27,[1]令和3年度契約状況調査票!$C:$AR,18,FALSE),"#,##0円")&amp;"(B)"&amp;CHAR(10)&amp;VLOOKUP(A27,[1]令和3年度契約状況調査票!$C:$AR,34,FALSE),(IF(O27="分担契約/単価契約","単価契約"&amp;CHAR(10)&amp;"予定調達総額 "&amp;TEXT(VLOOKUP(A27,[1]令和3年度契約状況調査票!$C:$AR,18,FALSE),"#,##0円")&amp;CHAR(10)&amp;"分担契約"&amp;CHAR(10)&amp;VLOOKUP(A27,[1]令和3年度契約状況調査票!$C:$AR,34,FALSE),IF(O27="分担契約","分担契約"&amp;CHAR(10)&amp;"契約総額 "&amp;TEXT(VLOOKUP(A27,[1]令和3年度契約状況調査票!$C:$AR,18,FALSE),"#,##0円")&amp;CHAR(10)&amp;VLOOKUP(A27,[1]令和3年度契約状況調査票!$C:$AR,34,FALSE),IF(O27="単価契約","単価契約"&amp;CHAR(10)&amp;"予定調達総額 "&amp;TEXT(VLOOKUP(A27,[1]令和3年度契約状況調査票!$C:$AR,18,FALSE),"#,##0円")&amp;CHAR(10)&amp;VLOOKUP(A27,[1]令和3年度契約状況調査票!$C:$AR,34,FALSE),VLOOKUP(A27,[1]令和3年度契約状況調査票!$C:$AR,34,FALSE))))))))</f>
        <v/>
      </c>
      <c r="O27" s="21" t="str">
        <f>IF(A27="","",VLOOKUP(A27,[1]令和3年度契約状況調査票!$C:$BY,55,FALSE))</f>
        <v/>
      </c>
      <c r="P27" s="21" t="str">
        <f>IF(A27="","",IF(VLOOKUP(A27,[1]令和3年度契約状況調査票!$C:$AR,16,FALSE)="他官署で調達手続きを実施のため","×",IF(VLOOKUP(A27,[1]令和3年度契約状況調査票!$C:$AR,23,FALSE)="②同種の他の契約の予定価格を類推されるおそれがあるため公表しない","×","○")))</f>
        <v/>
      </c>
    </row>
    <row r="28" spans="1:16" s="21" customFormat="1" ht="60" customHeight="1" x14ac:dyDescent="0.15">
      <c r="A28" s="22" t="str">
        <f>IF(MAX([1]令和3年度契約状況調査票!C23:C268)&gt;=ROW()-5,ROW()-5,"")</f>
        <v/>
      </c>
      <c r="B28" s="23" t="str">
        <f>IF(A28="","",VLOOKUP(A28,[1]令和3年度契約状況調査票!$C:$AR,7,FALSE))</f>
        <v/>
      </c>
      <c r="C28" s="24" t="str">
        <f>IF(A28="","",VLOOKUP(A28,[1]令和3年度契約状況調査票!$C:$AR,8,FALSE))</f>
        <v/>
      </c>
      <c r="D28" s="25" t="str">
        <f>IF(A28="","",VLOOKUP(A28,[1]令和3年度契約状況調査票!$C:$AR,11,FALSE))</f>
        <v/>
      </c>
      <c r="E28" s="23" t="str">
        <f>IF(A28="","",VLOOKUP(A28,[1]令和3年度契約状況調査票!$C:$AR,12,FALSE))</f>
        <v/>
      </c>
      <c r="F28" s="26" t="str">
        <f>IF(A28="","",VLOOKUP(A28,[1]令和3年度契約状況調査票!$C:$AR,13,FALSE))</f>
        <v/>
      </c>
      <c r="G28" s="27" t="str">
        <f>IF(A28="","",IF(VLOOKUP(A28,[1]令和3年度契約状況調査票!$C:$AR,14,FALSE)="②一般競争入札（総合評価方式）","一般競争入札"&amp;CHAR(10)&amp;"（総合評価方式）","一般競争入札"))</f>
        <v/>
      </c>
      <c r="H28" s="28" t="str">
        <f>IF(A28="","",IF(VLOOKUP(A28,[1]令和3年度契約状況調査票!$C:$AR,16,FALSE)="他官署で調達手続きを実施のため","他官署で調達手続きを実施のため",IF(VLOOKUP(A28,[1]令和3年度契約状況調査票!$C:$AR,23,FALSE)="②同種の他の契約の予定価格を類推されるおそれがあるため公表しない","同種の他の契約の予定価格を類推されるおそれがあるため公表しない",IF(VLOOKUP(A28,[1]令和3年度契約状況調査票!$C:$AR,23,FALSE)="－","－",IF(VLOOKUP(A28,[1]令和3年度契約状況調査票!$C:$AR,9,FALSE)&lt;&gt;"",TEXT(VLOOKUP(A28,[1]令和3年度契約状況調査票!$C:$AR,16,FALSE),"#,##0円")&amp;CHAR(10)&amp;"(A)",VLOOKUP(A28,[1]令和3年度契約状況調査票!$C:$AR,16,FALSE))))))</f>
        <v/>
      </c>
      <c r="I28" s="28" t="str">
        <f>IF(A28="","",VLOOKUP(A28,[1]令和3年度契約状況調査票!$C:$AR,17,FALSE))</f>
        <v/>
      </c>
      <c r="J28" s="29" t="str">
        <f>IF(A28="","",IF(VLOOKUP(A28,[1]令和3年度契約状況調査票!$C:$AR,16,FALSE)="他官署で調達手続きを実施のため","－",IF(VLOOKUP(A28,[1]令和3年度契約状況調査票!$C:$AR,23,FALSE)="②同種の他の契約の予定価格を類推されるおそれがあるため公表しない","－",IF(VLOOKUP(A28,[1]令和3年度契約状況調査票!$C:$AR,23,FALSE)="－","－",IF(VLOOKUP(A28,[1]令和3年度契約状況調査票!$C:$AR,9,FALSE)&lt;&gt;"",TEXT(VLOOKUP(A28,[1]令和3年度契約状況調査票!$C:$AR,19,FALSE),"#.0%")&amp;CHAR(10)&amp;"(B/A×100)",VLOOKUP(A28,[1]令和3年度契約状況調査票!$C:$AR,19,FALSE))))))</f>
        <v/>
      </c>
      <c r="K28" s="30" t="str">
        <f>IF(A28="","",IF(VLOOKUP(A28,[1]令和3年度契約状況調査票!$C:$AR,29,FALSE)="①公益社団法人","公社",IF(VLOOKUP(A28,[1]令和3年度契約状況調査票!$C:$AR,29,FALSE)="②公益財団法人","公財","")))</f>
        <v/>
      </c>
      <c r="L28" s="30" t="str">
        <f>IF(A28="","",VLOOKUP(A28,[1]令和3年度契約状況調査票!$C:$AR,30,FALSE))</f>
        <v/>
      </c>
      <c r="M28" s="31" t="str">
        <f>IF(A28="","",IF(VLOOKUP(A28,[1]令和3年度契約状況調査票!$C:$AR,30,FALSE)="国所管",VLOOKUP(A28,[1]令和3年度契約状況調査票!$C:$AR,24,FALSE),""))</f>
        <v/>
      </c>
      <c r="N28" s="32" t="str">
        <f>IF(A28="","",IF(AND(P28="○",O28="分担契約/単価契約"),"単価契約"&amp;CHAR(10)&amp;"予定調達総額 "&amp;TEXT(VLOOKUP(A28,[1]令和3年度契約状況調査票!$C:$AR,18,FALSE),"#,##0円")&amp;"(B)"&amp;CHAR(10)&amp;"分担契約"&amp;CHAR(10)&amp;VLOOKUP(A28,[1]令和3年度契約状況調査票!$C:$AR,34,FALSE),IF(AND(P28="○",O28="分担契約"),"分担契約"&amp;CHAR(10)&amp;"契約総額 "&amp;TEXT(VLOOKUP(A28,[1]令和3年度契約状況調査票!$C:$AR,18,FALSE),"#,##0円")&amp;"(B)"&amp;CHAR(10)&amp;VLOOKUP(A28,[1]令和3年度契約状況調査票!$C:$AR,34,FALSE),(IF(O28="分担契約/単価契約","単価契約"&amp;CHAR(10)&amp;"予定調達総額 "&amp;TEXT(VLOOKUP(A28,[1]令和3年度契約状況調査票!$C:$AR,18,FALSE),"#,##0円")&amp;CHAR(10)&amp;"分担契約"&amp;CHAR(10)&amp;VLOOKUP(A28,[1]令和3年度契約状況調査票!$C:$AR,34,FALSE),IF(O28="分担契約","分担契約"&amp;CHAR(10)&amp;"契約総額 "&amp;TEXT(VLOOKUP(A28,[1]令和3年度契約状況調査票!$C:$AR,18,FALSE),"#,##0円")&amp;CHAR(10)&amp;VLOOKUP(A28,[1]令和3年度契約状況調査票!$C:$AR,34,FALSE),IF(O28="単価契約","単価契約"&amp;CHAR(10)&amp;"予定調達総額 "&amp;TEXT(VLOOKUP(A28,[1]令和3年度契約状況調査票!$C:$AR,18,FALSE),"#,##0円")&amp;CHAR(10)&amp;VLOOKUP(A28,[1]令和3年度契約状況調査票!$C:$AR,34,FALSE),VLOOKUP(A28,[1]令和3年度契約状況調査票!$C:$AR,34,FALSE))))))))</f>
        <v/>
      </c>
      <c r="O28" s="21" t="str">
        <f>IF(A28="","",VLOOKUP(A28,[1]令和3年度契約状況調査票!$C:$BY,55,FALSE))</f>
        <v/>
      </c>
      <c r="P28" s="21" t="str">
        <f>IF(A28="","",IF(VLOOKUP(A28,[1]令和3年度契約状況調査票!$C:$AR,16,FALSE)="他官署で調達手続きを実施のため","×",IF(VLOOKUP(A28,[1]令和3年度契約状況調査票!$C:$AR,23,FALSE)="②同種の他の契約の予定価格を類推されるおそれがあるため公表しない","×","○")))</f>
        <v/>
      </c>
    </row>
    <row r="29" spans="1:16" s="21" customFormat="1" ht="60" customHeight="1" x14ac:dyDescent="0.15">
      <c r="A29" s="22" t="str">
        <f>IF(MAX([1]令和3年度契約状況調査票!C24:C269)&gt;=ROW()-5,ROW()-5,"")</f>
        <v/>
      </c>
      <c r="B29" s="23" t="str">
        <f>IF(A29="","",VLOOKUP(A29,[1]令和3年度契約状況調査票!$C:$AR,7,FALSE))</f>
        <v/>
      </c>
      <c r="C29" s="24" t="str">
        <f>IF(A29="","",VLOOKUP(A29,[1]令和3年度契約状況調査票!$C:$AR,8,FALSE))</f>
        <v/>
      </c>
      <c r="D29" s="25" t="str">
        <f>IF(A29="","",VLOOKUP(A29,[1]令和3年度契約状況調査票!$C:$AR,11,FALSE))</f>
        <v/>
      </c>
      <c r="E29" s="23" t="str">
        <f>IF(A29="","",VLOOKUP(A29,[1]令和3年度契約状況調査票!$C:$AR,12,FALSE))</f>
        <v/>
      </c>
      <c r="F29" s="26" t="str">
        <f>IF(A29="","",VLOOKUP(A29,[1]令和3年度契約状況調査票!$C:$AR,13,FALSE))</f>
        <v/>
      </c>
      <c r="G29" s="27" t="str">
        <f>IF(A29="","",IF(VLOOKUP(A29,[1]令和3年度契約状況調査票!$C:$AR,14,FALSE)="②一般競争入札（総合評価方式）","一般競争入札"&amp;CHAR(10)&amp;"（総合評価方式）","一般競争入札"))</f>
        <v/>
      </c>
      <c r="H29" s="28" t="str">
        <f>IF(A29="","",IF(VLOOKUP(A29,[1]令和3年度契約状況調査票!$C:$AR,16,FALSE)="他官署で調達手続きを実施のため","他官署で調達手続きを実施のため",IF(VLOOKUP(A29,[1]令和3年度契約状況調査票!$C:$AR,23,FALSE)="②同種の他の契約の予定価格を類推されるおそれがあるため公表しない","同種の他の契約の予定価格を類推されるおそれがあるため公表しない",IF(VLOOKUP(A29,[1]令和3年度契約状況調査票!$C:$AR,23,FALSE)="－","－",IF(VLOOKUP(A29,[1]令和3年度契約状況調査票!$C:$AR,9,FALSE)&lt;&gt;"",TEXT(VLOOKUP(A29,[1]令和3年度契約状況調査票!$C:$AR,16,FALSE),"#,##0円")&amp;CHAR(10)&amp;"(A)",VLOOKUP(A29,[1]令和3年度契約状況調査票!$C:$AR,16,FALSE))))))</f>
        <v/>
      </c>
      <c r="I29" s="28" t="str">
        <f>IF(A29="","",VLOOKUP(A29,[1]令和3年度契約状況調査票!$C:$AR,17,FALSE))</f>
        <v/>
      </c>
      <c r="J29" s="29" t="str">
        <f>IF(A29="","",IF(VLOOKUP(A29,[1]令和3年度契約状況調査票!$C:$AR,16,FALSE)="他官署で調達手続きを実施のため","－",IF(VLOOKUP(A29,[1]令和3年度契約状況調査票!$C:$AR,23,FALSE)="②同種の他の契約の予定価格を類推されるおそれがあるため公表しない","－",IF(VLOOKUP(A29,[1]令和3年度契約状況調査票!$C:$AR,23,FALSE)="－","－",IF(VLOOKUP(A29,[1]令和3年度契約状況調査票!$C:$AR,9,FALSE)&lt;&gt;"",TEXT(VLOOKUP(A29,[1]令和3年度契約状況調査票!$C:$AR,19,FALSE),"#.0%")&amp;CHAR(10)&amp;"(B/A×100)",VLOOKUP(A29,[1]令和3年度契約状況調査票!$C:$AR,19,FALSE))))))</f>
        <v/>
      </c>
      <c r="K29" s="30" t="str">
        <f>IF(A29="","",IF(VLOOKUP(A29,[1]令和3年度契約状況調査票!$C:$AR,29,FALSE)="①公益社団法人","公社",IF(VLOOKUP(A29,[1]令和3年度契約状況調査票!$C:$AR,29,FALSE)="②公益財団法人","公財","")))</f>
        <v/>
      </c>
      <c r="L29" s="30" t="str">
        <f>IF(A29="","",VLOOKUP(A29,[1]令和3年度契約状況調査票!$C:$AR,30,FALSE))</f>
        <v/>
      </c>
      <c r="M29" s="31" t="str">
        <f>IF(A29="","",IF(VLOOKUP(A29,[1]令和3年度契約状況調査票!$C:$AR,30,FALSE)="国所管",VLOOKUP(A29,[1]令和3年度契約状況調査票!$C:$AR,24,FALSE),""))</f>
        <v/>
      </c>
      <c r="N29" s="32" t="str">
        <f>IF(A29="","",IF(AND(P29="○",O29="分担契約/単価契約"),"単価契約"&amp;CHAR(10)&amp;"予定調達総額 "&amp;TEXT(VLOOKUP(A29,[1]令和3年度契約状況調査票!$C:$AR,18,FALSE),"#,##0円")&amp;"(B)"&amp;CHAR(10)&amp;"分担契約"&amp;CHAR(10)&amp;VLOOKUP(A29,[1]令和3年度契約状況調査票!$C:$AR,34,FALSE),IF(AND(P29="○",O29="分担契約"),"分担契約"&amp;CHAR(10)&amp;"契約総額 "&amp;TEXT(VLOOKUP(A29,[1]令和3年度契約状況調査票!$C:$AR,18,FALSE),"#,##0円")&amp;"(B)"&amp;CHAR(10)&amp;VLOOKUP(A29,[1]令和3年度契約状況調査票!$C:$AR,34,FALSE),(IF(O29="分担契約/単価契約","単価契約"&amp;CHAR(10)&amp;"予定調達総額 "&amp;TEXT(VLOOKUP(A29,[1]令和3年度契約状況調査票!$C:$AR,18,FALSE),"#,##0円")&amp;CHAR(10)&amp;"分担契約"&amp;CHAR(10)&amp;VLOOKUP(A29,[1]令和3年度契約状況調査票!$C:$AR,34,FALSE),IF(O29="分担契約","分担契約"&amp;CHAR(10)&amp;"契約総額 "&amp;TEXT(VLOOKUP(A29,[1]令和3年度契約状況調査票!$C:$AR,18,FALSE),"#,##0円")&amp;CHAR(10)&amp;VLOOKUP(A29,[1]令和3年度契約状況調査票!$C:$AR,34,FALSE),IF(O29="単価契約","単価契約"&amp;CHAR(10)&amp;"予定調達総額 "&amp;TEXT(VLOOKUP(A29,[1]令和3年度契約状況調査票!$C:$AR,18,FALSE),"#,##0円")&amp;CHAR(10)&amp;VLOOKUP(A29,[1]令和3年度契約状況調査票!$C:$AR,34,FALSE),VLOOKUP(A29,[1]令和3年度契約状況調査票!$C:$AR,34,FALSE))))))))</f>
        <v/>
      </c>
      <c r="O29" s="21" t="str">
        <f>IF(A29="","",VLOOKUP(A29,[1]令和3年度契約状況調査票!$C:$BY,55,FALSE))</f>
        <v/>
      </c>
      <c r="P29" s="21" t="str">
        <f>IF(A29="","",IF(VLOOKUP(A29,[1]令和3年度契約状況調査票!$C:$AR,16,FALSE)="他官署で調達手続きを実施のため","×",IF(VLOOKUP(A29,[1]令和3年度契約状況調査票!$C:$AR,23,FALSE)="②同種の他の契約の予定価格を類推されるおそれがあるため公表しない","×","○")))</f>
        <v/>
      </c>
    </row>
    <row r="30" spans="1:16" s="21" customFormat="1" ht="60" customHeight="1" x14ac:dyDescent="0.15">
      <c r="A30" s="22" t="str">
        <f>IF(MAX([1]令和3年度契約状況調査票!C25:C270)&gt;=ROW()-5,ROW()-5,"")</f>
        <v/>
      </c>
      <c r="B30" s="23" t="str">
        <f>IF(A30="","",VLOOKUP(A30,[1]令和3年度契約状況調査票!$C:$AR,7,FALSE))</f>
        <v/>
      </c>
      <c r="C30" s="24" t="str">
        <f>IF(A30="","",VLOOKUP(A30,[1]令和3年度契約状況調査票!$C:$AR,8,FALSE))</f>
        <v/>
      </c>
      <c r="D30" s="25" t="str">
        <f>IF(A30="","",VLOOKUP(A30,[1]令和3年度契約状況調査票!$C:$AR,11,FALSE))</f>
        <v/>
      </c>
      <c r="E30" s="23" t="str">
        <f>IF(A30="","",VLOOKUP(A30,[1]令和3年度契約状況調査票!$C:$AR,12,FALSE))</f>
        <v/>
      </c>
      <c r="F30" s="26" t="str">
        <f>IF(A30="","",VLOOKUP(A30,[1]令和3年度契約状況調査票!$C:$AR,13,FALSE))</f>
        <v/>
      </c>
      <c r="G30" s="27" t="str">
        <f>IF(A30="","",IF(VLOOKUP(A30,[1]令和3年度契約状況調査票!$C:$AR,14,FALSE)="②一般競争入札（総合評価方式）","一般競争入札"&amp;CHAR(10)&amp;"（総合評価方式）","一般競争入札"))</f>
        <v/>
      </c>
      <c r="H30" s="28" t="str">
        <f>IF(A30="","",IF(VLOOKUP(A30,[1]令和3年度契約状況調査票!$C:$AR,16,FALSE)="他官署で調達手続きを実施のため","他官署で調達手続きを実施のため",IF(VLOOKUP(A30,[1]令和3年度契約状況調査票!$C:$AR,23,FALSE)="②同種の他の契約の予定価格を類推されるおそれがあるため公表しない","同種の他の契約の予定価格を類推されるおそれがあるため公表しない",IF(VLOOKUP(A30,[1]令和3年度契約状況調査票!$C:$AR,23,FALSE)="－","－",IF(VLOOKUP(A30,[1]令和3年度契約状況調査票!$C:$AR,9,FALSE)&lt;&gt;"",TEXT(VLOOKUP(A30,[1]令和3年度契約状況調査票!$C:$AR,16,FALSE),"#,##0円")&amp;CHAR(10)&amp;"(A)",VLOOKUP(A30,[1]令和3年度契約状況調査票!$C:$AR,16,FALSE))))))</f>
        <v/>
      </c>
      <c r="I30" s="28" t="str">
        <f>IF(A30="","",VLOOKUP(A30,[1]令和3年度契約状況調査票!$C:$AR,17,FALSE))</f>
        <v/>
      </c>
      <c r="J30" s="29" t="str">
        <f>IF(A30="","",IF(VLOOKUP(A30,[1]令和3年度契約状況調査票!$C:$AR,16,FALSE)="他官署で調達手続きを実施のため","－",IF(VLOOKUP(A30,[1]令和3年度契約状況調査票!$C:$AR,23,FALSE)="②同種の他の契約の予定価格を類推されるおそれがあるため公表しない","－",IF(VLOOKUP(A30,[1]令和3年度契約状況調査票!$C:$AR,23,FALSE)="－","－",IF(VLOOKUP(A30,[1]令和3年度契約状況調査票!$C:$AR,9,FALSE)&lt;&gt;"",TEXT(VLOOKUP(A30,[1]令和3年度契約状況調査票!$C:$AR,19,FALSE),"#.0%")&amp;CHAR(10)&amp;"(B/A×100)",VLOOKUP(A30,[1]令和3年度契約状況調査票!$C:$AR,19,FALSE))))))</f>
        <v/>
      </c>
      <c r="K30" s="30" t="str">
        <f>IF(A30="","",IF(VLOOKUP(A30,[1]令和3年度契約状況調査票!$C:$AR,29,FALSE)="①公益社団法人","公社",IF(VLOOKUP(A30,[1]令和3年度契約状況調査票!$C:$AR,29,FALSE)="②公益財団法人","公財","")))</f>
        <v/>
      </c>
      <c r="L30" s="30" t="str">
        <f>IF(A30="","",VLOOKUP(A30,[1]令和3年度契約状況調査票!$C:$AR,30,FALSE))</f>
        <v/>
      </c>
      <c r="M30" s="31" t="str">
        <f>IF(A30="","",IF(VLOOKUP(A30,[1]令和3年度契約状況調査票!$C:$AR,30,FALSE)="国所管",VLOOKUP(A30,[1]令和3年度契約状況調査票!$C:$AR,24,FALSE),""))</f>
        <v/>
      </c>
      <c r="N30" s="32" t="str">
        <f>IF(A30="","",IF(AND(P30="○",O30="分担契約/単価契約"),"単価契約"&amp;CHAR(10)&amp;"予定調達総額 "&amp;TEXT(VLOOKUP(A30,[1]令和3年度契約状況調査票!$C:$AR,18,FALSE),"#,##0円")&amp;"(B)"&amp;CHAR(10)&amp;"分担契約"&amp;CHAR(10)&amp;VLOOKUP(A30,[1]令和3年度契約状況調査票!$C:$AR,34,FALSE),IF(AND(P30="○",O30="分担契約"),"分担契約"&amp;CHAR(10)&amp;"契約総額 "&amp;TEXT(VLOOKUP(A30,[1]令和3年度契約状況調査票!$C:$AR,18,FALSE),"#,##0円")&amp;"(B)"&amp;CHAR(10)&amp;VLOOKUP(A30,[1]令和3年度契約状況調査票!$C:$AR,34,FALSE),(IF(O30="分担契約/単価契約","単価契約"&amp;CHAR(10)&amp;"予定調達総額 "&amp;TEXT(VLOOKUP(A30,[1]令和3年度契約状況調査票!$C:$AR,18,FALSE),"#,##0円")&amp;CHAR(10)&amp;"分担契約"&amp;CHAR(10)&amp;VLOOKUP(A30,[1]令和3年度契約状況調査票!$C:$AR,34,FALSE),IF(O30="分担契約","分担契約"&amp;CHAR(10)&amp;"契約総額 "&amp;TEXT(VLOOKUP(A30,[1]令和3年度契約状況調査票!$C:$AR,18,FALSE),"#,##0円")&amp;CHAR(10)&amp;VLOOKUP(A30,[1]令和3年度契約状況調査票!$C:$AR,34,FALSE),IF(O30="単価契約","単価契約"&amp;CHAR(10)&amp;"予定調達総額 "&amp;TEXT(VLOOKUP(A30,[1]令和3年度契約状況調査票!$C:$AR,18,FALSE),"#,##0円")&amp;CHAR(10)&amp;VLOOKUP(A30,[1]令和3年度契約状況調査票!$C:$AR,34,FALSE),VLOOKUP(A30,[1]令和3年度契約状況調査票!$C:$AR,34,FALSE))))))))</f>
        <v/>
      </c>
      <c r="O30" s="21" t="str">
        <f>IF(A30="","",VLOOKUP(A30,[1]令和3年度契約状況調査票!$C:$BY,55,FALSE))</f>
        <v/>
      </c>
      <c r="P30" s="21" t="str">
        <f>IF(A30="","",IF(VLOOKUP(A30,[1]令和3年度契約状況調査票!$C:$AR,16,FALSE)="他官署で調達手続きを実施のため","×",IF(VLOOKUP(A30,[1]令和3年度契約状況調査票!$C:$AR,23,FALSE)="②同種の他の契約の予定価格を類推されるおそれがあるため公表しない","×","○")))</f>
        <v/>
      </c>
    </row>
    <row r="31" spans="1:16" s="21" customFormat="1" ht="60" customHeight="1" x14ac:dyDescent="0.15">
      <c r="A31" s="22" t="str">
        <f>IF(MAX([1]令和3年度契約状況調査票!C26:C271)&gt;=ROW()-5,ROW()-5,"")</f>
        <v/>
      </c>
      <c r="B31" s="23" t="str">
        <f>IF(A31="","",VLOOKUP(A31,[1]令和3年度契約状況調査票!$C:$AR,7,FALSE))</f>
        <v/>
      </c>
      <c r="C31" s="24" t="str">
        <f>IF(A31="","",VLOOKUP(A31,[1]令和3年度契約状況調査票!$C:$AR,8,FALSE))</f>
        <v/>
      </c>
      <c r="D31" s="25" t="str">
        <f>IF(A31="","",VLOOKUP(A31,[1]令和3年度契約状況調査票!$C:$AR,11,FALSE))</f>
        <v/>
      </c>
      <c r="E31" s="23" t="str">
        <f>IF(A31="","",VLOOKUP(A31,[1]令和3年度契約状況調査票!$C:$AR,12,FALSE))</f>
        <v/>
      </c>
      <c r="F31" s="26" t="str">
        <f>IF(A31="","",VLOOKUP(A31,[1]令和3年度契約状況調査票!$C:$AR,13,FALSE))</f>
        <v/>
      </c>
      <c r="G31" s="27" t="str">
        <f>IF(A31="","",IF(VLOOKUP(A31,[1]令和3年度契約状況調査票!$C:$AR,14,FALSE)="②一般競争入札（総合評価方式）","一般競争入札"&amp;CHAR(10)&amp;"（総合評価方式）","一般競争入札"))</f>
        <v/>
      </c>
      <c r="H31" s="28" t="str">
        <f>IF(A31="","",IF(VLOOKUP(A31,[1]令和3年度契約状況調査票!$C:$AR,16,FALSE)="他官署で調達手続きを実施のため","他官署で調達手続きを実施のため",IF(VLOOKUP(A31,[1]令和3年度契約状況調査票!$C:$AR,23,FALSE)="②同種の他の契約の予定価格を類推されるおそれがあるため公表しない","同種の他の契約の予定価格を類推されるおそれがあるため公表しない",IF(VLOOKUP(A31,[1]令和3年度契約状況調査票!$C:$AR,23,FALSE)="－","－",IF(VLOOKUP(A31,[1]令和3年度契約状況調査票!$C:$AR,9,FALSE)&lt;&gt;"",TEXT(VLOOKUP(A31,[1]令和3年度契約状況調査票!$C:$AR,16,FALSE),"#,##0円")&amp;CHAR(10)&amp;"(A)",VLOOKUP(A31,[1]令和3年度契約状況調査票!$C:$AR,16,FALSE))))))</f>
        <v/>
      </c>
      <c r="I31" s="28" t="str">
        <f>IF(A31="","",VLOOKUP(A31,[1]令和3年度契約状況調査票!$C:$AR,17,FALSE))</f>
        <v/>
      </c>
      <c r="J31" s="29" t="str">
        <f>IF(A31="","",IF(VLOOKUP(A31,[1]令和3年度契約状況調査票!$C:$AR,16,FALSE)="他官署で調達手続きを実施のため","－",IF(VLOOKUP(A31,[1]令和3年度契約状況調査票!$C:$AR,23,FALSE)="②同種の他の契約の予定価格を類推されるおそれがあるため公表しない","－",IF(VLOOKUP(A31,[1]令和3年度契約状況調査票!$C:$AR,23,FALSE)="－","－",IF(VLOOKUP(A31,[1]令和3年度契約状況調査票!$C:$AR,9,FALSE)&lt;&gt;"",TEXT(VLOOKUP(A31,[1]令和3年度契約状況調査票!$C:$AR,19,FALSE),"#.0%")&amp;CHAR(10)&amp;"(B/A×100)",VLOOKUP(A31,[1]令和3年度契約状況調査票!$C:$AR,19,FALSE))))))</f>
        <v/>
      </c>
      <c r="K31" s="30" t="str">
        <f>IF(A31="","",IF(VLOOKUP(A31,[1]令和3年度契約状況調査票!$C:$AR,29,FALSE)="①公益社団法人","公社",IF(VLOOKUP(A31,[1]令和3年度契約状況調査票!$C:$AR,29,FALSE)="②公益財団法人","公財","")))</f>
        <v/>
      </c>
      <c r="L31" s="30" t="str">
        <f>IF(A31="","",VLOOKUP(A31,[1]令和3年度契約状況調査票!$C:$AR,30,FALSE))</f>
        <v/>
      </c>
      <c r="M31" s="31" t="str">
        <f>IF(A31="","",IF(VLOOKUP(A31,[1]令和3年度契約状況調査票!$C:$AR,30,FALSE)="国所管",VLOOKUP(A31,[1]令和3年度契約状況調査票!$C:$AR,24,FALSE),""))</f>
        <v/>
      </c>
      <c r="N31" s="32" t="str">
        <f>IF(A31="","",IF(AND(P31="○",O31="分担契約/単価契約"),"単価契約"&amp;CHAR(10)&amp;"予定調達総額 "&amp;TEXT(VLOOKUP(A31,[1]令和3年度契約状況調査票!$C:$AR,18,FALSE),"#,##0円")&amp;"(B)"&amp;CHAR(10)&amp;"分担契約"&amp;CHAR(10)&amp;VLOOKUP(A31,[1]令和3年度契約状況調査票!$C:$AR,34,FALSE),IF(AND(P31="○",O31="分担契約"),"分担契約"&amp;CHAR(10)&amp;"契約総額 "&amp;TEXT(VLOOKUP(A31,[1]令和3年度契約状況調査票!$C:$AR,18,FALSE),"#,##0円")&amp;"(B)"&amp;CHAR(10)&amp;VLOOKUP(A31,[1]令和3年度契約状況調査票!$C:$AR,34,FALSE),(IF(O31="分担契約/単価契約","単価契約"&amp;CHAR(10)&amp;"予定調達総額 "&amp;TEXT(VLOOKUP(A31,[1]令和3年度契約状況調査票!$C:$AR,18,FALSE),"#,##0円")&amp;CHAR(10)&amp;"分担契約"&amp;CHAR(10)&amp;VLOOKUP(A31,[1]令和3年度契約状況調査票!$C:$AR,34,FALSE),IF(O31="分担契約","分担契約"&amp;CHAR(10)&amp;"契約総額 "&amp;TEXT(VLOOKUP(A31,[1]令和3年度契約状況調査票!$C:$AR,18,FALSE),"#,##0円")&amp;CHAR(10)&amp;VLOOKUP(A31,[1]令和3年度契約状況調査票!$C:$AR,34,FALSE),IF(O31="単価契約","単価契約"&amp;CHAR(10)&amp;"予定調達総額 "&amp;TEXT(VLOOKUP(A31,[1]令和3年度契約状況調査票!$C:$AR,18,FALSE),"#,##0円")&amp;CHAR(10)&amp;VLOOKUP(A31,[1]令和3年度契約状況調査票!$C:$AR,34,FALSE),VLOOKUP(A31,[1]令和3年度契約状況調査票!$C:$AR,34,FALSE))))))))</f>
        <v/>
      </c>
      <c r="O31" s="21" t="str">
        <f>IF(A31="","",VLOOKUP(A31,[1]令和3年度契約状況調査票!$C:$BY,55,FALSE))</f>
        <v/>
      </c>
      <c r="P31" s="21" t="str">
        <f>IF(A31="","",IF(VLOOKUP(A31,[1]令和3年度契約状況調査票!$C:$AR,16,FALSE)="他官署で調達手続きを実施のため","×",IF(VLOOKUP(A31,[1]令和3年度契約状況調査票!$C:$AR,23,FALSE)="②同種の他の契約の予定価格を類推されるおそれがあるため公表しない","×","○")))</f>
        <v/>
      </c>
    </row>
    <row r="32" spans="1:16" s="21" customFormat="1" ht="60" customHeight="1" x14ac:dyDescent="0.15">
      <c r="A32" s="22" t="str">
        <f>IF(MAX([1]令和3年度契約状況調査票!C27:C272)&gt;=ROW()-5,ROW()-5,"")</f>
        <v/>
      </c>
      <c r="B32" s="23" t="str">
        <f>IF(A32="","",VLOOKUP(A32,[1]令和3年度契約状況調査票!$C:$AR,7,FALSE))</f>
        <v/>
      </c>
      <c r="C32" s="24" t="str">
        <f>IF(A32="","",VLOOKUP(A32,[1]令和3年度契約状況調査票!$C:$AR,8,FALSE))</f>
        <v/>
      </c>
      <c r="D32" s="25" t="str">
        <f>IF(A32="","",VLOOKUP(A32,[1]令和3年度契約状況調査票!$C:$AR,11,FALSE))</f>
        <v/>
      </c>
      <c r="E32" s="23" t="str">
        <f>IF(A32="","",VLOOKUP(A32,[1]令和3年度契約状況調査票!$C:$AR,12,FALSE))</f>
        <v/>
      </c>
      <c r="F32" s="26" t="str">
        <f>IF(A32="","",VLOOKUP(A32,[1]令和3年度契約状況調査票!$C:$AR,13,FALSE))</f>
        <v/>
      </c>
      <c r="G32" s="27" t="str">
        <f>IF(A32="","",IF(VLOOKUP(A32,[1]令和3年度契約状況調査票!$C:$AR,14,FALSE)="②一般競争入札（総合評価方式）","一般競争入札"&amp;CHAR(10)&amp;"（総合評価方式）","一般競争入札"))</f>
        <v/>
      </c>
      <c r="H32" s="28" t="str">
        <f>IF(A32="","",IF(VLOOKUP(A32,[1]令和3年度契約状況調査票!$C:$AR,16,FALSE)="他官署で調達手続きを実施のため","他官署で調達手続きを実施のため",IF(VLOOKUP(A32,[1]令和3年度契約状況調査票!$C:$AR,23,FALSE)="②同種の他の契約の予定価格を類推されるおそれがあるため公表しない","同種の他の契約の予定価格を類推されるおそれがあるため公表しない",IF(VLOOKUP(A32,[1]令和3年度契約状況調査票!$C:$AR,23,FALSE)="－","－",IF(VLOOKUP(A32,[1]令和3年度契約状況調査票!$C:$AR,9,FALSE)&lt;&gt;"",TEXT(VLOOKUP(A32,[1]令和3年度契約状況調査票!$C:$AR,16,FALSE),"#,##0円")&amp;CHAR(10)&amp;"(A)",VLOOKUP(A32,[1]令和3年度契約状況調査票!$C:$AR,16,FALSE))))))</f>
        <v/>
      </c>
      <c r="I32" s="28" t="str">
        <f>IF(A32="","",VLOOKUP(A32,[1]令和3年度契約状況調査票!$C:$AR,17,FALSE))</f>
        <v/>
      </c>
      <c r="J32" s="29" t="str">
        <f>IF(A32="","",IF(VLOOKUP(A32,[1]令和3年度契約状況調査票!$C:$AR,16,FALSE)="他官署で調達手続きを実施のため","－",IF(VLOOKUP(A32,[1]令和3年度契約状況調査票!$C:$AR,23,FALSE)="②同種の他の契約の予定価格を類推されるおそれがあるため公表しない","－",IF(VLOOKUP(A32,[1]令和3年度契約状況調査票!$C:$AR,23,FALSE)="－","－",IF(VLOOKUP(A32,[1]令和3年度契約状況調査票!$C:$AR,9,FALSE)&lt;&gt;"",TEXT(VLOOKUP(A32,[1]令和3年度契約状況調査票!$C:$AR,19,FALSE),"#.0%")&amp;CHAR(10)&amp;"(B/A×100)",VLOOKUP(A32,[1]令和3年度契約状況調査票!$C:$AR,19,FALSE))))))</f>
        <v/>
      </c>
      <c r="K32" s="30" t="str">
        <f>IF(A32="","",IF(VLOOKUP(A32,[1]令和3年度契約状況調査票!$C:$AR,29,FALSE)="①公益社団法人","公社",IF(VLOOKUP(A32,[1]令和3年度契約状況調査票!$C:$AR,29,FALSE)="②公益財団法人","公財","")))</f>
        <v/>
      </c>
      <c r="L32" s="30" t="str">
        <f>IF(A32="","",VLOOKUP(A32,[1]令和3年度契約状況調査票!$C:$AR,30,FALSE))</f>
        <v/>
      </c>
      <c r="M32" s="31" t="str">
        <f>IF(A32="","",IF(VLOOKUP(A32,[1]令和3年度契約状況調査票!$C:$AR,30,FALSE)="国所管",VLOOKUP(A32,[1]令和3年度契約状況調査票!$C:$AR,24,FALSE),""))</f>
        <v/>
      </c>
      <c r="N32" s="32" t="str">
        <f>IF(A32="","",IF(AND(P32="○",O32="分担契約/単価契約"),"単価契約"&amp;CHAR(10)&amp;"予定調達総額 "&amp;TEXT(VLOOKUP(A32,[1]令和3年度契約状況調査票!$C:$AR,18,FALSE),"#,##0円")&amp;"(B)"&amp;CHAR(10)&amp;"分担契約"&amp;CHAR(10)&amp;VLOOKUP(A32,[1]令和3年度契約状況調査票!$C:$AR,34,FALSE),IF(AND(P32="○",O32="分担契約"),"分担契約"&amp;CHAR(10)&amp;"契約総額 "&amp;TEXT(VLOOKUP(A32,[1]令和3年度契約状況調査票!$C:$AR,18,FALSE),"#,##0円")&amp;"(B)"&amp;CHAR(10)&amp;VLOOKUP(A32,[1]令和3年度契約状況調査票!$C:$AR,34,FALSE),(IF(O32="分担契約/単価契約","単価契約"&amp;CHAR(10)&amp;"予定調達総額 "&amp;TEXT(VLOOKUP(A32,[1]令和3年度契約状況調査票!$C:$AR,18,FALSE),"#,##0円")&amp;CHAR(10)&amp;"分担契約"&amp;CHAR(10)&amp;VLOOKUP(A32,[1]令和3年度契約状況調査票!$C:$AR,34,FALSE),IF(O32="分担契約","分担契約"&amp;CHAR(10)&amp;"契約総額 "&amp;TEXT(VLOOKUP(A32,[1]令和3年度契約状況調査票!$C:$AR,18,FALSE),"#,##0円")&amp;CHAR(10)&amp;VLOOKUP(A32,[1]令和3年度契約状況調査票!$C:$AR,34,FALSE),IF(O32="単価契約","単価契約"&amp;CHAR(10)&amp;"予定調達総額 "&amp;TEXT(VLOOKUP(A32,[1]令和3年度契約状況調査票!$C:$AR,18,FALSE),"#,##0円")&amp;CHAR(10)&amp;VLOOKUP(A32,[1]令和3年度契約状況調査票!$C:$AR,34,FALSE),VLOOKUP(A32,[1]令和3年度契約状況調査票!$C:$AR,34,FALSE))))))))</f>
        <v/>
      </c>
      <c r="O32" s="21" t="str">
        <f>IF(A32="","",VLOOKUP(A32,[1]令和3年度契約状況調査票!$C:$BY,55,FALSE))</f>
        <v/>
      </c>
      <c r="P32" s="21" t="str">
        <f>IF(A32="","",IF(VLOOKUP(A32,[1]令和3年度契約状況調査票!$C:$AR,16,FALSE)="他官署で調達手続きを実施のため","×",IF(VLOOKUP(A32,[1]令和3年度契約状況調査票!$C:$AR,23,FALSE)="②同種の他の契約の予定価格を類推されるおそれがあるため公表しない","×","○")))</f>
        <v/>
      </c>
    </row>
    <row r="33" spans="1:16" s="21" customFormat="1" ht="60" customHeight="1" x14ac:dyDescent="0.15">
      <c r="A33" s="22" t="str">
        <f>IF(MAX([1]令和3年度契約状況調査票!C28:C273)&gt;=ROW()-5,ROW()-5,"")</f>
        <v/>
      </c>
      <c r="B33" s="23" t="str">
        <f>IF(A33="","",VLOOKUP(A33,[1]令和3年度契約状況調査票!$C:$AR,7,FALSE))</f>
        <v/>
      </c>
      <c r="C33" s="24" t="str">
        <f>IF(A33="","",VLOOKUP(A33,[1]令和3年度契約状況調査票!$C:$AR,8,FALSE))</f>
        <v/>
      </c>
      <c r="D33" s="25" t="str">
        <f>IF(A33="","",VLOOKUP(A33,[1]令和3年度契約状況調査票!$C:$AR,11,FALSE))</f>
        <v/>
      </c>
      <c r="E33" s="23" t="str">
        <f>IF(A33="","",VLOOKUP(A33,[1]令和3年度契約状況調査票!$C:$AR,12,FALSE))</f>
        <v/>
      </c>
      <c r="F33" s="26" t="str">
        <f>IF(A33="","",VLOOKUP(A33,[1]令和3年度契約状況調査票!$C:$AR,13,FALSE))</f>
        <v/>
      </c>
      <c r="G33" s="27" t="str">
        <f>IF(A33="","",IF(VLOOKUP(A33,[1]令和3年度契約状況調査票!$C:$AR,14,FALSE)="②一般競争入札（総合評価方式）","一般競争入札"&amp;CHAR(10)&amp;"（総合評価方式）","一般競争入札"))</f>
        <v/>
      </c>
      <c r="H33" s="28" t="str">
        <f>IF(A33="","",IF(VLOOKUP(A33,[1]令和3年度契約状況調査票!$C:$AR,16,FALSE)="他官署で調達手続きを実施のため","他官署で調達手続きを実施のため",IF(VLOOKUP(A33,[1]令和3年度契約状況調査票!$C:$AR,23,FALSE)="②同種の他の契約の予定価格を類推されるおそれがあるため公表しない","同種の他の契約の予定価格を類推されるおそれがあるため公表しない",IF(VLOOKUP(A33,[1]令和3年度契約状況調査票!$C:$AR,23,FALSE)="－","－",IF(VLOOKUP(A33,[1]令和3年度契約状況調査票!$C:$AR,9,FALSE)&lt;&gt;"",TEXT(VLOOKUP(A33,[1]令和3年度契約状況調査票!$C:$AR,16,FALSE),"#,##0円")&amp;CHAR(10)&amp;"(A)",VLOOKUP(A33,[1]令和3年度契約状況調査票!$C:$AR,16,FALSE))))))</f>
        <v/>
      </c>
      <c r="I33" s="28" t="str">
        <f>IF(A33="","",VLOOKUP(A33,[1]令和3年度契約状況調査票!$C:$AR,17,FALSE))</f>
        <v/>
      </c>
      <c r="J33" s="29" t="str">
        <f>IF(A33="","",IF(VLOOKUP(A33,[1]令和3年度契約状況調査票!$C:$AR,16,FALSE)="他官署で調達手続きを実施のため","－",IF(VLOOKUP(A33,[1]令和3年度契約状況調査票!$C:$AR,23,FALSE)="②同種の他の契約の予定価格を類推されるおそれがあるため公表しない","－",IF(VLOOKUP(A33,[1]令和3年度契約状況調査票!$C:$AR,23,FALSE)="－","－",IF(VLOOKUP(A33,[1]令和3年度契約状況調査票!$C:$AR,9,FALSE)&lt;&gt;"",TEXT(VLOOKUP(A33,[1]令和3年度契約状況調査票!$C:$AR,19,FALSE),"#.0%")&amp;CHAR(10)&amp;"(B/A×100)",VLOOKUP(A33,[1]令和3年度契約状況調査票!$C:$AR,19,FALSE))))))</f>
        <v/>
      </c>
      <c r="K33" s="30" t="str">
        <f>IF(A33="","",IF(VLOOKUP(A33,[1]令和3年度契約状況調査票!$C:$AR,29,FALSE)="①公益社団法人","公社",IF(VLOOKUP(A33,[1]令和3年度契約状況調査票!$C:$AR,29,FALSE)="②公益財団法人","公財","")))</f>
        <v/>
      </c>
      <c r="L33" s="30" t="str">
        <f>IF(A33="","",VLOOKUP(A33,[1]令和3年度契約状況調査票!$C:$AR,30,FALSE))</f>
        <v/>
      </c>
      <c r="M33" s="31" t="str">
        <f>IF(A33="","",IF(VLOOKUP(A33,[1]令和3年度契約状況調査票!$C:$AR,30,FALSE)="国所管",VLOOKUP(A33,[1]令和3年度契約状況調査票!$C:$AR,24,FALSE),""))</f>
        <v/>
      </c>
      <c r="N33" s="32" t="str">
        <f>IF(A33="","",IF(AND(P33="○",O33="分担契約/単価契約"),"単価契約"&amp;CHAR(10)&amp;"予定調達総額 "&amp;TEXT(VLOOKUP(A33,[1]令和3年度契約状況調査票!$C:$AR,18,FALSE),"#,##0円")&amp;"(B)"&amp;CHAR(10)&amp;"分担契約"&amp;CHAR(10)&amp;VLOOKUP(A33,[1]令和3年度契約状況調査票!$C:$AR,34,FALSE),IF(AND(P33="○",O33="分担契約"),"分担契約"&amp;CHAR(10)&amp;"契約総額 "&amp;TEXT(VLOOKUP(A33,[1]令和3年度契約状況調査票!$C:$AR,18,FALSE),"#,##0円")&amp;"(B)"&amp;CHAR(10)&amp;VLOOKUP(A33,[1]令和3年度契約状況調査票!$C:$AR,34,FALSE),(IF(O33="分担契約/単価契約","単価契約"&amp;CHAR(10)&amp;"予定調達総額 "&amp;TEXT(VLOOKUP(A33,[1]令和3年度契約状況調査票!$C:$AR,18,FALSE),"#,##0円")&amp;CHAR(10)&amp;"分担契約"&amp;CHAR(10)&amp;VLOOKUP(A33,[1]令和3年度契約状況調査票!$C:$AR,34,FALSE),IF(O33="分担契約","分担契約"&amp;CHAR(10)&amp;"契約総額 "&amp;TEXT(VLOOKUP(A33,[1]令和3年度契約状況調査票!$C:$AR,18,FALSE),"#,##0円")&amp;CHAR(10)&amp;VLOOKUP(A33,[1]令和3年度契約状況調査票!$C:$AR,34,FALSE),IF(O33="単価契約","単価契約"&amp;CHAR(10)&amp;"予定調達総額 "&amp;TEXT(VLOOKUP(A33,[1]令和3年度契約状況調査票!$C:$AR,18,FALSE),"#,##0円")&amp;CHAR(10)&amp;VLOOKUP(A33,[1]令和3年度契約状況調査票!$C:$AR,34,FALSE),VLOOKUP(A33,[1]令和3年度契約状況調査票!$C:$AR,34,FALSE))))))))</f>
        <v/>
      </c>
      <c r="O33" s="21" t="str">
        <f>IF(A33="","",VLOOKUP(A33,[1]令和3年度契約状況調査票!$C:$BY,55,FALSE))</f>
        <v/>
      </c>
      <c r="P33" s="21" t="str">
        <f>IF(A33="","",IF(VLOOKUP(A33,[1]令和3年度契約状況調査票!$C:$AR,16,FALSE)="他官署で調達手続きを実施のため","×",IF(VLOOKUP(A33,[1]令和3年度契約状況調査票!$C:$AR,23,FALSE)="②同種の他の契約の予定価格を類推されるおそれがあるため公表しない","×","○")))</f>
        <v/>
      </c>
    </row>
    <row r="34" spans="1:16" s="21" customFormat="1" ht="60" customHeight="1" x14ac:dyDescent="0.15">
      <c r="A34" s="22" t="str">
        <f>IF(MAX([1]令和3年度契約状況調査票!C29:C274)&gt;=ROW()-5,ROW()-5,"")</f>
        <v/>
      </c>
      <c r="B34" s="23" t="str">
        <f>IF(A34="","",VLOOKUP(A34,[1]令和3年度契約状況調査票!$C:$AR,7,FALSE))</f>
        <v/>
      </c>
      <c r="C34" s="24" t="str">
        <f>IF(A34="","",VLOOKUP(A34,[1]令和3年度契約状況調査票!$C:$AR,8,FALSE))</f>
        <v/>
      </c>
      <c r="D34" s="25" t="str">
        <f>IF(A34="","",VLOOKUP(A34,[1]令和3年度契約状況調査票!$C:$AR,11,FALSE))</f>
        <v/>
      </c>
      <c r="E34" s="23" t="str">
        <f>IF(A34="","",VLOOKUP(A34,[1]令和3年度契約状況調査票!$C:$AR,12,FALSE))</f>
        <v/>
      </c>
      <c r="F34" s="26" t="str">
        <f>IF(A34="","",VLOOKUP(A34,[1]令和3年度契約状況調査票!$C:$AR,13,FALSE))</f>
        <v/>
      </c>
      <c r="G34" s="27" t="str">
        <f>IF(A34="","",IF(VLOOKUP(A34,[1]令和3年度契約状況調査票!$C:$AR,14,FALSE)="②一般競争入札（総合評価方式）","一般競争入札"&amp;CHAR(10)&amp;"（総合評価方式）","一般競争入札"))</f>
        <v/>
      </c>
      <c r="H34" s="28" t="str">
        <f>IF(A34="","",IF(VLOOKUP(A34,[1]令和3年度契約状況調査票!$C:$AR,16,FALSE)="他官署で調達手続きを実施のため","他官署で調達手続きを実施のため",IF(VLOOKUP(A34,[1]令和3年度契約状況調査票!$C:$AR,23,FALSE)="②同種の他の契約の予定価格を類推されるおそれがあるため公表しない","同種の他の契約の予定価格を類推されるおそれがあるため公表しない",IF(VLOOKUP(A34,[1]令和3年度契約状況調査票!$C:$AR,23,FALSE)="－","－",IF(VLOOKUP(A34,[1]令和3年度契約状況調査票!$C:$AR,9,FALSE)&lt;&gt;"",TEXT(VLOOKUP(A34,[1]令和3年度契約状況調査票!$C:$AR,16,FALSE),"#,##0円")&amp;CHAR(10)&amp;"(A)",VLOOKUP(A34,[1]令和3年度契約状況調査票!$C:$AR,16,FALSE))))))</f>
        <v/>
      </c>
      <c r="I34" s="28" t="str">
        <f>IF(A34="","",VLOOKUP(A34,[1]令和3年度契約状況調査票!$C:$AR,17,FALSE))</f>
        <v/>
      </c>
      <c r="J34" s="29" t="str">
        <f>IF(A34="","",IF(VLOOKUP(A34,[1]令和3年度契約状況調査票!$C:$AR,16,FALSE)="他官署で調達手続きを実施のため","－",IF(VLOOKUP(A34,[1]令和3年度契約状況調査票!$C:$AR,23,FALSE)="②同種の他の契約の予定価格を類推されるおそれがあるため公表しない","－",IF(VLOOKUP(A34,[1]令和3年度契約状況調査票!$C:$AR,23,FALSE)="－","－",IF(VLOOKUP(A34,[1]令和3年度契約状況調査票!$C:$AR,9,FALSE)&lt;&gt;"",TEXT(VLOOKUP(A34,[1]令和3年度契約状況調査票!$C:$AR,19,FALSE),"#.0%")&amp;CHAR(10)&amp;"(B/A×100)",VLOOKUP(A34,[1]令和3年度契約状況調査票!$C:$AR,19,FALSE))))))</f>
        <v/>
      </c>
      <c r="K34" s="30" t="str">
        <f>IF(A34="","",IF(VLOOKUP(A34,[1]令和3年度契約状況調査票!$C:$AR,29,FALSE)="①公益社団法人","公社",IF(VLOOKUP(A34,[1]令和3年度契約状況調査票!$C:$AR,29,FALSE)="②公益財団法人","公財","")))</f>
        <v/>
      </c>
      <c r="L34" s="30" t="str">
        <f>IF(A34="","",VLOOKUP(A34,[1]令和3年度契約状況調査票!$C:$AR,30,FALSE))</f>
        <v/>
      </c>
      <c r="M34" s="31" t="str">
        <f>IF(A34="","",IF(VLOOKUP(A34,[1]令和3年度契約状況調査票!$C:$AR,30,FALSE)="国所管",VLOOKUP(A34,[1]令和3年度契約状況調査票!$C:$AR,24,FALSE),""))</f>
        <v/>
      </c>
      <c r="N34" s="32" t="str">
        <f>IF(A34="","",IF(AND(P34="○",O34="分担契約/単価契約"),"単価契約"&amp;CHAR(10)&amp;"予定調達総額 "&amp;TEXT(VLOOKUP(A34,[1]令和3年度契約状況調査票!$C:$AR,18,FALSE),"#,##0円")&amp;"(B)"&amp;CHAR(10)&amp;"分担契約"&amp;CHAR(10)&amp;VLOOKUP(A34,[1]令和3年度契約状況調査票!$C:$AR,34,FALSE),IF(AND(P34="○",O34="分担契約"),"分担契約"&amp;CHAR(10)&amp;"契約総額 "&amp;TEXT(VLOOKUP(A34,[1]令和3年度契約状況調査票!$C:$AR,18,FALSE),"#,##0円")&amp;"(B)"&amp;CHAR(10)&amp;VLOOKUP(A34,[1]令和3年度契約状況調査票!$C:$AR,34,FALSE),(IF(O34="分担契約/単価契約","単価契約"&amp;CHAR(10)&amp;"予定調達総額 "&amp;TEXT(VLOOKUP(A34,[1]令和3年度契約状況調査票!$C:$AR,18,FALSE),"#,##0円")&amp;CHAR(10)&amp;"分担契約"&amp;CHAR(10)&amp;VLOOKUP(A34,[1]令和3年度契約状況調査票!$C:$AR,34,FALSE),IF(O34="分担契約","分担契約"&amp;CHAR(10)&amp;"契約総額 "&amp;TEXT(VLOOKUP(A34,[1]令和3年度契約状況調査票!$C:$AR,18,FALSE),"#,##0円")&amp;CHAR(10)&amp;VLOOKUP(A34,[1]令和3年度契約状況調査票!$C:$AR,34,FALSE),IF(O34="単価契約","単価契約"&amp;CHAR(10)&amp;"予定調達総額 "&amp;TEXT(VLOOKUP(A34,[1]令和3年度契約状況調査票!$C:$AR,18,FALSE),"#,##0円")&amp;CHAR(10)&amp;VLOOKUP(A34,[1]令和3年度契約状況調査票!$C:$AR,34,FALSE),VLOOKUP(A34,[1]令和3年度契約状況調査票!$C:$AR,34,FALSE))))))))</f>
        <v/>
      </c>
      <c r="O34" s="21" t="str">
        <f>IF(A34="","",VLOOKUP(A34,[1]令和3年度契約状況調査票!$C:$BY,55,FALSE))</f>
        <v/>
      </c>
      <c r="P34" s="21" t="str">
        <f>IF(A34="","",IF(VLOOKUP(A34,[1]令和3年度契約状況調査票!$C:$AR,16,FALSE)="他官署で調達手続きを実施のため","×",IF(VLOOKUP(A34,[1]令和3年度契約状況調査票!$C:$AR,23,FALSE)="②同種の他の契約の予定価格を類推されるおそれがあるため公表しない","×","○")))</f>
        <v/>
      </c>
    </row>
    <row r="35" spans="1:16" s="21" customFormat="1" ht="60" customHeight="1" x14ac:dyDescent="0.15">
      <c r="A35" s="22" t="str">
        <f>IF(MAX([1]令和3年度契約状況調査票!C30:C275)&gt;=ROW()-5,ROW()-5,"")</f>
        <v/>
      </c>
      <c r="B35" s="23" t="str">
        <f>IF(A35="","",VLOOKUP(A35,[1]令和3年度契約状況調査票!$C:$AR,7,FALSE))</f>
        <v/>
      </c>
      <c r="C35" s="24" t="str">
        <f>IF(A35="","",VLOOKUP(A35,[1]令和3年度契約状況調査票!$C:$AR,8,FALSE))</f>
        <v/>
      </c>
      <c r="D35" s="25" t="str">
        <f>IF(A35="","",VLOOKUP(A35,[1]令和3年度契約状況調査票!$C:$AR,11,FALSE))</f>
        <v/>
      </c>
      <c r="E35" s="23" t="str">
        <f>IF(A35="","",VLOOKUP(A35,[1]令和3年度契約状況調査票!$C:$AR,12,FALSE))</f>
        <v/>
      </c>
      <c r="F35" s="26" t="str">
        <f>IF(A35="","",VLOOKUP(A35,[1]令和3年度契約状況調査票!$C:$AR,13,FALSE))</f>
        <v/>
      </c>
      <c r="G35" s="27" t="str">
        <f>IF(A35="","",IF(VLOOKUP(A35,[1]令和3年度契約状況調査票!$C:$AR,14,FALSE)="②一般競争入札（総合評価方式）","一般競争入札"&amp;CHAR(10)&amp;"（総合評価方式）","一般競争入札"))</f>
        <v/>
      </c>
      <c r="H35" s="28" t="str">
        <f>IF(A35="","",IF(VLOOKUP(A35,[1]令和3年度契約状況調査票!$C:$AR,16,FALSE)="他官署で調達手続きを実施のため","他官署で調達手続きを実施のため",IF(VLOOKUP(A35,[1]令和3年度契約状況調査票!$C:$AR,23,FALSE)="②同種の他の契約の予定価格を類推されるおそれがあるため公表しない","同種の他の契約の予定価格を類推されるおそれがあるため公表しない",IF(VLOOKUP(A35,[1]令和3年度契約状況調査票!$C:$AR,23,FALSE)="－","－",IF(VLOOKUP(A35,[1]令和3年度契約状況調査票!$C:$AR,9,FALSE)&lt;&gt;"",TEXT(VLOOKUP(A35,[1]令和3年度契約状況調査票!$C:$AR,16,FALSE),"#,##0円")&amp;CHAR(10)&amp;"(A)",VLOOKUP(A35,[1]令和3年度契約状況調査票!$C:$AR,16,FALSE))))))</f>
        <v/>
      </c>
      <c r="I35" s="28" t="str">
        <f>IF(A35="","",VLOOKUP(A35,[1]令和3年度契約状況調査票!$C:$AR,17,FALSE))</f>
        <v/>
      </c>
      <c r="J35" s="29" t="str">
        <f>IF(A35="","",IF(VLOOKUP(A35,[1]令和3年度契約状況調査票!$C:$AR,16,FALSE)="他官署で調達手続きを実施のため","－",IF(VLOOKUP(A35,[1]令和3年度契約状況調査票!$C:$AR,23,FALSE)="②同種の他の契約の予定価格を類推されるおそれがあるため公表しない","－",IF(VLOOKUP(A35,[1]令和3年度契約状況調査票!$C:$AR,23,FALSE)="－","－",IF(VLOOKUP(A35,[1]令和3年度契約状況調査票!$C:$AR,9,FALSE)&lt;&gt;"",TEXT(VLOOKUP(A35,[1]令和3年度契約状況調査票!$C:$AR,19,FALSE),"#.0%")&amp;CHAR(10)&amp;"(B/A×100)",VLOOKUP(A35,[1]令和3年度契約状況調査票!$C:$AR,19,FALSE))))))</f>
        <v/>
      </c>
      <c r="K35" s="30" t="str">
        <f>IF(A35="","",IF(VLOOKUP(A35,[1]令和3年度契約状況調査票!$C:$AR,29,FALSE)="①公益社団法人","公社",IF(VLOOKUP(A35,[1]令和3年度契約状況調査票!$C:$AR,29,FALSE)="②公益財団法人","公財","")))</f>
        <v/>
      </c>
      <c r="L35" s="30" t="str">
        <f>IF(A35="","",VLOOKUP(A35,[1]令和3年度契約状況調査票!$C:$AR,30,FALSE))</f>
        <v/>
      </c>
      <c r="M35" s="31" t="str">
        <f>IF(A35="","",IF(VLOOKUP(A35,[1]令和3年度契約状況調査票!$C:$AR,30,FALSE)="国所管",VLOOKUP(A35,[1]令和3年度契約状況調査票!$C:$AR,24,FALSE),""))</f>
        <v/>
      </c>
      <c r="N35" s="32" t="str">
        <f>IF(A35="","",IF(AND(P35="○",O35="分担契約/単価契約"),"単価契約"&amp;CHAR(10)&amp;"予定調達総額 "&amp;TEXT(VLOOKUP(A35,[1]令和3年度契約状況調査票!$C:$AR,18,FALSE),"#,##0円")&amp;"(B)"&amp;CHAR(10)&amp;"分担契約"&amp;CHAR(10)&amp;VLOOKUP(A35,[1]令和3年度契約状況調査票!$C:$AR,34,FALSE),IF(AND(P35="○",O35="分担契約"),"分担契約"&amp;CHAR(10)&amp;"契約総額 "&amp;TEXT(VLOOKUP(A35,[1]令和3年度契約状況調査票!$C:$AR,18,FALSE),"#,##0円")&amp;"(B)"&amp;CHAR(10)&amp;VLOOKUP(A35,[1]令和3年度契約状況調査票!$C:$AR,34,FALSE),(IF(O35="分担契約/単価契約","単価契約"&amp;CHAR(10)&amp;"予定調達総額 "&amp;TEXT(VLOOKUP(A35,[1]令和3年度契約状況調査票!$C:$AR,18,FALSE),"#,##0円")&amp;CHAR(10)&amp;"分担契約"&amp;CHAR(10)&amp;VLOOKUP(A35,[1]令和3年度契約状況調査票!$C:$AR,34,FALSE),IF(O35="分担契約","分担契約"&amp;CHAR(10)&amp;"契約総額 "&amp;TEXT(VLOOKUP(A35,[1]令和3年度契約状況調査票!$C:$AR,18,FALSE),"#,##0円")&amp;CHAR(10)&amp;VLOOKUP(A35,[1]令和3年度契約状況調査票!$C:$AR,34,FALSE),IF(O35="単価契約","単価契約"&amp;CHAR(10)&amp;"予定調達総額 "&amp;TEXT(VLOOKUP(A35,[1]令和3年度契約状況調査票!$C:$AR,18,FALSE),"#,##0円")&amp;CHAR(10)&amp;VLOOKUP(A35,[1]令和3年度契約状況調査票!$C:$AR,34,FALSE),VLOOKUP(A35,[1]令和3年度契約状況調査票!$C:$AR,34,FALSE))))))))</f>
        <v/>
      </c>
      <c r="O35" s="21" t="str">
        <f>IF(A35="","",VLOOKUP(A35,[1]令和3年度契約状況調査票!$C:$BY,55,FALSE))</f>
        <v/>
      </c>
      <c r="P35" s="21" t="str">
        <f>IF(A35="","",IF(VLOOKUP(A35,[1]令和3年度契約状況調査票!$C:$AR,16,FALSE)="他官署で調達手続きを実施のため","×",IF(VLOOKUP(A35,[1]令和3年度契約状況調査票!$C:$AR,23,FALSE)="②同種の他の契約の予定価格を類推されるおそれがあるため公表しない","×","○")))</f>
        <v/>
      </c>
    </row>
    <row r="36" spans="1:16" s="21" customFormat="1" ht="60" customHeight="1" x14ac:dyDescent="0.15">
      <c r="A36" s="22" t="str">
        <f>IF(MAX([1]令和3年度契約状況調査票!C31:C276)&gt;=ROW()-5,ROW()-5,"")</f>
        <v/>
      </c>
      <c r="B36" s="23" t="str">
        <f>IF(A36="","",VLOOKUP(A36,[1]令和3年度契約状況調査票!$C:$AR,7,FALSE))</f>
        <v/>
      </c>
      <c r="C36" s="24" t="str">
        <f>IF(A36="","",VLOOKUP(A36,[1]令和3年度契約状況調査票!$C:$AR,8,FALSE))</f>
        <v/>
      </c>
      <c r="D36" s="25" t="str">
        <f>IF(A36="","",VLOOKUP(A36,[1]令和3年度契約状況調査票!$C:$AR,11,FALSE))</f>
        <v/>
      </c>
      <c r="E36" s="23" t="str">
        <f>IF(A36="","",VLOOKUP(A36,[1]令和3年度契約状況調査票!$C:$AR,12,FALSE))</f>
        <v/>
      </c>
      <c r="F36" s="26" t="str">
        <f>IF(A36="","",VLOOKUP(A36,[1]令和3年度契約状況調査票!$C:$AR,13,FALSE))</f>
        <v/>
      </c>
      <c r="G36" s="27" t="str">
        <f>IF(A36="","",IF(VLOOKUP(A36,[1]令和3年度契約状況調査票!$C:$AR,14,FALSE)="②一般競争入札（総合評価方式）","一般競争入札"&amp;CHAR(10)&amp;"（総合評価方式）","一般競争入札"))</f>
        <v/>
      </c>
      <c r="H36" s="28" t="str">
        <f>IF(A36="","",IF(VLOOKUP(A36,[1]令和3年度契約状況調査票!$C:$AR,16,FALSE)="他官署で調達手続きを実施のため","他官署で調達手続きを実施のため",IF(VLOOKUP(A36,[1]令和3年度契約状況調査票!$C:$AR,23,FALSE)="②同種の他の契約の予定価格を類推されるおそれがあるため公表しない","同種の他の契約の予定価格を類推されるおそれがあるため公表しない",IF(VLOOKUP(A36,[1]令和3年度契約状況調査票!$C:$AR,23,FALSE)="－","－",IF(VLOOKUP(A36,[1]令和3年度契約状況調査票!$C:$AR,9,FALSE)&lt;&gt;"",TEXT(VLOOKUP(A36,[1]令和3年度契約状況調査票!$C:$AR,16,FALSE),"#,##0円")&amp;CHAR(10)&amp;"(A)",VLOOKUP(A36,[1]令和3年度契約状況調査票!$C:$AR,16,FALSE))))))</f>
        <v/>
      </c>
      <c r="I36" s="28" t="str">
        <f>IF(A36="","",VLOOKUP(A36,[1]令和3年度契約状況調査票!$C:$AR,17,FALSE))</f>
        <v/>
      </c>
      <c r="J36" s="29" t="str">
        <f>IF(A36="","",IF(VLOOKUP(A36,[1]令和3年度契約状況調査票!$C:$AR,16,FALSE)="他官署で調達手続きを実施のため","－",IF(VLOOKUP(A36,[1]令和3年度契約状況調査票!$C:$AR,23,FALSE)="②同種の他の契約の予定価格を類推されるおそれがあるため公表しない","－",IF(VLOOKUP(A36,[1]令和3年度契約状況調査票!$C:$AR,23,FALSE)="－","－",IF(VLOOKUP(A36,[1]令和3年度契約状況調査票!$C:$AR,9,FALSE)&lt;&gt;"",TEXT(VLOOKUP(A36,[1]令和3年度契約状況調査票!$C:$AR,19,FALSE),"#.0%")&amp;CHAR(10)&amp;"(B/A×100)",VLOOKUP(A36,[1]令和3年度契約状況調査票!$C:$AR,19,FALSE))))))</f>
        <v/>
      </c>
      <c r="K36" s="30" t="str">
        <f>IF(A36="","",IF(VLOOKUP(A36,[1]令和3年度契約状況調査票!$C:$AR,29,FALSE)="①公益社団法人","公社",IF(VLOOKUP(A36,[1]令和3年度契約状況調査票!$C:$AR,29,FALSE)="②公益財団法人","公財","")))</f>
        <v/>
      </c>
      <c r="L36" s="30" t="str">
        <f>IF(A36="","",VLOOKUP(A36,[1]令和3年度契約状況調査票!$C:$AR,30,FALSE))</f>
        <v/>
      </c>
      <c r="M36" s="31" t="str">
        <f>IF(A36="","",IF(VLOOKUP(A36,[1]令和3年度契約状況調査票!$C:$AR,30,FALSE)="国所管",VLOOKUP(A36,[1]令和3年度契約状況調査票!$C:$AR,24,FALSE),""))</f>
        <v/>
      </c>
      <c r="N36" s="32" t="str">
        <f>IF(A36="","",IF(AND(P36="○",O36="分担契約/単価契約"),"単価契約"&amp;CHAR(10)&amp;"予定調達総額 "&amp;TEXT(VLOOKUP(A36,[1]令和3年度契約状況調査票!$C:$AR,18,FALSE),"#,##0円")&amp;"(B)"&amp;CHAR(10)&amp;"分担契約"&amp;CHAR(10)&amp;VLOOKUP(A36,[1]令和3年度契約状況調査票!$C:$AR,34,FALSE),IF(AND(P36="○",O36="分担契約"),"分担契約"&amp;CHAR(10)&amp;"契約総額 "&amp;TEXT(VLOOKUP(A36,[1]令和3年度契約状況調査票!$C:$AR,18,FALSE),"#,##0円")&amp;"(B)"&amp;CHAR(10)&amp;VLOOKUP(A36,[1]令和3年度契約状況調査票!$C:$AR,34,FALSE),(IF(O36="分担契約/単価契約","単価契約"&amp;CHAR(10)&amp;"予定調達総額 "&amp;TEXT(VLOOKUP(A36,[1]令和3年度契約状況調査票!$C:$AR,18,FALSE),"#,##0円")&amp;CHAR(10)&amp;"分担契約"&amp;CHAR(10)&amp;VLOOKUP(A36,[1]令和3年度契約状況調査票!$C:$AR,34,FALSE),IF(O36="分担契約","分担契約"&amp;CHAR(10)&amp;"契約総額 "&amp;TEXT(VLOOKUP(A36,[1]令和3年度契約状況調査票!$C:$AR,18,FALSE),"#,##0円")&amp;CHAR(10)&amp;VLOOKUP(A36,[1]令和3年度契約状況調査票!$C:$AR,34,FALSE),IF(O36="単価契約","単価契約"&amp;CHAR(10)&amp;"予定調達総額 "&amp;TEXT(VLOOKUP(A36,[1]令和3年度契約状況調査票!$C:$AR,18,FALSE),"#,##0円")&amp;CHAR(10)&amp;VLOOKUP(A36,[1]令和3年度契約状況調査票!$C:$AR,34,FALSE),VLOOKUP(A36,[1]令和3年度契約状況調査票!$C:$AR,34,FALSE))))))))</f>
        <v/>
      </c>
      <c r="O36" s="21" t="str">
        <f>IF(A36="","",VLOOKUP(A36,[1]令和3年度契約状況調査票!$C:$BY,55,FALSE))</f>
        <v/>
      </c>
      <c r="P36" s="21" t="str">
        <f>IF(A36="","",IF(VLOOKUP(A36,[1]令和3年度契約状況調査票!$C:$AR,16,FALSE)="他官署で調達手続きを実施のため","×",IF(VLOOKUP(A36,[1]令和3年度契約状況調査票!$C:$AR,23,FALSE)="②同種の他の契約の予定価格を類推されるおそれがあるため公表しない","×","○")))</f>
        <v/>
      </c>
    </row>
    <row r="37" spans="1:16" s="21" customFormat="1" ht="60" customHeight="1" x14ac:dyDescent="0.15">
      <c r="A37" s="22" t="str">
        <f>IF(MAX([1]令和3年度契約状況調査票!C32:C277)&gt;=ROW()-5,ROW()-5,"")</f>
        <v/>
      </c>
      <c r="B37" s="23" t="str">
        <f>IF(A37="","",VLOOKUP(A37,[1]令和3年度契約状況調査票!$C:$AR,7,FALSE))</f>
        <v/>
      </c>
      <c r="C37" s="24" t="str">
        <f>IF(A37="","",VLOOKUP(A37,[1]令和3年度契約状況調査票!$C:$AR,8,FALSE))</f>
        <v/>
      </c>
      <c r="D37" s="25" t="str">
        <f>IF(A37="","",VLOOKUP(A37,[1]令和3年度契約状況調査票!$C:$AR,11,FALSE))</f>
        <v/>
      </c>
      <c r="E37" s="23" t="str">
        <f>IF(A37="","",VLOOKUP(A37,[1]令和3年度契約状況調査票!$C:$AR,12,FALSE))</f>
        <v/>
      </c>
      <c r="F37" s="26" t="str">
        <f>IF(A37="","",VLOOKUP(A37,[1]令和3年度契約状況調査票!$C:$AR,13,FALSE))</f>
        <v/>
      </c>
      <c r="G37" s="27" t="str">
        <f>IF(A37="","",IF(VLOOKUP(A37,[1]令和3年度契約状況調査票!$C:$AR,14,FALSE)="②一般競争入札（総合評価方式）","一般競争入札"&amp;CHAR(10)&amp;"（総合評価方式）","一般競争入札"))</f>
        <v/>
      </c>
      <c r="H37" s="28" t="str">
        <f>IF(A37="","",IF(VLOOKUP(A37,[1]令和3年度契約状況調査票!$C:$AR,16,FALSE)="他官署で調達手続きを実施のため","他官署で調達手続きを実施のため",IF(VLOOKUP(A37,[1]令和3年度契約状況調査票!$C:$AR,23,FALSE)="②同種の他の契約の予定価格を類推されるおそれがあるため公表しない","同種の他の契約の予定価格を類推されるおそれがあるため公表しない",IF(VLOOKUP(A37,[1]令和3年度契約状況調査票!$C:$AR,23,FALSE)="－","－",IF(VLOOKUP(A37,[1]令和3年度契約状況調査票!$C:$AR,9,FALSE)&lt;&gt;"",TEXT(VLOOKUP(A37,[1]令和3年度契約状況調査票!$C:$AR,16,FALSE),"#,##0円")&amp;CHAR(10)&amp;"(A)",VLOOKUP(A37,[1]令和3年度契約状況調査票!$C:$AR,16,FALSE))))))</f>
        <v/>
      </c>
      <c r="I37" s="28" t="str">
        <f>IF(A37="","",VLOOKUP(A37,[1]令和3年度契約状況調査票!$C:$AR,17,FALSE))</f>
        <v/>
      </c>
      <c r="J37" s="29" t="str">
        <f>IF(A37="","",IF(VLOOKUP(A37,[1]令和3年度契約状況調査票!$C:$AR,16,FALSE)="他官署で調達手続きを実施のため","－",IF(VLOOKUP(A37,[1]令和3年度契約状況調査票!$C:$AR,23,FALSE)="②同種の他の契約の予定価格を類推されるおそれがあるため公表しない","－",IF(VLOOKUP(A37,[1]令和3年度契約状況調査票!$C:$AR,23,FALSE)="－","－",IF(VLOOKUP(A37,[1]令和3年度契約状況調査票!$C:$AR,9,FALSE)&lt;&gt;"",TEXT(VLOOKUP(A37,[1]令和3年度契約状況調査票!$C:$AR,19,FALSE),"#.0%")&amp;CHAR(10)&amp;"(B/A×100)",VLOOKUP(A37,[1]令和3年度契約状況調査票!$C:$AR,19,FALSE))))))</f>
        <v/>
      </c>
      <c r="K37" s="30" t="str">
        <f>IF(A37="","",IF(VLOOKUP(A37,[1]令和3年度契約状況調査票!$C:$AR,29,FALSE)="①公益社団法人","公社",IF(VLOOKUP(A37,[1]令和3年度契約状況調査票!$C:$AR,29,FALSE)="②公益財団法人","公財","")))</f>
        <v/>
      </c>
      <c r="L37" s="30" t="str">
        <f>IF(A37="","",VLOOKUP(A37,[1]令和3年度契約状況調査票!$C:$AR,30,FALSE))</f>
        <v/>
      </c>
      <c r="M37" s="31" t="str">
        <f>IF(A37="","",IF(VLOOKUP(A37,[1]令和3年度契約状況調査票!$C:$AR,30,FALSE)="国所管",VLOOKUP(A37,[1]令和3年度契約状況調査票!$C:$AR,24,FALSE),""))</f>
        <v/>
      </c>
      <c r="N37" s="32" t="str">
        <f>IF(A37="","",IF(AND(P37="○",O37="分担契約/単価契約"),"単価契約"&amp;CHAR(10)&amp;"予定調達総額 "&amp;TEXT(VLOOKUP(A37,[1]令和3年度契約状況調査票!$C:$AR,18,FALSE),"#,##0円")&amp;"(B)"&amp;CHAR(10)&amp;"分担契約"&amp;CHAR(10)&amp;VLOOKUP(A37,[1]令和3年度契約状況調査票!$C:$AR,34,FALSE),IF(AND(P37="○",O37="分担契約"),"分担契約"&amp;CHAR(10)&amp;"契約総額 "&amp;TEXT(VLOOKUP(A37,[1]令和3年度契約状況調査票!$C:$AR,18,FALSE),"#,##0円")&amp;"(B)"&amp;CHAR(10)&amp;VLOOKUP(A37,[1]令和3年度契約状況調査票!$C:$AR,34,FALSE),(IF(O37="分担契約/単価契約","単価契約"&amp;CHAR(10)&amp;"予定調達総額 "&amp;TEXT(VLOOKUP(A37,[1]令和3年度契約状況調査票!$C:$AR,18,FALSE),"#,##0円")&amp;CHAR(10)&amp;"分担契約"&amp;CHAR(10)&amp;VLOOKUP(A37,[1]令和3年度契約状況調査票!$C:$AR,34,FALSE),IF(O37="分担契約","分担契約"&amp;CHAR(10)&amp;"契約総額 "&amp;TEXT(VLOOKUP(A37,[1]令和3年度契約状況調査票!$C:$AR,18,FALSE),"#,##0円")&amp;CHAR(10)&amp;VLOOKUP(A37,[1]令和3年度契約状況調査票!$C:$AR,34,FALSE),IF(O37="単価契約","単価契約"&amp;CHAR(10)&amp;"予定調達総額 "&amp;TEXT(VLOOKUP(A37,[1]令和3年度契約状況調査票!$C:$AR,18,FALSE),"#,##0円")&amp;CHAR(10)&amp;VLOOKUP(A37,[1]令和3年度契約状況調査票!$C:$AR,34,FALSE),VLOOKUP(A37,[1]令和3年度契約状況調査票!$C:$AR,34,FALSE))))))))</f>
        <v/>
      </c>
      <c r="O37" s="21" t="str">
        <f>IF(A37="","",VLOOKUP(A37,[1]令和3年度契約状況調査票!$C:$BY,55,FALSE))</f>
        <v/>
      </c>
      <c r="P37" s="21" t="str">
        <f>IF(A37="","",IF(VLOOKUP(A37,[1]令和3年度契約状況調査票!$C:$AR,16,FALSE)="他官署で調達手続きを実施のため","×",IF(VLOOKUP(A37,[1]令和3年度契約状況調査票!$C:$AR,23,FALSE)="②同種の他の契約の予定価格を類推されるおそれがあるため公表しない","×","○")))</f>
        <v/>
      </c>
    </row>
    <row r="38" spans="1:16" s="21" customFormat="1" ht="60" customHeight="1" x14ac:dyDescent="0.15">
      <c r="A38" s="22" t="str">
        <f>IF(MAX([1]令和3年度契約状況調査票!C33:C278)&gt;=ROW()-5,ROW()-5,"")</f>
        <v/>
      </c>
      <c r="B38" s="23" t="str">
        <f>IF(A38="","",VLOOKUP(A38,[1]令和3年度契約状況調査票!$C:$AR,7,FALSE))</f>
        <v/>
      </c>
      <c r="C38" s="24" t="str">
        <f>IF(A38="","",VLOOKUP(A38,[1]令和3年度契約状況調査票!$C:$AR,8,FALSE))</f>
        <v/>
      </c>
      <c r="D38" s="25" t="str">
        <f>IF(A38="","",VLOOKUP(A38,[1]令和3年度契約状況調査票!$C:$AR,11,FALSE))</f>
        <v/>
      </c>
      <c r="E38" s="23" t="str">
        <f>IF(A38="","",VLOOKUP(A38,[1]令和3年度契約状況調査票!$C:$AR,12,FALSE))</f>
        <v/>
      </c>
      <c r="F38" s="26" t="str">
        <f>IF(A38="","",VLOOKUP(A38,[1]令和3年度契約状況調査票!$C:$AR,13,FALSE))</f>
        <v/>
      </c>
      <c r="G38" s="27" t="str">
        <f>IF(A38="","",IF(VLOOKUP(A38,[1]令和3年度契約状況調査票!$C:$AR,14,FALSE)="②一般競争入札（総合評価方式）","一般競争入札"&amp;CHAR(10)&amp;"（総合評価方式）","一般競争入札"))</f>
        <v/>
      </c>
      <c r="H38" s="28" t="str">
        <f>IF(A38="","",IF(VLOOKUP(A38,[1]令和3年度契約状況調査票!$C:$AR,16,FALSE)="他官署で調達手続きを実施のため","他官署で調達手続きを実施のため",IF(VLOOKUP(A38,[1]令和3年度契約状況調査票!$C:$AR,23,FALSE)="②同種の他の契約の予定価格を類推されるおそれがあるため公表しない","同種の他の契約の予定価格を類推されるおそれがあるため公表しない",IF(VLOOKUP(A38,[1]令和3年度契約状況調査票!$C:$AR,23,FALSE)="－","－",IF(VLOOKUP(A38,[1]令和3年度契約状況調査票!$C:$AR,9,FALSE)&lt;&gt;"",TEXT(VLOOKUP(A38,[1]令和3年度契約状況調査票!$C:$AR,16,FALSE),"#,##0円")&amp;CHAR(10)&amp;"(A)",VLOOKUP(A38,[1]令和3年度契約状況調査票!$C:$AR,16,FALSE))))))</f>
        <v/>
      </c>
      <c r="I38" s="28" t="str">
        <f>IF(A38="","",VLOOKUP(A38,[1]令和3年度契約状況調査票!$C:$AR,17,FALSE))</f>
        <v/>
      </c>
      <c r="J38" s="29" t="str">
        <f>IF(A38="","",IF(VLOOKUP(A38,[1]令和3年度契約状況調査票!$C:$AR,16,FALSE)="他官署で調達手続きを実施のため","－",IF(VLOOKUP(A38,[1]令和3年度契約状況調査票!$C:$AR,23,FALSE)="②同種の他の契約の予定価格を類推されるおそれがあるため公表しない","－",IF(VLOOKUP(A38,[1]令和3年度契約状況調査票!$C:$AR,23,FALSE)="－","－",IF(VLOOKUP(A38,[1]令和3年度契約状況調査票!$C:$AR,9,FALSE)&lt;&gt;"",TEXT(VLOOKUP(A38,[1]令和3年度契約状況調査票!$C:$AR,19,FALSE),"#.0%")&amp;CHAR(10)&amp;"(B/A×100)",VLOOKUP(A38,[1]令和3年度契約状況調査票!$C:$AR,19,FALSE))))))</f>
        <v/>
      </c>
      <c r="K38" s="30" t="str">
        <f>IF(A38="","",IF(VLOOKUP(A38,[1]令和3年度契約状況調査票!$C:$AR,29,FALSE)="①公益社団法人","公社",IF(VLOOKUP(A38,[1]令和3年度契約状況調査票!$C:$AR,29,FALSE)="②公益財団法人","公財","")))</f>
        <v/>
      </c>
      <c r="L38" s="30" t="str">
        <f>IF(A38="","",VLOOKUP(A38,[1]令和3年度契約状況調査票!$C:$AR,30,FALSE))</f>
        <v/>
      </c>
      <c r="M38" s="31" t="str">
        <f>IF(A38="","",IF(VLOOKUP(A38,[1]令和3年度契約状況調査票!$C:$AR,30,FALSE)="国所管",VLOOKUP(A38,[1]令和3年度契約状況調査票!$C:$AR,24,FALSE),""))</f>
        <v/>
      </c>
      <c r="N38" s="32" t="str">
        <f>IF(A38="","",IF(AND(P38="○",O38="分担契約/単価契約"),"単価契約"&amp;CHAR(10)&amp;"予定調達総額 "&amp;TEXT(VLOOKUP(A38,[1]令和3年度契約状況調査票!$C:$AR,18,FALSE),"#,##0円")&amp;"(B)"&amp;CHAR(10)&amp;"分担契約"&amp;CHAR(10)&amp;VLOOKUP(A38,[1]令和3年度契約状況調査票!$C:$AR,34,FALSE),IF(AND(P38="○",O38="分担契約"),"分担契約"&amp;CHAR(10)&amp;"契約総額 "&amp;TEXT(VLOOKUP(A38,[1]令和3年度契約状況調査票!$C:$AR,18,FALSE),"#,##0円")&amp;"(B)"&amp;CHAR(10)&amp;VLOOKUP(A38,[1]令和3年度契約状況調査票!$C:$AR,34,FALSE),(IF(O38="分担契約/単価契約","単価契約"&amp;CHAR(10)&amp;"予定調達総額 "&amp;TEXT(VLOOKUP(A38,[1]令和3年度契約状況調査票!$C:$AR,18,FALSE),"#,##0円")&amp;CHAR(10)&amp;"分担契約"&amp;CHAR(10)&amp;VLOOKUP(A38,[1]令和3年度契約状況調査票!$C:$AR,34,FALSE),IF(O38="分担契約","分担契約"&amp;CHAR(10)&amp;"契約総額 "&amp;TEXT(VLOOKUP(A38,[1]令和3年度契約状況調査票!$C:$AR,18,FALSE),"#,##0円")&amp;CHAR(10)&amp;VLOOKUP(A38,[1]令和3年度契約状況調査票!$C:$AR,34,FALSE),IF(O38="単価契約","単価契約"&amp;CHAR(10)&amp;"予定調達総額 "&amp;TEXT(VLOOKUP(A38,[1]令和3年度契約状況調査票!$C:$AR,18,FALSE),"#,##0円")&amp;CHAR(10)&amp;VLOOKUP(A38,[1]令和3年度契約状況調査票!$C:$AR,34,FALSE),VLOOKUP(A38,[1]令和3年度契約状況調査票!$C:$AR,34,FALSE))))))))</f>
        <v/>
      </c>
      <c r="O38" s="21" t="str">
        <f>IF(A38="","",VLOOKUP(A38,[1]令和3年度契約状況調査票!$C:$BY,55,FALSE))</f>
        <v/>
      </c>
      <c r="P38" s="21" t="str">
        <f>IF(A38="","",IF(VLOOKUP(A38,[1]令和3年度契約状況調査票!$C:$AR,16,FALSE)="他官署で調達手続きを実施のため","×",IF(VLOOKUP(A38,[1]令和3年度契約状況調査票!$C:$AR,23,FALSE)="②同種の他の契約の予定価格を類推されるおそれがあるため公表しない","×","○")))</f>
        <v/>
      </c>
    </row>
    <row r="39" spans="1:16" s="21" customFormat="1" ht="60" customHeight="1" x14ac:dyDescent="0.15">
      <c r="A39" s="22" t="str">
        <f>IF(MAX([1]令和3年度契約状況調査票!C34:C279)&gt;=ROW()-5,ROW()-5,"")</f>
        <v/>
      </c>
      <c r="B39" s="23" t="str">
        <f>IF(A39="","",VLOOKUP(A39,[1]令和3年度契約状況調査票!$C:$AR,7,FALSE))</f>
        <v/>
      </c>
      <c r="C39" s="24" t="str">
        <f>IF(A39="","",VLOOKUP(A39,[1]令和3年度契約状況調査票!$C:$AR,8,FALSE))</f>
        <v/>
      </c>
      <c r="D39" s="25" t="str">
        <f>IF(A39="","",VLOOKUP(A39,[1]令和3年度契約状況調査票!$C:$AR,11,FALSE))</f>
        <v/>
      </c>
      <c r="E39" s="23" t="str">
        <f>IF(A39="","",VLOOKUP(A39,[1]令和3年度契約状況調査票!$C:$AR,12,FALSE))</f>
        <v/>
      </c>
      <c r="F39" s="26" t="str">
        <f>IF(A39="","",VLOOKUP(A39,[1]令和3年度契約状況調査票!$C:$AR,13,FALSE))</f>
        <v/>
      </c>
      <c r="G39" s="27" t="str">
        <f>IF(A39="","",IF(VLOOKUP(A39,[1]令和3年度契約状況調査票!$C:$AR,14,FALSE)="②一般競争入札（総合評価方式）","一般競争入札"&amp;CHAR(10)&amp;"（総合評価方式）","一般競争入札"))</f>
        <v/>
      </c>
      <c r="H39" s="28" t="str">
        <f>IF(A39="","",IF(VLOOKUP(A39,[1]令和3年度契約状況調査票!$C:$AR,16,FALSE)="他官署で調達手続きを実施のため","他官署で調達手続きを実施のため",IF(VLOOKUP(A39,[1]令和3年度契約状況調査票!$C:$AR,23,FALSE)="②同種の他の契約の予定価格を類推されるおそれがあるため公表しない","同種の他の契約の予定価格を類推されるおそれがあるため公表しない",IF(VLOOKUP(A39,[1]令和3年度契約状況調査票!$C:$AR,23,FALSE)="－","－",IF(VLOOKUP(A39,[1]令和3年度契約状況調査票!$C:$AR,9,FALSE)&lt;&gt;"",TEXT(VLOOKUP(A39,[1]令和3年度契約状況調査票!$C:$AR,16,FALSE),"#,##0円")&amp;CHAR(10)&amp;"(A)",VLOOKUP(A39,[1]令和3年度契約状況調査票!$C:$AR,16,FALSE))))))</f>
        <v/>
      </c>
      <c r="I39" s="28" t="str">
        <f>IF(A39="","",VLOOKUP(A39,[1]令和3年度契約状況調査票!$C:$AR,17,FALSE))</f>
        <v/>
      </c>
      <c r="J39" s="29" t="str">
        <f>IF(A39="","",IF(VLOOKUP(A39,[1]令和3年度契約状況調査票!$C:$AR,16,FALSE)="他官署で調達手続きを実施のため","－",IF(VLOOKUP(A39,[1]令和3年度契約状況調査票!$C:$AR,23,FALSE)="②同種の他の契約の予定価格を類推されるおそれがあるため公表しない","－",IF(VLOOKUP(A39,[1]令和3年度契約状況調査票!$C:$AR,23,FALSE)="－","－",IF(VLOOKUP(A39,[1]令和3年度契約状況調査票!$C:$AR,9,FALSE)&lt;&gt;"",TEXT(VLOOKUP(A39,[1]令和3年度契約状況調査票!$C:$AR,19,FALSE),"#.0%")&amp;CHAR(10)&amp;"(B/A×100)",VLOOKUP(A39,[1]令和3年度契約状況調査票!$C:$AR,19,FALSE))))))</f>
        <v/>
      </c>
      <c r="K39" s="30" t="str">
        <f>IF(A39="","",IF(VLOOKUP(A39,[1]令和3年度契約状況調査票!$C:$AR,29,FALSE)="①公益社団法人","公社",IF(VLOOKUP(A39,[1]令和3年度契約状況調査票!$C:$AR,29,FALSE)="②公益財団法人","公財","")))</f>
        <v/>
      </c>
      <c r="L39" s="30" t="str">
        <f>IF(A39="","",VLOOKUP(A39,[1]令和3年度契約状況調査票!$C:$AR,30,FALSE))</f>
        <v/>
      </c>
      <c r="M39" s="31" t="str">
        <f>IF(A39="","",IF(VLOOKUP(A39,[1]令和3年度契約状況調査票!$C:$AR,30,FALSE)="国所管",VLOOKUP(A39,[1]令和3年度契約状況調査票!$C:$AR,24,FALSE),""))</f>
        <v/>
      </c>
      <c r="N39" s="32" t="str">
        <f>IF(A39="","",IF(AND(P39="○",O39="分担契約/単価契約"),"単価契約"&amp;CHAR(10)&amp;"予定調達総額 "&amp;TEXT(VLOOKUP(A39,[1]令和3年度契約状況調査票!$C:$AR,18,FALSE),"#,##0円")&amp;"(B)"&amp;CHAR(10)&amp;"分担契約"&amp;CHAR(10)&amp;VLOOKUP(A39,[1]令和3年度契約状況調査票!$C:$AR,34,FALSE),IF(AND(P39="○",O39="分担契約"),"分担契約"&amp;CHAR(10)&amp;"契約総額 "&amp;TEXT(VLOOKUP(A39,[1]令和3年度契約状況調査票!$C:$AR,18,FALSE),"#,##0円")&amp;"(B)"&amp;CHAR(10)&amp;VLOOKUP(A39,[1]令和3年度契約状況調査票!$C:$AR,34,FALSE),(IF(O39="分担契約/単価契約","単価契約"&amp;CHAR(10)&amp;"予定調達総額 "&amp;TEXT(VLOOKUP(A39,[1]令和3年度契約状況調査票!$C:$AR,18,FALSE),"#,##0円")&amp;CHAR(10)&amp;"分担契約"&amp;CHAR(10)&amp;VLOOKUP(A39,[1]令和3年度契約状況調査票!$C:$AR,34,FALSE),IF(O39="分担契約","分担契約"&amp;CHAR(10)&amp;"契約総額 "&amp;TEXT(VLOOKUP(A39,[1]令和3年度契約状況調査票!$C:$AR,18,FALSE),"#,##0円")&amp;CHAR(10)&amp;VLOOKUP(A39,[1]令和3年度契約状況調査票!$C:$AR,34,FALSE),IF(O39="単価契約","単価契約"&amp;CHAR(10)&amp;"予定調達総額 "&amp;TEXT(VLOOKUP(A39,[1]令和3年度契約状況調査票!$C:$AR,18,FALSE),"#,##0円")&amp;CHAR(10)&amp;VLOOKUP(A39,[1]令和3年度契約状況調査票!$C:$AR,34,FALSE),VLOOKUP(A39,[1]令和3年度契約状況調査票!$C:$AR,34,FALSE))))))))</f>
        <v/>
      </c>
      <c r="O39" s="21" t="str">
        <f>IF(A39="","",VLOOKUP(A39,[1]令和3年度契約状況調査票!$C:$BY,55,FALSE))</f>
        <v/>
      </c>
      <c r="P39" s="21" t="str">
        <f>IF(A39="","",IF(VLOOKUP(A39,[1]令和3年度契約状況調査票!$C:$AR,16,FALSE)="他官署で調達手続きを実施のため","×",IF(VLOOKUP(A39,[1]令和3年度契約状況調査票!$C:$AR,23,FALSE)="②同種の他の契約の予定価格を類推されるおそれがあるため公表しない","×","○")))</f>
        <v/>
      </c>
    </row>
    <row r="40" spans="1:16" s="21" customFormat="1" ht="60" customHeight="1" x14ac:dyDescent="0.15">
      <c r="A40" s="22" t="str">
        <f>IF(MAX([1]令和3年度契約状況調査票!C35:C280)&gt;=ROW()-5,ROW()-5,"")</f>
        <v/>
      </c>
      <c r="B40" s="23" t="str">
        <f>IF(A40="","",VLOOKUP(A40,[1]令和3年度契約状況調査票!$C:$AR,7,FALSE))</f>
        <v/>
      </c>
      <c r="C40" s="24" t="str">
        <f>IF(A40="","",VLOOKUP(A40,[1]令和3年度契約状況調査票!$C:$AR,8,FALSE))</f>
        <v/>
      </c>
      <c r="D40" s="25" t="str">
        <f>IF(A40="","",VLOOKUP(A40,[1]令和3年度契約状況調査票!$C:$AR,11,FALSE))</f>
        <v/>
      </c>
      <c r="E40" s="23" t="str">
        <f>IF(A40="","",VLOOKUP(A40,[1]令和3年度契約状況調査票!$C:$AR,12,FALSE))</f>
        <v/>
      </c>
      <c r="F40" s="26" t="str">
        <f>IF(A40="","",VLOOKUP(A40,[1]令和3年度契約状況調査票!$C:$AR,13,FALSE))</f>
        <v/>
      </c>
      <c r="G40" s="27" t="str">
        <f>IF(A40="","",IF(VLOOKUP(A40,[1]令和3年度契約状況調査票!$C:$AR,14,FALSE)="②一般競争入札（総合評価方式）","一般競争入札"&amp;CHAR(10)&amp;"（総合評価方式）","一般競争入札"))</f>
        <v/>
      </c>
      <c r="H40" s="28" t="str">
        <f>IF(A40="","",IF(VLOOKUP(A40,[1]令和3年度契約状況調査票!$C:$AR,16,FALSE)="他官署で調達手続きを実施のため","他官署で調達手続きを実施のため",IF(VLOOKUP(A40,[1]令和3年度契約状況調査票!$C:$AR,23,FALSE)="②同種の他の契約の予定価格を類推されるおそれがあるため公表しない","同種の他の契約の予定価格を類推されるおそれがあるため公表しない",IF(VLOOKUP(A40,[1]令和3年度契約状況調査票!$C:$AR,23,FALSE)="－","－",IF(VLOOKUP(A40,[1]令和3年度契約状況調査票!$C:$AR,9,FALSE)&lt;&gt;"",TEXT(VLOOKUP(A40,[1]令和3年度契約状況調査票!$C:$AR,16,FALSE),"#,##0円")&amp;CHAR(10)&amp;"(A)",VLOOKUP(A40,[1]令和3年度契約状況調査票!$C:$AR,16,FALSE))))))</f>
        <v/>
      </c>
      <c r="I40" s="28" t="str">
        <f>IF(A40="","",VLOOKUP(A40,[1]令和3年度契約状況調査票!$C:$AR,17,FALSE))</f>
        <v/>
      </c>
      <c r="J40" s="29" t="str">
        <f>IF(A40="","",IF(VLOOKUP(A40,[1]令和3年度契約状況調査票!$C:$AR,16,FALSE)="他官署で調達手続きを実施のため","－",IF(VLOOKUP(A40,[1]令和3年度契約状況調査票!$C:$AR,23,FALSE)="②同種の他の契約の予定価格を類推されるおそれがあるため公表しない","－",IF(VLOOKUP(A40,[1]令和3年度契約状況調査票!$C:$AR,23,FALSE)="－","－",IF(VLOOKUP(A40,[1]令和3年度契約状況調査票!$C:$AR,9,FALSE)&lt;&gt;"",TEXT(VLOOKUP(A40,[1]令和3年度契約状況調査票!$C:$AR,19,FALSE),"#.0%")&amp;CHAR(10)&amp;"(B/A×100)",VLOOKUP(A40,[1]令和3年度契約状況調査票!$C:$AR,19,FALSE))))))</f>
        <v/>
      </c>
      <c r="K40" s="30" t="str">
        <f>IF(A40="","",IF(VLOOKUP(A40,[1]令和3年度契約状況調査票!$C:$AR,29,FALSE)="①公益社団法人","公社",IF(VLOOKUP(A40,[1]令和3年度契約状況調査票!$C:$AR,29,FALSE)="②公益財団法人","公財","")))</f>
        <v/>
      </c>
      <c r="L40" s="30" t="str">
        <f>IF(A40="","",VLOOKUP(A40,[1]令和3年度契約状況調査票!$C:$AR,30,FALSE))</f>
        <v/>
      </c>
      <c r="M40" s="31" t="str">
        <f>IF(A40="","",IF(VLOOKUP(A40,[1]令和3年度契約状況調査票!$C:$AR,30,FALSE)="国所管",VLOOKUP(A40,[1]令和3年度契約状況調査票!$C:$AR,24,FALSE),""))</f>
        <v/>
      </c>
      <c r="N40" s="32" t="str">
        <f>IF(A40="","",IF(AND(P40="○",O40="分担契約/単価契約"),"単価契約"&amp;CHAR(10)&amp;"予定調達総額 "&amp;TEXT(VLOOKUP(A40,[1]令和3年度契約状況調査票!$C:$AR,18,FALSE),"#,##0円")&amp;"(B)"&amp;CHAR(10)&amp;"分担契約"&amp;CHAR(10)&amp;VLOOKUP(A40,[1]令和3年度契約状況調査票!$C:$AR,34,FALSE),IF(AND(P40="○",O40="分担契約"),"分担契約"&amp;CHAR(10)&amp;"契約総額 "&amp;TEXT(VLOOKUP(A40,[1]令和3年度契約状況調査票!$C:$AR,18,FALSE),"#,##0円")&amp;"(B)"&amp;CHAR(10)&amp;VLOOKUP(A40,[1]令和3年度契約状況調査票!$C:$AR,34,FALSE),(IF(O40="分担契約/単価契約","単価契約"&amp;CHAR(10)&amp;"予定調達総額 "&amp;TEXT(VLOOKUP(A40,[1]令和3年度契約状況調査票!$C:$AR,18,FALSE),"#,##0円")&amp;CHAR(10)&amp;"分担契約"&amp;CHAR(10)&amp;VLOOKUP(A40,[1]令和3年度契約状況調査票!$C:$AR,34,FALSE),IF(O40="分担契約","分担契約"&amp;CHAR(10)&amp;"契約総額 "&amp;TEXT(VLOOKUP(A40,[1]令和3年度契約状況調査票!$C:$AR,18,FALSE),"#,##0円")&amp;CHAR(10)&amp;VLOOKUP(A40,[1]令和3年度契約状況調査票!$C:$AR,34,FALSE),IF(O40="単価契約","単価契約"&amp;CHAR(10)&amp;"予定調達総額 "&amp;TEXT(VLOOKUP(A40,[1]令和3年度契約状況調査票!$C:$AR,18,FALSE),"#,##0円")&amp;CHAR(10)&amp;VLOOKUP(A40,[1]令和3年度契約状況調査票!$C:$AR,34,FALSE),VLOOKUP(A40,[1]令和3年度契約状況調査票!$C:$AR,34,FALSE))))))))</f>
        <v/>
      </c>
      <c r="O40" s="21" t="str">
        <f>IF(A40="","",VLOOKUP(A40,[1]令和3年度契約状況調査票!$C:$BY,55,FALSE))</f>
        <v/>
      </c>
      <c r="P40" s="21" t="str">
        <f>IF(A40="","",IF(VLOOKUP(A40,[1]令和3年度契約状況調査票!$C:$AR,16,FALSE)="他官署で調達手続きを実施のため","×",IF(VLOOKUP(A40,[1]令和3年度契約状況調査票!$C:$AR,23,FALSE)="②同種の他の契約の予定価格を類推されるおそれがあるため公表しない","×","○")))</f>
        <v/>
      </c>
    </row>
    <row r="41" spans="1:16" s="21" customFormat="1" ht="60" customHeight="1" x14ac:dyDescent="0.15">
      <c r="A41" s="22" t="str">
        <f>IF(MAX([1]令和3年度契約状況調査票!C36:C281)&gt;=ROW()-5,ROW()-5,"")</f>
        <v/>
      </c>
      <c r="B41" s="23" t="str">
        <f>IF(A41="","",VLOOKUP(A41,[1]令和3年度契約状況調査票!$C:$AR,7,FALSE))</f>
        <v/>
      </c>
      <c r="C41" s="24" t="str">
        <f>IF(A41="","",VLOOKUP(A41,[1]令和3年度契約状況調査票!$C:$AR,8,FALSE))</f>
        <v/>
      </c>
      <c r="D41" s="25" t="str">
        <f>IF(A41="","",VLOOKUP(A41,[1]令和3年度契約状況調査票!$C:$AR,11,FALSE))</f>
        <v/>
      </c>
      <c r="E41" s="23" t="str">
        <f>IF(A41="","",VLOOKUP(A41,[1]令和3年度契約状況調査票!$C:$AR,12,FALSE))</f>
        <v/>
      </c>
      <c r="F41" s="26" t="str">
        <f>IF(A41="","",VLOOKUP(A41,[1]令和3年度契約状況調査票!$C:$AR,13,FALSE))</f>
        <v/>
      </c>
      <c r="G41" s="27" t="str">
        <f>IF(A41="","",IF(VLOOKUP(A41,[1]令和3年度契約状況調査票!$C:$AR,14,FALSE)="②一般競争入札（総合評価方式）","一般競争入札"&amp;CHAR(10)&amp;"（総合評価方式）","一般競争入札"))</f>
        <v/>
      </c>
      <c r="H41" s="28" t="str">
        <f>IF(A41="","",IF(VLOOKUP(A41,[1]令和3年度契約状況調査票!$C:$AR,16,FALSE)="他官署で調達手続きを実施のため","他官署で調達手続きを実施のため",IF(VLOOKUP(A41,[1]令和3年度契約状況調査票!$C:$AR,23,FALSE)="②同種の他の契約の予定価格を類推されるおそれがあるため公表しない","同種の他の契約の予定価格を類推されるおそれがあるため公表しない",IF(VLOOKUP(A41,[1]令和3年度契約状況調査票!$C:$AR,23,FALSE)="－","－",IF(VLOOKUP(A41,[1]令和3年度契約状況調査票!$C:$AR,9,FALSE)&lt;&gt;"",TEXT(VLOOKUP(A41,[1]令和3年度契約状況調査票!$C:$AR,16,FALSE),"#,##0円")&amp;CHAR(10)&amp;"(A)",VLOOKUP(A41,[1]令和3年度契約状況調査票!$C:$AR,16,FALSE))))))</f>
        <v/>
      </c>
      <c r="I41" s="28" t="str">
        <f>IF(A41="","",VLOOKUP(A41,[1]令和3年度契約状況調査票!$C:$AR,17,FALSE))</f>
        <v/>
      </c>
      <c r="J41" s="29" t="str">
        <f>IF(A41="","",IF(VLOOKUP(A41,[1]令和3年度契約状況調査票!$C:$AR,16,FALSE)="他官署で調達手続きを実施のため","－",IF(VLOOKUP(A41,[1]令和3年度契約状況調査票!$C:$AR,23,FALSE)="②同種の他の契約の予定価格を類推されるおそれがあるため公表しない","－",IF(VLOOKUP(A41,[1]令和3年度契約状況調査票!$C:$AR,23,FALSE)="－","－",IF(VLOOKUP(A41,[1]令和3年度契約状況調査票!$C:$AR,9,FALSE)&lt;&gt;"",TEXT(VLOOKUP(A41,[1]令和3年度契約状況調査票!$C:$AR,19,FALSE),"#.0%")&amp;CHAR(10)&amp;"(B/A×100)",VLOOKUP(A41,[1]令和3年度契約状況調査票!$C:$AR,19,FALSE))))))</f>
        <v/>
      </c>
      <c r="K41" s="30" t="str">
        <f>IF(A41="","",IF(VLOOKUP(A41,[1]令和3年度契約状況調査票!$C:$AR,29,FALSE)="①公益社団法人","公社",IF(VLOOKUP(A41,[1]令和3年度契約状況調査票!$C:$AR,29,FALSE)="②公益財団法人","公財","")))</f>
        <v/>
      </c>
      <c r="L41" s="30" t="str">
        <f>IF(A41="","",VLOOKUP(A41,[1]令和3年度契約状況調査票!$C:$AR,30,FALSE))</f>
        <v/>
      </c>
      <c r="M41" s="31" t="str">
        <f>IF(A41="","",IF(VLOOKUP(A41,[1]令和3年度契約状況調査票!$C:$AR,30,FALSE)="国所管",VLOOKUP(A41,[1]令和3年度契約状況調査票!$C:$AR,24,FALSE),""))</f>
        <v/>
      </c>
      <c r="N41" s="32" t="str">
        <f>IF(A41="","",IF(AND(P41="○",O41="分担契約/単価契約"),"単価契約"&amp;CHAR(10)&amp;"予定調達総額 "&amp;TEXT(VLOOKUP(A41,[1]令和3年度契約状況調査票!$C:$AR,18,FALSE),"#,##0円")&amp;"(B)"&amp;CHAR(10)&amp;"分担契約"&amp;CHAR(10)&amp;VLOOKUP(A41,[1]令和3年度契約状況調査票!$C:$AR,34,FALSE),IF(AND(P41="○",O41="分担契約"),"分担契約"&amp;CHAR(10)&amp;"契約総額 "&amp;TEXT(VLOOKUP(A41,[1]令和3年度契約状況調査票!$C:$AR,18,FALSE),"#,##0円")&amp;"(B)"&amp;CHAR(10)&amp;VLOOKUP(A41,[1]令和3年度契約状況調査票!$C:$AR,34,FALSE),(IF(O41="分担契約/単価契約","単価契約"&amp;CHAR(10)&amp;"予定調達総額 "&amp;TEXT(VLOOKUP(A41,[1]令和3年度契約状況調査票!$C:$AR,18,FALSE),"#,##0円")&amp;CHAR(10)&amp;"分担契約"&amp;CHAR(10)&amp;VLOOKUP(A41,[1]令和3年度契約状況調査票!$C:$AR,34,FALSE),IF(O41="分担契約","分担契約"&amp;CHAR(10)&amp;"契約総額 "&amp;TEXT(VLOOKUP(A41,[1]令和3年度契約状況調査票!$C:$AR,18,FALSE),"#,##0円")&amp;CHAR(10)&amp;VLOOKUP(A41,[1]令和3年度契約状況調査票!$C:$AR,34,FALSE),IF(O41="単価契約","単価契約"&amp;CHAR(10)&amp;"予定調達総額 "&amp;TEXT(VLOOKUP(A41,[1]令和3年度契約状況調査票!$C:$AR,18,FALSE),"#,##0円")&amp;CHAR(10)&amp;VLOOKUP(A41,[1]令和3年度契約状況調査票!$C:$AR,34,FALSE),VLOOKUP(A41,[1]令和3年度契約状況調査票!$C:$AR,34,FALSE))))))))</f>
        <v/>
      </c>
      <c r="O41" s="21" t="str">
        <f>IF(A41="","",VLOOKUP(A41,[1]令和3年度契約状況調査票!$C:$BY,55,FALSE))</f>
        <v/>
      </c>
      <c r="P41" s="21" t="str">
        <f>IF(A41="","",IF(VLOOKUP(A41,[1]令和3年度契約状況調査票!$C:$AR,16,FALSE)="他官署で調達手続きを実施のため","×",IF(VLOOKUP(A41,[1]令和3年度契約状況調査票!$C:$AR,23,FALSE)="②同種の他の契約の予定価格を類推されるおそれがあるため公表しない","×","○")))</f>
        <v/>
      </c>
    </row>
    <row r="42" spans="1:16" s="21" customFormat="1" ht="60" customHeight="1" x14ac:dyDescent="0.15">
      <c r="A42" s="22" t="str">
        <f>IF(MAX([1]令和3年度契約状況調査票!C37:C282)&gt;=ROW()-5,ROW()-5,"")</f>
        <v/>
      </c>
      <c r="B42" s="23" t="str">
        <f>IF(A42="","",VLOOKUP(A42,[1]令和3年度契約状況調査票!$C:$AR,7,FALSE))</f>
        <v/>
      </c>
      <c r="C42" s="24" t="str">
        <f>IF(A42="","",VLOOKUP(A42,[1]令和3年度契約状況調査票!$C:$AR,8,FALSE))</f>
        <v/>
      </c>
      <c r="D42" s="25" t="str">
        <f>IF(A42="","",VLOOKUP(A42,[1]令和3年度契約状況調査票!$C:$AR,11,FALSE))</f>
        <v/>
      </c>
      <c r="E42" s="23" t="str">
        <f>IF(A42="","",VLOOKUP(A42,[1]令和3年度契約状況調査票!$C:$AR,12,FALSE))</f>
        <v/>
      </c>
      <c r="F42" s="26" t="str">
        <f>IF(A42="","",VLOOKUP(A42,[1]令和3年度契約状況調査票!$C:$AR,13,FALSE))</f>
        <v/>
      </c>
      <c r="G42" s="27" t="str">
        <f>IF(A42="","",IF(VLOOKUP(A42,[1]令和3年度契約状況調査票!$C:$AR,14,FALSE)="②一般競争入札（総合評価方式）","一般競争入札"&amp;CHAR(10)&amp;"（総合評価方式）","一般競争入札"))</f>
        <v/>
      </c>
      <c r="H42" s="28" t="str">
        <f>IF(A42="","",IF(VLOOKUP(A42,[1]令和3年度契約状況調査票!$C:$AR,16,FALSE)="他官署で調達手続きを実施のため","他官署で調達手続きを実施のため",IF(VLOOKUP(A42,[1]令和3年度契約状況調査票!$C:$AR,23,FALSE)="②同種の他の契約の予定価格を類推されるおそれがあるため公表しない","同種の他の契約の予定価格を類推されるおそれがあるため公表しない",IF(VLOOKUP(A42,[1]令和3年度契約状況調査票!$C:$AR,23,FALSE)="－","－",IF(VLOOKUP(A42,[1]令和3年度契約状況調査票!$C:$AR,9,FALSE)&lt;&gt;"",TEXT(VLOOKUP(A42,[1]令和3年度契約状況調査票!$C:$AR,16,FALSE),"#,##0円")&amp;CHAR(10)&amp;"(A)",VLOOKUP(A42,[1]令和3年度契約状況調査票!$C:$AR,16,FALSE))))))</f>
        <v/>
      </c>
      <c r="I42" s="28" t="str">
        <f>IF(A42="","",VLOOKUP(A42,[1]令和3年度契約状況調査票!$C:$AR,17,FALSE))</f>
        <v/>
      </c>
      <c r="J42" s="29" t="str">
        <f>IF(A42="","",IF(VLOOKUP(A42,[1]令和3年度契約状況調査票!$C:$AR,16,FALSE)="他官署で調達手続きを実施のため","－",IF(VLOOKUP(A42,[1]令和3年度契約状況調査票!$C:$AR,23,FALSE)="②同種の他の契約の予定価格を類推されるおそれがあるため公表しない","－",IF(VLOOKUP(A42,[1]令和3年度契約状況調査票!$C:$AR,23,FALSE)="－","－",IF(VLOOKUP(A42,[1]令和3年度契約状況調査票!$C:$AR,9,FALSE)&lt;&gt;"",TEXT(VLOOKUP(A42,[1]令和3年度契約状況調査票!$C:$AR,19,FALSE),"#.0%")&amp;CHAR(10)&amp;"(B/A×100)",VLOOKUP(A42,[1]令和3年度契約状況調査票!$C:$AR,19,FALSE))))))</f>
        <v/>
      </c>
      <c r="K42" s="30" t="str">
        <f>IF(A42="","",IF(VLOOKUP(A42,[1]令和3年度契約状況調査票!$C:$AR,29,FALSE)="①公益社団法人","公社",IF(VLOOKUP(A42,[1]令和3年度契約状況調査票!$C:$AR,29,FALSE)="②公益財団法人","公財","")))</f>
        <v/>
      </c>
      <c r="L42" s="30" t="str">
        <f>IF(A42="","",VLOOKUP(A42,[1]令和3年度契約状況調査票!$C:$AR,30,FALSE))</f>
        <v/>
      </c>
      <c r="M42" s="31" t="str">
        <f>IF(A42="","",IF(VLOOKUP(A42,[1]令和3年度契約状況調査票!$C:$AR,30,FALSE)="国所管",VLOOKUP(A42,[1]令和3年度契約状況調査票!$C:$AR,24,FALSE),""))</f>
        <v/>
      </c>
      <c r="N42" s="32" t="str">
        <f>IF(A42="","",IF(AND(P42="○",O42="分担契約/単価契約"),"単価契約"&amp;CHAR(10)&amp;"予定調達総額 "&amp;TEXT(VLOOKUP(A42,[1]令和3年度契約状況調査票!$C:$AR,18,FALSE),"#,##0円")&amp;"(B)"&amp;CHAR(10)&amp;"分担契約"&amp;CHAR(10)&amp;VLOOKUP(A42,[1]令和3年度契約状況調査票!$C:$AR,34,FALSE),IF(AND(P42="○",O42="分担契約"),"分担契約"&amp;CHAR(10)&amp;"契約総額 "&amp;TEXT(VLOOKUP(A42,[1]令和3年度契約状況調査票!$C:$AR,18,FALSE),"#,##0円")&amp;"(B)"&amp;CHAR(10)&amp;VLOOKUP(A42,[1]令和3年度契約状況調査票!$C:$AR,34,FALSE),(IF(O42="分担契約/単価契約","単価契約"&amp;CHAR(10)&amp;"予定調達総額 "&amp;TEXT(VLOOKUP(A42,[1]令和3年度契約状況調査票!$C:$AR,18,FALSE),"#,##0円")&amp;CHAR(10)&amp;"分担契約"&amp;CHAR(10)&amp;VLOOKUP(A42,[1]令和3年度契約状況調査票!$C:$AR,34,FALSE),IF(O42="分担契約","分担契約"&amp;CHAR(10)&amp;"契約総額 "&amp;TEXT(VLOOKUP(A42,[1]令和3年度契約状況調査票!$C:$AR,18,FALSE),"#,##0円")&amp;CHAR(10)&amp;VLOOKUP(A42,[1]令和3年度契約状況調査票!$C:$AR,34,FALSE),IF(O42="単価契約","単価契約"&amp;CHAR(10)&amp;"予定調達総額 "&amp;TEXT(VLOOKUP(A42,[1]令和3年度契約状況調査票!$C:$AR,18,FALSE),"#,##0円")&amp;CHAR(10)&amp;VLOOKUP(A42,[1]令和3年度契約状況調査票!$C:$AR,34,FALSE),VLOOKUP(A42,[1]令和3年度契約状況調査票!$C:$AR,34,FALSE))))))))</f>
        <v/>
      </c>
      <c r="O42" s="21" t="str">
        <f>IF(A42="","",VLOOKUP(A42,[1]令和3年度契約状況調査票!$C:$BY,55,FALSE))</f>
        <v/>
      </c>
      <c r="P42" s="21" t="str">
        <f>IF(A42="","",IF(VLOOKUP(A42,[1]令和3年度契約状況調査票!$C:$AR,16,FALSE)="他官署で調達手続きを実施のため","×",IF(VLOOKUP(A42,[1]令和3年度契約状況調査票!$C:$AR,23,FALSE)="②同種の他の契約の予定価格を類推されるおそれがあるため公表しない","×","○")))</f>
        <v/>
      </c>
    </row>
    <row r="43" spans="1:16" s="21" customFormat="1" ht="60" customHeight="1" x14ac:dyDescent="0.15">
      <c r="A43" s="22" t="str">
        <f>IF(MAX([1]令和3年度契約状況調査票!C38:C283)&gt;=ROW()-5,ROW()-5,"")</f>
        <v/>
      </c>
      <c r="B43" s="23" t="str">
        <f>IF(A43="","",VLOOKUP(A43,[1]令和3年度契約状況調査票!$C:$AR,7,FALSE))</f>
        <v/>
      </c>
      <c r="C43" s="24" t="str">
        <f>IF(A43="","",VLOOKUP(A43,[1]令和3年度契約状況調査票!$C:$AR,8,FALSE))</f>
        <v/>
      </c>
      <c r="D43" s="25" t="str">
        <f>IF(A43="","",VLOOKUP(A43,[1]令和3年度契約状況調査票!$C:$AR,11,FALSE))</f>
        <v/>
      </c>
      <c r="E43" s="23" t="str">
        <f>IF(A43="","",VLOOKUP(A43,[1]令和3年度契約状況調査票!$C:$AR,12,FALSE))</f>
        <v/>
      </c>
      <c r="F43" s="26" t="str">
        <f>IF(A43="","",VLOOKUP(A43,[1]令和3年度契約状況調査票!$C:$AR,13,FALSE))</f>
        <v/>
      </c>
      <c r="G43" s="27" t="str">
        <f>IF(A43="","",IF(VLOOKUP(A43,[1]令和3年度契約状況調査票!$C:$AR,14,FALSE)="②一般競争入札（総合評価方式）","一般競争入札"&amp;CHAR(10)&amp;"（総合評価方式）","一般競争入札"))</f>
        <v/>
      </c>
      <c r="H43" s="28" t="str">
        <f>IF(A43="","",IF(VLOOKUP(A43,[1]令和3年度契約状況調査票!$C:$AR,16,FALSE)="他官署で調達手続きを実施のため","他官署で調達手続きを実施のため",IF(VLOOKUP(A43,[1]令和3年度契約状況調査票!$C:$AR,23,FALSE)="②同種の他の契約の予定価格を類推されるおそれがあるため公表しない","同種の他の契約の予定価格を類推されるおそれがあるため公表しない",IF(VLOOKUP(A43,[1]令和3年度契約状況調査票!$C:$AR,23,FALSE)="－","－",IF(VLOOKUP(A43,[1]令和3年度契約状況調査票!$C:$AR,9,FALSE)&lt;&gt;"",TEXT(VLOOKUP(A43,[1]令和3年度契約状況調査票!$C:$AR,16,FALSE),"#,##0円")&amp;CHAR(10)&amp;"(A)",VLOOKUP(A43,[1]令和3年度契約状況調査票!$C:$AR,16,FALSE))))))</f>
        <v/>
      </c>
      <c r="I43" s="28" t="str">
        <f>IF(A43="","",VLOOKUP(A43,[1]令和3年度契約状況調査票!$C:$AR,17,FALSE))</f>
        <v/>
      </c>
      <c r="J43" s="29" t="str">
        <f>IF(A43="","",IF(VLOOKUP(A43,[1]令和3年度契約状況調査票!$C:$AR,16,FALSE)="他官署で調達手続きを実施のため","－",IF(VLOOKUP(A43,[1]令和3年度契約状況調査票!$C:$AR,23,FALSE)="②同種の他の契約の予定価格を類推されるおそれがあるため公表しない","－",IF(VLOOKUP(A43,[1]令和3年度契約状況調査票!$C:$AR,23,FALSE)="－","－",IF(VLOOKUP(A43,[1]令和3年度契約状況調査票!$C:$AR,9,FALSE)&lt;&gt;"",TEXT(VLOOKUP(A43,[1]令和3年度契約状況調査票!$C:$AR,19,FALSE),"#.0%")&amp;CHAR(10)&amp;"(B/A×100)",VLOOKUP(A43,[1]令和3年度契約状況調査票!$C:$AR,19,FALSE))))))</f>
        <v/>
      </c>
      <c r="K43" s="30" t="str">
        <f>IF(A43="","",IF(VLOOKUP(A43,[1]令和3年度契約状況調査票!$C:$AR,29,FALSE)="①公益社団法人","公社",IF(VLOOKUP(A43,[1]令和3年度契約状況調査票!$C:$AR,29,FALSE)="②公益財団法人","公財","")))</f>
        <v/>
      </c>
      <c r="L43" s="30" t="str">
        <f>IF(A43="","",VLOOKUP(A43,[1]令和3年度契約状況調査票!$C:$AR,30,FALSE))</f>
        <v/>
      </c>
      <c r="M43" s="31" t="str">
        <f>IF(A43="","",IF(VLOOKUP(A43,[1]令和3年度契約状況調査票!$C:$AR,30,FALSE)="国所管",VLOOKUP(A43,[1]令和3年度契約状況調査票!$C:$AR,24,FALSE),""))</f>
        <v/>
      </c>
      <c r="N43" s="32" t="str">
        <f>IF(A43="","",IF(AND(P43="○",O43="分担契約/単価契約"),"単価契約"&amp;CHAR(10)&amp;"予定調達総額 "&amp;TEXT(VLOOKUP(A43,[1]令和3年度契約状況調査票!$C:$AR,18,FALSE),"#,##0円")&amp;"(B)"&amp;CHAR(10)&amp;"分担契約"&amp;CHAR(10)&amp;VLOOKUP(A43,[1]令和3年度契約状況調査票!$C:$AR,34,FALSE),IF(AND(P43="○",O43="分担契約"),"分担契約"&amp;CHAR(10)&amp;"契約総額 "&amp;TEXT(VLOOKUP(A43,[1]令和3年度契約状況調査票!$C:$AR,18,FALSE),"#,##0円")&amp;"(B)"&amp;CHAR(10)&amp;VLOOKUP(A43,[1]令和3年度契約状況調査票!$C:$AR,34,FALSE),(IF(O43="分担契約/単価契約","単価契約"&amp;CHAR(10)&amp;"予定調達総額 "&amp;TEXT(VLOOKUP(A43,[1]令和3年度契約状況調査票!$C:$AR,18,FALSE),"#,##0円")&amp;CHAR(10)&amp;"分担契約"&amp;CHAR(10)&amp;VLOOKUP(A43,[1]令和3年度契約状況調査票!$C:$AR,34,FALSE),IF(O43="分担契約","分担契約"&amp;CHAR(10)&amp;"契約総額 "&amp;TEXT(VLOOKUP(A43,[1]令和3年度契約状況調査票!$C:$AR,18,FALSE),"#,##0円")&amp;CHAR(10)&amp;VLOOKUP(A43,[1]令和3年度契約状況調査票!$C:$AR,34,FALSE),IF(O43="単価契約","単価契約"&amp;CHAR(10)&amp;"予定調達総額 "&amp;TEXT(VLOOKUP(A43,[1]令和3年度契約状況調査票!$C:$AR,18,FALSE),"#,##0円")&amp;CHAR(10)&amp;VLOOKUP(A43,[1]令和3年度契約状況調査票!$C:$AR,34,FALSE),VLOOKUP(A43,[1]令和3年度契約状況調査票!$C:$AR,34,FALSE))))))))</f>
        <v/>
      </c>
      <c r="O43" s="21" t="str">
        <f>IF(A43="","",VLOOKUP(A43,[1]令和3年度契約状況調査票!$C:$BY,55,FALSE))</f>
        <v/>
      </c>
      <c r="P43" s="21" t="str">
        <f>IF(A43="","",IF(VLOOKUP(A43,[1]令和3年度契約状況調査票!$C:$AR,16,FALSE)="他官署で調達手続きを実施のため","×",IF(VLOOKUP(A43,[1]令和3年度契約状況調査票!$C:$AR,23,FALSE)="②同種の他の契約の予定価格を類推されるおそれがあるため公表しない","×","○")))</f>
        <v/>
      </c>
    </row>
    <row r="44" spans="1:16" s="21" customFormat="1" ht="60" customHeight="1" x14ac:dyDescent="0.15">
      <c r="A44" s="22" t="str">
        <f>IF(MAX([1]令和3年度契約状況調査票!C39:C284)&gt;=ROW()-5,ROW()-5,"")</f>
        <v/>
      </c>
      <c r="B44" s="23" t="str">
        <f>IF(A44="","",VLOOKUP(A44,[1]令和3年度契約状況調査票!$C:$AR,7,FALSE))</f>
        <v/>
      </c>
      <c r="C44" s="24" t="str">
        <f>IF(A44="","",VLOOKUP(A44,[1]令和3年度契約状況調査票!$C:$AR,8,FALSE))</f>
        <v/>
      </c>
      <c r="D44" s="25" t="str">
        <f>IF(A44="","",VLOOKUP(A44,[1]令和3年度契約状況調査票!$C:$AR,11,FALSE))</f>
        <v/>
      </c>
      <c r="E44" s="23" t="str">
        <f>IF(A44="","",VLOOKUP(A44,[1]令和3年度契約状況調査票!$C:$AR,12,FALSE))</f>
        <v/>
      </c>
      <c r="F44" s="26" t="str">
        <f>IF(A44="","",VLOOKUP(A44,[1]令和3年度契約状況調査票!$C:$AR,13,FALSE))</f>
        <v/>
      </c>
      <c r="G44" s="27" t="str">
        <f>IF(A44="","",IF(VLOOKUP(A44,[1]令和3年度契約状況調査票!$C:$AR,14,FALSE)="②一般競争入札（総合評価方式）","一般競争入札"&amp;CHAR(10)&amp;"（総合評価方式）","一般競争入札"))</f>
        <v/>
      </c>
      <c r="H44" s="28" t="str">
        <f>IF(A44="","",IF(VLOOKUP(A44,[1]令和3年度契約状況調査票!$C:$AR,16,FALSE)="他官署で調達手続きを実施のため","他官署で調達手続きを実施のため",IF(VLOOKUP(A44,[1]令和3年度契約状況調査票!$C:$AR,23,FALSE)="②同種の他の契約の予定価格を類推されるおそれがあるため公表しない","同種の他の契約の予定価格を類推されるおそれがあるため公表しない",IF(VLOOKUP(A44,[1]令和3年度契約状況調査票!$C:$AR,23,FALSE)="－","－",IF(VLOOKUP(A44,[1]令和3年度契約状況調査票!$C:$AR,9,FALSE)&lt;&gt;"",TEXT(VLOOKUP(A44,[1]令和3年度契約状況調査票!$C:$AR,16,FALSE),"#,##0円")&amp;CHAR(10)&amp;"(A)",VLOOKUP(A44,[1]令和3年度契約状況調査票!$C:$AR,16,FALSE))))))</f>
        <v/>
      </c>
      <c r="I44" s="28" t="str">
        <f>IF(A44="","",VLOOKUP(A44,[1]令和3年度契約状況調査票!$C:$AR,17,FALSE))</f>
        <v/>
      </c>
      <c r="J44" s="29" t="str">
        <f>IF(A44="","",IF(VLOOKUP(A44,[1]令和3年度契約状況調査票!$C:$AR,16,FALSE)="他官署で調達手続きを実施のため","－",IF(VLOOKUP(A44,[1]令和3年度契約状況調査票!$C:$AR,23,FALSE)="②同種の他の契約の予定価格を類推されるおそれがあるため公表しない","－",IF(VLOOKUP(A44,[1]令和3年度契約状況調査票!$C:$AR,23,FALSE)="－","－",IF(VLOOKUP(A44,[1]令和3年度契約状況調査票!$C:$AR,9,FALSE)&lt;&gt;"",TEXT(VLOOKUP(A44,[1]令和3年度契約状況調査票!$C:$AR,19,FALSE),"#.0%")&amp;CHAR(10)&amp;"(B/A×100)",VLOOKUP(A44,[1]令和3年度契約状況調査票!$C:$AR,19,FALSE))))))</f>
        <v/>
      </c>
      <c r="K44" s="30" t="str">
        <f>IF(A44="","",IF(VLOOKUP(A44,[1]令和3年度契約状況調査票!$C:$AR,29,FALSE)="①公益社団法人","公社",IF(VLOOKUP(A44,[1]令和3年度契約状況調査票!$C:$AR,29,FALSE)="②公益財団法人","公財","")))</f>
        <v/>
      </c>
      <c r="L44" s="30" t="str">
        <f>IF(A44="","",VLOOKUP(A44,[1]令和3年度契約状況調査票!$C:$AR,30,FALSE))</f>
        <v/>
      </c>
      <c r="M44" s="31" t="str">
        <f>IF(A44="","",IF(VLOOKUP(A44,[1]令和3年度契約状況調査票!$C:$AR,30,FALSE)="国所管",VLOOKUP(A44,[1]令和3年度契約状況調査票!$C:$AR,24,FALSE),""))</f>
        <v/>
      </c>
      <c r="N44" s="32" t="str">
        <f>IF(A44="","",IF(AND(P44="○",O44="分担契約/単価契約"),"単価契約"&amp;CHAR(10)&amp;"予定調達総額 "&amp;TEXT(VLOOKUP(A44,[1]令和3年度契約状況調査票!$C:$AR,18,FALSE),"#,##0円")&amp;"(B)"&amp;CHAR(10)&amp;"分担契約"&amp;CHAR(10)&amp;VLOOKUP(A44,[1]令和3年度契約状況調査票!$C:$AR,34,FALSE),IF(AND(P44="○",O44="分担契約"),"分担契約"&amp;CHAR(10)&amp;"契約総額 "&amp;TEXT(VLOOKUP(A44,[1]令和3年度契約状況調査票!$C:$AR,18,FALSE),"#,##0円")&amp;"(B)"&amp;CHAR(10)&amp;VLOOKUP(A44,[1]令和3年度契約状況調査票!$C:$AR,34,FALSE),(IF(O44="分担契約/単価契約","単価契約"&amp;CHAR(10)&amp;"予定調達総額 "&amp;TEXT(VLOOKUP(A44,[1]令和3年度契約状況調査票!$C:$AR,18,FALSE),"#,##0円")&amp;CHAR(10)&amp;"分担契約"&amp;CHAR(10)&amp;VLOOKUP(A44,[1]令和3年度契約状況調査票!$C:$AR,34,FALSE),IF(O44="分担契約","分担契約"&amp;CHAR(10)&amp;"契約総額 "&amp;TEXT(VLOOKUP(A44,[1]令和3年度契約状況調査票!$C:$AR,18,FALSE),"#,##0円")&amp;CHAR(10)&amp;VLOOKUP(A44,[1]令和3年度契約状況調査票!$C:$AR,34,FALSE),IF(O44="単価契約","単価契約"&amp;CHAR(10)&amp;"予定調達総額 "&amp;TEXT(VLOOKUP(A44,[1]令和3年度契約状況調査票!$C:$AR,18,FALSE),"#,##0円")&amp;CHAR(10)&amp;VLOOKUP(A44,[1]令和3年度契約状況調査票!$C:$AR,34,FALSE),VLOOKUP(A44,[1]令和3年度契約状況調査票!$C:$AR,34,FALSE))))))))</f>
        <v/>
      </c>
      <c r="O44" s="21" t="str">
        <f>IF(A44="","",VLOOKUP(A44,[1]令和3年度契約状況調査票!$C:$BY,55,FALSE))</f>
        <v/>
      </c>
      <c r="P44" s="21" t="str">
        <f>IF(A44="","",IF(VLOOKUP(A44,[1]令和3年度契約状況調査票!$C:$AR,16,FALSE)="他官署で調達手続きを実施のため","×",IF(VLOOKUP(A44,[1]令和3年度契約状況調査票!$C:$AR,23,FALSE)="②同種の他の契約の予定価格を類推されるおそれがあるため公表しない","×","○")))</f>
        <v/>
      </c>
    </row>
    <row r="45" spans="1:16" s="21" customFormat="1" ht="60" customHeight="1" x14ac:dyDescent="0.15">
      <c r="A45" s="22" t="str">
        <f>IF(MAX([1]令和3年度契約状況調査票!C40:C285)&gt;=ROW()-5,ROW()-5,"")</f>
        <v/>
      </c>
      <c r="B45" s="23" t="str">
        <f>IF(A45="","",VLOOKUP(A45,[1]令和3年度契約状況調査票!$C:$AR,7,FALSE))</f>
        <v/>
      </c>
      <c r="C45" s="24" t="str">
        <f>IF(A45="","",VLOOKUP(A45,[1]令和3年度契約状況調査票!$C:$AR,8,FALSE))</f>
        <v/>
      </c>
      <c r="D45" s="25" t="str">
        <f>IF(A45="","",VLOOKUP(A45,[1]令和3年度契約状況調査票!$C:$AR,11,FALSE))</f>
        <v/>
      </c>
      <c r="E45" s="23" t="str">
        <f>IF(A45="","",VLOOKUP(A45,[1]令和3年度契約状況調査票!$C:$AR,12,FALSE))</f>
        <v/>
      </c>
      <c r="F45" s="26" t="str">
        <f>IF(A45="","",VLOOKUP(A45,[1]令和3年度契約状況調査票!$C:$AR,13,FALSE))</f>
        <v/>
      </c>
      <c r="G45" s="27" t="str">
        <f>IF(A45="","",IF(VLOOKUP(A45,[1]令和3年度契約状況調査票!$C:$AR,14,FALSE)="②一般競争入札（総合評価方式）","一般競争入札"&amp;CHAR(10)&amp;"（総合評価方式）","一般競争入札"))</f>
        <v/>
      </c>
      <c r="H45" s="28" t="str">
        <f>IF(A45="","",IF(VLOOKUP(A45,[1]令和3年度契約状況調査票!$C:$AR,16,FALSE)="他官署で調達手続きを実施のため","他官署で調達手続きを実施のため",IF(VLOOKUP(A45,[1]令和3年度契約状況調査票!$C:$AR,23,FALSE)="②同種の他の契約の予定価格を類推されるおそれがあるため公表しない","同種の他の契約の予定価格を類推されるおそれがあるため公表しない",IF(VLOOKUP(A45,[1]令和3年度契約状況調査票!$C:$AR,23,FALSE)="－","－",IF(VLOOKUP(A45,[1]令和3年度契約状況調査票!$C:$AR,9,FALSE)&lt;&gt;"",TEXT(VLOOKUP(A45,[1]令和3年度契約状況調査票!$C:$AR,16,FALSE),"#,##0円")&amp;CHAR(10)&amp;"(A)",VLOOKUP(A45,[1]令和3年度契約状況調査票!$C:$AR,16,FALSE))))))</f>
        <v/>
      </c>
      <c r="I45" s="28" t="str">
        <f>IF(A45="","",VLOOKUP(A45,[1]令和3年度契約状況調査票!$C:$AR,17,FALSE))</f>
        <v/>
      </c>
      <c r="J45" s="29" t="str">
        <f>IF(A45="","",IF(VLOOKUP(A45,[1]令和3年度契約状況調査票!$C:$AR,16,FALSE)="他官署で調達手続きを実施のため","－",IF(VLOOKUP(A45,[1]令和3年度契約状況調査票!$C:$AR,23,FALSE)="②同種の他の契約の予定価格を類推されるおそれがあるため公表しない","－",IF(VLOOKUP(A45,[1]令和3年度契約状況調査票!$C:$AR,23,FALSE)="－","－",IF(VLOOKUP(A45,[1]令和3年度契約状況調査票!$C:$AR,9,FALSE)&lt;&gt;"",TEXT(VLOOKUP(A45,[1]令和3年度契約状況調査票!$C:$AR,19,FALSE),"#.0%")&amp;CHAR(10)&amp;"(B/A×100)",VLOOKUP(A45,[1]令和3年度契約状況調査票!$C:$AR,19,FALSE))))))</f>
        <v/>
      </c>
      <c r="K45" s="30" t="str">
        <f>IF(A45="","",IF(VLOOKUP(A45,[1]令和3年度契約状況調査票!$C:$AR,29,FALSE)="①公益社団法人","公社",IF(VLOOKUP(A45,[1]令和3年度契約状況調査票!$C:$AR,29,FALSE)="②公益財団法人","公財","")))</f>
        <v/>
      </c>
      <c r="L45" s="30" t="str">
        <f>IF(A45="","",VLOOKUP(A45,[1]令和3年度契約状況調査票!$C:$AR,30,FALSE))</f>
        <v/>
      </c>
      <c r="M45" s="31" t="str">
        <f>IF(A45="","",IF(VLOOKUP(A45,[1]令和3年度契約状況調査票!$C:$AR,30,FALSE)="国所管",VLOOKUP(A45,[1]令和3年度契約状況調査票!$C:$AR,24,FALSE),""))</f>
        <v/>
      </c>
      <c r="N45" s="32" t="str">
        <f>IF(A45="","",IF(AND(P45="○",O45="分担契約/単価契約"),"単価契約"&amp;CHAR(10)&amp;"予定調達総額 "&amp;TEXT(VLOOKUP(A45,[1]令和3年度契約状況調査票!$C:$AR,18,FALSE),"#,##0円")&amp;"(B)"&amp;CHAR(10)&amp;"分担契約"&amp;CHAR(10)&amp;VLOOKUP(A45,[1]令和3年度契約状況調査票!$C:$AR,34,FALSE),IF(AND(P45="○",O45="分担契約"),"分担契約"&amp;CHAR(10)&amp;"契約総額 "&amp;TEXT(VLOOKUP(A45,[1]令和3年度契約状況調査票!$C:$AR,18,FALSE),"#,##0円")&amp;"(B)"&amp;CHAR(10)&amp;VLOOKUP(A45,[1]令和3年度契約状況調査票!$C:$AR,34,FALSE),(IF(O45="分担契約/単価契約","単価契約"&amp;CHAR(10)&amp;"予定調達総額 "&amp;TEXT(VLOOKUP(A45,[1]令和3年度契約状況調査票!$C:$AR,18,FALSE),"#,##0円")&amp;CHAR(10)&amp;"分担契約"&amp;CHAR(10)&amp;VLOOKUP(A45,[1]令和3年度契約状況調査票!$C:$AR,34,FALSE),IF(O45="分担契約","分担契約"&amp;CHAR(10)&amp;"契約総額 "&amp;TEXT(VLOOKUP(A45,[1]令和3年度契約状況調査票!$C:$AR,18,FALSE),"#,##0円")&amp;CHAR(10)&amp;VLOOKUP(A45,[1]令和3年度契約状況調査票!$C:$AR,34,FALSE),IF(O45="単価契約","単価契約"&amp;CHAR(10)&amp;"予定調達総額 "&amp;TEXT(VLOOKUP(A45,[1]令和3年度契約状況調査票!$C:$AR,18,FALSE),"#,##0円")&amp;CHAR(10)&amp;VLOOKUP(A45,[1]令和3年度契約状況調査票!$C:$AR,34,FALSE),VLOOKUP(A45,[1]令和3年度契約状況調査票!$C:$AR,34,FALSE))))))))</f>
        <v/>
      </c>
      <c r="O45" s="21" t="str">
        <f>IF(A45="","",VLOOKUP(A45,[1]令和3年度契約状況調査票!$C:$BY,55,FALSE))</f>
        <v/>
      </c>
      <c r="P45" s="21" t="str">
        <f>IF(A45="","",IF(VLOOKUP(A45,[1]令和3年度契約状況調査票!$C:$AR,16,FALSE)="他官署で調達手続きを実施のため","×",IF(VLOOKUP(A45,[1]令和3年度契約状況調査票!$C:$AR,23,FALSE)="②同種の他の契約の予定価格を類推されるおそれがあるため公表しない","×","○")))</f>
        <v/>
      </c>
    </row>
    <row r="46" spans="1:16" s="21" customFormat="1" ht="60" customHeight="1" x14ac:dyDescent="0.15">
      <c r="A46" s="22" t="str">
        <f>IF(MAX([1]令和3年度契約状況調査票!C41:C286)&gt;=ROW()-5,ROW()-5,"")</f>
        <v/>
      </c>
      <c r="B46" s="23" t="str">
        <f>IF(A46="","",VLOOKUP(A46,[1]令和3年度契約状況調査票!$C:$AR,7,FALSE))</f>
        <v/>
      </c>
      <c r="C46" s="24" t="str">
        <f>IF(A46="","",VLOOKUP(A46,[1]令和3年度契約状況調査票!$C:$AR,8,FALSE))</f>
        <v/>
      </c>
      <c r="D46" s="25" t="str">
        <f>IF(A46="","",VLOOKUP(A46,[1]令和3年度契約状況調査票!$C:$AR,11,FALSE))</f>
        <v/>
      </c>
      <c r="E46" s="23" t="str">
        <f>IF(A46="","",VLOOKUP(A46,[1]令和3年度契約状況調査票!$C:$AR,12,FALSE))</f>
        <v/>
      </c>
      <c r="F46" s="26" t="str">
        <f>IF(A46="","",VLOOKUP(A46,[1]令和3年度契約状況調査票!$C:$AR,13,FALSE))</f>
        <v/>
      </c>
      <c r="G46" s="27" t="str">
        <f>IF(A46="","",IF(VLOOKUP(A46,[1]令和3年度契約状況調査票!$C:$AR,14,FALSE)="②一般競争入札（総合評価方式）","一般競争入札"&amp;CHAR(10)&amp;"（総合評価方式）","一般競争入札"))</f>
        <v/>
      </c>
      <c r="H46" s="28" t="str">
        <f>IF(A46="","",IF(VLOOKUP(A46,[1]令和3年度契約状況調査票!$C:$AR,16,FALSE)="他官署で調達手続きを実施のため","他官署で調達手続きを実施のため",IF(VLOOKUP(A46,[1]令和3年度契約状況調査票!$C:$AR,23,FALSE)="②同種の他の契約の予定価格を類推されるおそれがあるため公表しない","同種の他の契約の予定価格を類推されるおそれがあるため公表しない",IF(VLOOKUP(A46,[1]令和3年度契約状況調査票!$C:$AR,23,FALSE)="－","－",IF(VLOOKUP(A46,[1]令和3年度契約状況調査票!$C:$AR,9,FALSE)&lt;&gt;"",TEXT(VLOOKUP(A46,[1]令和3年度契約状況調査票!$C:$AR,16,FALSE),"#,##0円")&amp;CHAR(10)&amp;"(A)",VLOOKUP(A46,[1]令和3年度契約状況調査票!$C:$AR,16,FALSE))))))</f>
        <v/>
      </c>
      <c r="I46" s="28" t="str">
        <f>IF(A46="","",VLOOKUP(A46,[1]令和3年度契約状況調査票!$C:$AR,17,FALSE))</f>
        <v/>
      </c>
      <c r="J46" s="29" t="str">
        <f>IF(A46="","",IF(VLOOKUP(A46,[1]令和3年度契約状況調査票!$C:$AR,16,FALSE)="他官署で調達手続きを実施のため","－",IF(VLOOKUP(A46,[1]令和3年度契約状況調査票!$C:$AR,23,FALSE)="②同種の他の契約の予定価格を類推されるおそれがあるため公表しない","－",IF(VLOOKUP(A46,[1]令和3年度契約状況調査票!$C:$AR,23,FALSE)="－","－",IF(VLOOKUP(A46,[1]令和3年度契約状況調査票!$C:$AR,9,FALSE)&lt;&gt;"",TEXT(VLOOKUP(A46,[1]令和3年度契約状況調査票!$C:$AR,19,FALSE),"#.0%")&amp;CHAR(10)&amp;"(B/A×100)",VLOOKUP(A46,[1]令和3年度契約状況調査票!$C:$AR,19,FALSE))))))</f>
        <v/>
      </c>
      <c r="K46" s="30" t="str">
        <f>IF(A46="","",IF(VLOOKUP(A46,[1]令和3年度契約状況調査票!$C:$AR,29,FALSE)="①公益社団法人","公社",IF(VLOOKUP(A46,[1]令和3年度契約状況調査票!$C:$AR,29,FALSE)="②公益財団法人","公財","")))</f>
        <v/>
      </c>
      <c r="L46" s="30" t="str">
        <f>IF(A46="","",VLOOKUP(A46,[1]令和3年度契約状況調査票!$C:$AR,30,FALSE))</f>
        <v/>
      </c>
      <c r="M46" s="31" t="str">
        <f>IF(A46="","",IF(VLOOKUP(A46,[1]令和3年度契約状況調査票!$C:$AR,30,FALSE)="国所管",VLOOKUP(A46,[1]令和3年度契約状況調査票!$C:$AR,24,FALSE),""))</f>
        <v/>
      </c>
      <c r="N46" s="32" t="str">
        <f>IF(A46="","",IF(AND(P46="○",O46="分担契約/単価契約"),"単価契約"&amp;CHAR(10)&amp;"予定調達総額 "&amp;TEXT(VLOOKUP(A46,[1]令和3年度契約状況調査票!$C:$AR,18,FALSE),"#,##0円")&amp;"(B)"&amp;CHAR(10)&amp;"分担契約"&amp;CHAR(10)&amp;VLOOKUP(A46,[1]令和3年度契約状況調査票!$C:$AR,34,FALSE),IF(AND(P46="○",O46="分担契約"),"分担契約"&amp;CHAR(10)&amp;"契約総額 "&amp;TEXT(VLOOKUP(A46,[1]令和3年度契約状況調査票!$C:$AR,18,FALSE),"#,##0円")&amp;"(B)"&amp;CHAR(10)&amp;VLOOKUP(A46,[1]令和3年度契約状況調査票!$C:$AR,34,FALSE),(IF(O46="分担契約/単価契約","単価契約"&amp;CHAR(10)&amp;"予定調達総額 "&amp;TEXT(VLOOKUP(A46,[1]令和3年度契約状況調査票!$C:$AR,18,FALSE),"#,##0円")&amp;CHAR(10)&amp;"分担契約"&amp;CHAR(10)&amp;VLOOKUP(A46,[1]令和3年度契約状況調査票!$C:$AR,34,FALSE),IF(O46="分担契約","分担契約"&amp;CHAR(10)&amp;"契約総額 "&amp;TEXT(VLOOKUP(A46,[1]令和3年度契約状況調査票!$C:$AR,18,FALSE),"#,##0円")&amp;CHAR(10)&amp;VLOOKUP(A46,[1]令和3年度契約状況調査票!$C:$AR,34,FALSE),IF(O46="単価契約","単価契約"&amp;CHAR(10)&amp;"予定調達総額 "&amp;TEXT(VLOOKUP(A46,[1]令和3年度契約状況調査票!$C:$AR,18,FALSE),"#,##0円")&amp;CHAR(10)&amp;VLOOKUP(A46,[1]令和3年度契約状況調査票!$C:$AR,34,FALSE),VLOOKUP(A46,[1]令和3年度契約状況調査票!$C:$AR,34,FALSE))))))))</f>
        <v/>
      </c>
      <c r="O46" s="21" t="str">
        <f>IF(A46="","",VLOOKUP(A46,[1]令和3年度契約状況調査票!$C:$BY,55,FALSE))</f>
        <v/>
      </c>
      <c r="P46" s="21" t="str">
        <f>IF(A46="","",IF(VLOOKUP(A46,[1]令和3年度契約状況調査票!$C:$AR,16,FALSE)="他官署で調達手続きを実施のため","×",IF(VLOOKUP(A46,[1]令和3年度契約状況調査票!$C:$AR,23,FALSE)="②同種の他の契約の予定価格を類推されるおそれがあるため公表しない","×","○")))</f>
        <v/>
      </c>
    </row>
    <row r="47" spans="1:16" s="21" customFormat="1" ht="60" customHeight="1" x14ac:dyDescent="0.15">
      <c r="A47" s="22" t="str">
        <f>IF(MAX([1]令和3年度契約状況調査票!C42:C287)&gt;=ROW()-5,ROW()-5,"")</f>
        <v/>
      </c>
      <c r="B47" s="23" t="str">
        <f>IF(A47="","",VLOOKUP(A47,[1]令和3年度契約状況調査票!$C:$AR,7,FALSE))</f>
        <v/>
      </c>
      <c r="C47" s="24" t="str">
        <f>IF(A47="","",VLOOKUP(A47,[1]令和3年度契約状況調査票!$C:$AR,8,FALSE))</f>
        <v/>
      </c>
      <c r="D47" s="25" t="str">
        <f>IF(A47="","",VLOOKUP(A47,[1]令和3年度契約状況調査票!$C:$AR,11,FALSE))</f>
        <v/>
      </c>
      <c r="E47" s="23" t="str">
        <f>IF(A47="","",VLOOKUP(A47,[1]令和3年度契約状況調査票!$C:$AR,12,FALSE))</f>
        <v/>
      </c>
      <c r="F47" s="26" t="str">
        <f>IF(A47="","",VLOOKUP(A47,[1]令和3年度契約状況調査票!$C:$AR,13,FALSE))</f>
        <v/>
      </c>
      <c r="G47" s="27" t="str">
        <f>IF(A47="","",IF(VLOOKUP(A47,[1]令和3年度契約状況調査票!$C:$AR,14,FALSE)="②一般競争入札（総合評価方式）","一般競争入札"&amp;CHAR(10)&amp;"（総合評価方式）","一般競争入札"))</f>
        <v/>
      </c>
      <c r="H47" s="28" t="str">
        <f>IF(A47="","",IF(VLOOKUP(A47,[1]令和3年度契約状況調査票!$C:$AR,16,FALSE)="他官署で調達手続きを実施のため","他官署で調達手続きを実施のため",IF(VLOOKUP(A47,[1]令和3年度契約状況調査票!$C:$AR,23,FALSE)="②同種の他の契約の予定価格を類推されるおそれがあるため公表しない","同種の他の契約の予定価格を類推されるおそれがあるため公表しない",IF(VLOOKUP(A47,[1]令和3年度契約状況調査票!$C:$AR,23,FALSE)="－","－",IF(VLOOKUP(A47,[1]令和3年度契約状況調査票!$C:$AR,9,FALSE)&lt;&gt;"",TEXT(VLOOKUP(A47,[1]令和3年度契約状況調査票!$C:$AR,16,FALSE),"#,##0円")&amp;CHAR(10)&amp;"(A)",VLOOKUP(A47,[1]令和3年度契約状況調査票!$C:$AR,16,FALSE))))))</f>
        <v/>
      </c>
      <c r="I47" s="28" t="str">
        <f>IF(A47="","",VLOOKUP(A47,[1]令和3年度契約状況調査票!$C:$AR,17,FALSE))</f>
        <v/>
      </c>
      <c r="J47" s="29" t="str">
        <f>IF(A47="","",IF(VLOOKUP(A47,[1]令和3年度契約状況調査票!$C:$AR,16,FALSE)="他官署で調達手続きを実施のため","－",IF(VLOOKUP(A47,[1]令和3年度契約状況調査票!$C:$AR,23,FALSE)="②同種の他の契約の予定価格を類推されるおそれがあるため公表しない","－",IF(VLOOKUP(A47,[1]令和3年度契約状況調査票!$C:$AR,23,FALSE)="－","－",IF(VLOOKUP(A47,[1]令和3年度契約状況調査票!$C:$AR,9,FALSE)&lt;&gt;"",TEXT(VLOOKUP(A47,[1]令和3年度契約状況調査票!$C:$AR,19,FALSE),"#.0%")&amp;CHAR(10)&amp;"(B/A×100)",VLOOKUP(A47,[1]令和3年度契約状況調査票!$C:$AR,19,FALSE))))))</f>
        <v/>
      </c>
      <c r="K47" s="30" t="str">
        <f>IF(A47="","",IF(VLOOKUP(A47,[1]令和3年度契約状況調査票!$C:$AR,29,FALSE)="①公益社団法人","公社",IF(VLOOKUP(A47,[1]令和3年度契約状況調査票!$C:$AR,29,FALSE)="②公益財団法人","公財","")))</f>
        <v/>
      </c>
      <c r="L47" s="30" t="str">
        <f>IF(A47="","",VLOOKUP(A47,[1]令和3年度契約状況調査票!$C:$AR,30,FALSE))</f>
        <v/>
      </c>
      <c r="M47" s="31" t="str">
        <f>IF(A47="","",IF(VLOOKUP(A47,[1]令和3年度契約状況調査票!$C:$AR,30,FALSE)="国所管",VLOOKUP(A47,[1]令和3年度契約状況調査票!$C:$AR,24,FALSE),""))</f>
        <v/>
      </c>
      <c r="N47" s="32" t="str">
        <f>IF(A47="","",IF(AND(P47="○",O47="分担契約/単価契約"),"単価契約"&amp;CHAR(10)&amp;"予定調達総額 "&amp;TEXT(VLOOKUP(A47,[1]令和3年度契約状況調査票!$C:$AR,18,FALSE),"#,##0円")&amp;"(B)"&amp;CHAR(10)&amp;"分担契約"&amp;CHAR(10)&amp;VLOOKUP(A47,[1]令和3年度契約状況調査票!$C:$AR,34,FALSE),IF(AND(P47="○",O47="分担契約"),"分担契約"&amp;CHAR(10)&amp;"契約総額 "&amp;TEXT(VLOOKUP(A47,[1]令和3年度契約状況調査票!$C:$AR,18,FALSE),"#,##0円")&amp;"(B)"&amp;CHAR(10)&amp;VLOOKUP(A47,[1]令和3年度契約状況調査票!$C:$AR,34,FALSE),(IF(O47="分担契約/単価契約","単価契約"&amp;CHAR(10)&amp;"予定調達総額 "&amp;TEXT(VLOOKUP(A47,[1]令和3年度契約状況調査票!$C:$AR,18,FALSE),"#,##0円")&amp;CHAR(10)&amp;"分担契約"&amp;CHAR(10)&amp;VLOOKUP(A47,[1]令和3年度契約状況調査票!$C:$AR,34,FALSE),IF(O47="分担契約","分担契約"&amp;CHAR(10)&amp;"契約総額 "&amp;TEXT(VLOOKUP(A47,[1]令和3年度契約状況調査票!$C:$AR,18,FALSE),"#,##0円")&amp;CHAR(10)&amp;VLOOKUP(A47,[1]令和3年度契約状況調査票!$C:$AR,34,FALSE),IF(O47="単価契約","単価契約"&amp;CHAR(10)&amp;"予定調達総額 "&amp;TEXT(VLOOKUP(A47,[1]令和3年度契約状況調査票!$C:$AR,18,FALSE),"#,##0円")&amp;CHAR(10)&amp;VLOOKUP(A47,[1]令和3年度契約状況調査票!$C:$AR,34,FALSE),VLOOKUP(A47,[1]令和3年度契約状況調査票!$C:$AR,34,FALSE))))))))</f>
        <v/>
      </c>
      <c r="O47" s="21" t="str">
        <f>IF(A47="","",VLOOKUP(A47,[1]令和3年度契約状況調査票!$C:$BY,55,FALSE))</f>
        <v/>
      </c>
      <c r="P47" s="21" t="str">
        <f>IF(A47="","",IF(VLOOKUP(A47,[1]令和3年度契約状況調査票!$C:$AR,16,FALSE)="他官署で調達手続きを実施のため","×",IF(VLOOKUP(A47,[1]令和3年度契約状況調査票!$C:$AR,23,FALSE)="②同種の他の契約の予定価格を類推されるおそれがあるため公表しない","×","○")))</f>
        <v/>
      </c>
    </row>
    <row r="48" spans="1:16" s="21" customFormat="1" ht="60" customHeight="1" x14ac:dyDescent="0.15">
      <c r="A48" s="22" t="str">
        <f>IF(MAX([1]令和3年度契約状況調査票!C43:C288)&gt;=ROW()-5,ROW()-5,"")</f>
        <v/>
      </c>
      <c r="B48" s="23" t="str">
        <f>IF(A48="","",VLOOKUP(A48,[1]令和3年度契約状況調査票!$C:$AR,7,FALSE))</f>
        <v/>
      </c>
      <c r="C48" s="24" t="str">
        <f>IF(A48="","",VLOOKUP(A48,[1]令和3年度契約状況調査票!$C:$AR,8,FALSE))</f>
        <v/>
      </c>
      <c r="D48" s="25" t="str">
        <f>IF(A48="","",VLOOKUP(A48,[1]令和3年度契約状況調査票!$C:$AR,11,FALSE))</f>
        <v/>
      </c>
      <c r="E48" s="23" t="str">
        <f>IF(A48="","",VLOOKUP(A48,[1]令和3年度契約状況調査票!$C:$AR,12,FALSE))</f>
        <v/>
      </c>
      <c r="F48" s="26" t="str">
        <f>IF(A48="","",VLOOKUP(A48,[1]令和3年度契約状況調査票!$C:$AR,13,FALSE))</f>
        <v/>
      </c>
      <c r="G48" s="27" t="str">
        <f>IF(A48="","",IF(VLOOKUP(A48,[1]令和3年度契約状況調査票!$C:$AR,14,FALSE)="②一般競争入札（総合評価方式）","一般競争入札"&amp;CHAR(10)&amp;"（総合評価方式）","一般競争入札"))</f>
        <v/>
      </c>
      <c r="H48" s="28" t="str">
        <f>IF(A48="","",IF(VLOOKUP(A48,[1]令和3年度契約状況調査票!$C:$AR,16,FALSE)="他官署で調達手続きを実施のため","他官署で調達手続きを実施のため",IF(VLOOKUP(A48,[1]令和3年度契約状況調査票!$C:$AR,23,FALSE)="②同種の他の契約の予定価格を類推されるおそれがあるため公表しない","同種の他の契約の予定価格を類推されるおそれがあるため公表しない",IF(VLOOKUP(A48,[1]令和3年度契約状況調査票!$C:$AR,23,FALSE)="－","－",IF(VLOOKUP(A48,[1]令和3年度契約状況調査票!$C:$AR,9,FALSE)&lt;&gt;"",TEXT(VLOOKUP(A48,[1]令和3年度契約状況調査票!$C:$AR,16,FALSE),"#,##0円")&amp;CHAR(10)&amp;"(A)",VLOOKUP(A48,[1]令和3年度契約状況調査票!$C:$AR,16,FALSE))))))</f>
        <v/>
      </c>
      <c r="I48" s="28" t="str">
        <f>IF(A48="","",VLOOKUP(A48,[1]令和3年度契約状況調査票!$C:$AR,17,FALSE))</f>
        <v/>
      </c>
      <c r="J48" s="29" t="str">
        <f>IF(A48="","",IF(VLOOKUP(A48,[1]令和3年度契約状況調査票!$C:$AR,16,FALSE)="他官署で調達手続きを実施のため","－",IF(VLOOKUP(A48,[1]令和3年度契約状況調査票!$C:$AR,23,FALSE)="②同種の他の契約の予定価格を類推されるおそれがあるため公表しない","－",IF(VLOOKUP(A48,[1]令和3年度契約状況調査票!$C:$AR,23,FALSE)="－","－",IF(VLOOKUP(A48,[1]令和3年度契約状況調査票!$C:$AR,9,FALSE)&lt;&gt;"",TEXT(VLOOKUP(A48,[1]令和3年度契約状況調査票!$C:$AR,19,FALSE),"#.0%")&amp;CHAR(10)&amp;"(B/A×100)",VLOOKUP(A48,[1]令和3年度契約状況調査票!$C:$AR,19,FALSE))))))</f>
        <v/>
      </c>
      <c r="K48" s="30" t="str">
        <f>IF(A48="","",IF(VLOOKUP(A48,[1]令和3年度契約状況調査票!$C:$AR,29,FALSE)="①公益社団法人","公社",IF(VLOOKUP(A48,[1]令和3年度契約状況調査票!$C:$AR,29,FALSE)="②公益財団法人","公財","")))</f>
        <v/>
      </c>
      <c r="L48" s="30" t="str">
        <f>IF(A48="","",VLOOKUP(A48,[1]令和3年度契約状況調査票!$C:$AR,30,FALSE))</f>
        <v/>
      </c>
      <c r="M48" s="31" t="str">
        <f>IF(A48="","",IF(VLOOKUP(A48,[1]令和3年度契約状況調査票!$C:$AR,30,FALSE)="国所管",VLOOKUP(A48,[1]令和3年度契約状況調査票!$C:$AR,24,FALSE),""))</f>
        <v/>
      </c>
      <c r="N48" s="32" t="str">
        <f>IF(A48="","",IF(AND(P48="○",O48="分担契約/単価契約"),"単価契約"&amp;CHAR(10)&amp;"予定調達総額 "&amp;TEXT(VLOOKUP(A48,[1]令和3年度契約状況調査票!$C:$AR,18,FALSE),"#,##0円")&amp;"(B)"&amp;CHAR(10)&amp;"分担契約"&amp;CHAR(10)&amp;VLOOKUP(A48,[1]令和3年度契約状況調査票!$C:$AR,34,FALSE),IF(AND(P48="○",O48="分担契約"),"分担契約"&amp;CHAR(10)&amp;"契約総額 "&amp;TEXT(VLOOKUP(A48,[1]令和3年度契約状況調査票!$C:$AR,18,FALSE),"#,##0円")&amp;"(B)"&amp;CHAR(10)&amp;VLOOKUP(A48,[1]令和3年度契約状況調査票!$C:$AR,34,FALSE),(IF(O48="分担契約/単価契約","単価契約"&amp;CHAR(10)&amp;"予定調達総額 "&amp;TEXT(VLOOKUP(A48,[1]令和3年度契約状況調査票!$C:$AR,18,FALSE),"#,##0円")&amp;CHAR(10)&amp;"分担契約"&amp;CHAR(10)&amp;VLOOKUP(A48,[1]令和3年度契約状況調査票!$C:$AR,34,FALSE),IF(O48="分担契約","分担契約"&amp;CHAR(10)&amp;"契約総額 "&amp;TEXT(VLOOKUP(A48,[1]令和3年度契約状況調査票!$C:$AR,18,FALSE),"#,##0円")&amp;CHAR(10)&amp;VLOOKUP(A48,[1]令和3年度契約状況調査票!$C:$AR,34,FALSE),IF(O48="単価契約","単価契約"&amp;CHAR(10)&amp;"予定調達総額 "&amp;TEXT(VLOOKUP(A48,[1]令和3年度契約状況調査票!$C:$AR,18,FALSE),"#,##0円")&amp;CHAR(10)&amp;VLOOKUP(A48,[1]令和3年度契約状況調査票!$C:$AR,34,FALSE),VLOOKUP(A48,[1]令和3年度契約状況調査票!$C:$AR,34,FALSE))))))))</f>
        <v/>
      </c>
      <c r="O48" s="21" t="str">
        <f>IF(A48="","",VLOOKUP(A48,[1]令和3年度契約状況調査票!$C:$BY,55,FALSE))</f>
        <v/>
      </c>
      <c r="P48" s="21" t="str">
        <f>IF(A48="","",IF(VLOOKUP(A48,[1]令和3年度契約状況調査票!$C:$AR,16,FALSE)="他官署で調達手続きを実施のため","×",IF(VLOOKUP(A48,[1]令和3年度契約状況調査票!$C:$AR,23,FALSE)="②同種の他の契約の予定価格を類推されるおそれがあるため公表しない","×","○")))</f>
        <v/>
      </c>
    </row>
    <row r="49" spans="1:16" s="21" customFormat="1" ht="60" customHeight="1" x14ac:dyDescent="0.15">
      <c r="A49" s="22" t="str">
        <f>IF(MAX([1]令和3年度契約状況調査票!C44:C289)&gt;=ROW()-5,ROW()-5,"")</f>
        <v/>
      </c>
      <c r="B49" s="23" t="str">
        <f>IF(A49="","",VLOOKUP(A49,[1]令和3年度契約状況調査票!$C:$AR,7,FALSE))</f>
        <v/>
      </c>
      <c r="C49" s="24" t="str">
        <f>IF(A49="","",VLOOKUP(A49,[1]令和3年度契約状況調査票!$C:$AR,8,FALSE))</f>
        <v/>
      </c>
      <c r="D49" s="25" t="str">
        <f>IF(A49="","",VLOOKUP(A49,[1]令和3年度契約状況調査票!$C:$AR,11,FALSE))</f>
        <v/>
      </c>
      <c r="E49" s="23" t="str">
        <f>IF(A49="","",VLOOKUP(A49,[1]令和3年度契約状況調査票!$C:$AR,12,FALSE))</f>
        <v/>
      </c>
      <c r="F49" s="26" t="str">
        <f>IF(A49="","",VLOOKUP(A49,[1]令和3年度契約状況調査票!$C:$AR,13,FALSE))</f>
        <v/>
      </c>
      <c r="G49" s="27" t="str">
        <f>IF(A49="","",IF(VLOOKUP(A49,[1]令和3年度契約状況調査票!$C:$AR,14,FALSE)="②一般競争入札（総合評価方式）","一般競争入札"&amp;CHAR(10)&amp;"（総合評価方式）","一般競争入札"))</f>
        <v/>
      </c>
      <c r="H49" s="28" t="str">
        <f>IF(A49="","",IF(VLOOKUP(A49,[1]令和3年度契約状況調査票!$C:$AR,16,FALSE)="他官署で調達手続きを実施のため","他官署で調達手続きを実施のため",IF(VLOOKUP(A49,[1]令和3年度契約状況調査票!$C:$AR,23,FALSE)="②同種の他の契約の予定価格を類推されるおそれがあるため公表しない","同種の他の契約の予定価格を類推されるおそれがあるため公表しない",IF(VLOOKUP(A49,[1]令和3年度契約状況調査票!$C:$AR,23,FALSE)="－","－",IF(VLOOKUP(A49,[1]令和3年度契約状況調査票!$C:$AR,9,FALSE)&lt;&gt;"",TEXT(VLOOKUP(A49,[1]令和3年度契約状況調査票!$C:$AR,16,FALSE),"#,##0円")&amp;CHAR(10)&amp;"(A)",VLOOKUP(A49,[1]令和3年度契約状況調査票!$C:$AR,16,FALSE))))))</f>
        <v/>
      </c>
      <c r="I49" s="28" t="str">
        <f>IF(A49="","",VLOOKUP(A49,[1]令和3年度契約状況調査票!$C:$AR,17,FALSE))</f>
        <v/>
      </c>
      <c r="J49" s="29" t="str">
        <f>IF(A49="","",IF(VLOOKUP(A49,[1]令和3年度契約状況調査票!$C:$AR,16,FALSE)="他官署で調達手続きを実施のため","－",IF(VLOOKUP(A49,[1]令和3年度契約状況調査票!$C:$AR,23,FALSE)="②同種の他の契約の予定価格を類推されるおそれがあるため公表しない","－",IF(VLOOKUP(A49,[1]令和3年度契約状況調査票!$C:$AR,23,FALSE)="－","－",IF(VLOOKUP(A49,[1]令和3年度契約状況調査票!$C:$AR,9,FALSE)&lt;&gt;"",TEXT(VLOOKUP(A49,[1]令和3年度契約状況調査票!$C:$AR,19,FALSE),"#.0%")&amp;CHAR(10)&amp;"(B/A×100)",VLOOKUP(A49,[1]令和3年度契約状況調査票!$C:$AR,19,FALSE))))))</f>
        <v/>
      </c>
      <c r="K49" s="30" t="str">
        <f>IF(A49="","",IF(VLOOKUP(A49,[1]令和3年度契約状況調査票!$C:$AR,29,FALSE)="①公益社団法人","公社",IF(VLOOKUP(A49,[1]令和3年度契約状況調査票!$C:$AR,29,FALSE)="②公益財団法人","公財","")))</f>
        <v/>
      </c>
      <c r="L49" s="30" t="str">
        <f>IF(A49="","",VLOOKUP(A49,[1]令和3年度契約状況調査票!$C:$AR,30,FALSE))</f>
        <v/>
      </c>
      <c r="M49" s="31" t="str">
        <f>IF(A49="","",IF(VLOOKUP(A49,[1]令和3年度契約状況調査票!$C:$AR,30,FALSE)="国所管",VLOOKUP(A49,[1]令和3年度契約状況調査票!$C:$AR,24,FALSE),""))</f>
        <v/>
      </c>
      <c r="N49" s="32" t="str">
        <f>IF(A49="","",IF(AND(P49="○",O49="分担契約/単価契約"),"単価契約"&amp;CHAR(10)&amp;"予定調達総額 "&amp;TEXT(VLOOKUP(A49,[1]令和3年度契約状況調査票!$C:$AR,18,FALSE),"#,##0円")&amp;"(B)"&amp;CHAR(10)&amp;"分担契約"&amp;CHAR(10)&amp;VLOOKUP(A49,[1]令和3年度契約状況調査票!$C:$AR,34,FALSE),IF(AND(P49="○",O49="分担契約"),"分担契約"&amp;CHAR(10)&amp;"契約総額 "&amp;TEXT(VLOOKUP(A49,[1]令和3年度契約状況調査票!$C:$AR,18,FALSE),"#,##0円")&amp;"(B)"&amp;CHAR(10)&amp;VLOOKUP(A49,[1]令和3年度契約状況調査票!$C:$AR,34,FALSE),(IF(O49="分担契約/単価契約","単価契約"&amp;CHAR(10)&amp;"予定調達総額 "&amp;TEXT(VLOOKUP(A49,[1]令和3年度契約状況調査票!$C:$AR,18,FALSE),"#,##0円")&amp;CHAR(10)&amp;"分担契約"&amp;CHAR(10)&amp;VLOOKUP(A49,[1]令和3年度契約状況調査票!$C:$AR,34,FALSE),IF(O49="分担契約","分担契約"&amp;CHAR(10)&amp;"契約総額 "&amp;TEXT(VLOOKUP(A49,[1]令和3年度契約状況調査票!$C:$AR,18,FALSE),"#,##0円")&amp;CHAR(10)&amp;VLOOKUP(A49,[1]令和3年度契約状況調査票!$C:$AR,34,FALSE),IF(O49="単価契約","単価契約"&amp;CHAR(10)&amp;"予定調達総額 "&amp;TEXT(VLOOKUP(A49,[1]令和3年度契約状況調査票!$C:$AR,18,FALSE),"#,##0円")&amp;CHAR(10)&amp;VLOOKUP(A49,[1]令和3年度契約状況調査票!$C:$AR,34,FALSE),VLOOKUP(A49,[1]令和3年度契約状況調査票!$C:$AR,34,FALSE))))))))</f>
        <v/>
      </c>
      <c r="O49" s="21" t="str">
        <f>IF(A49="","",VLOOKUP(A49,[1]令和3年度契約状況調査票!$C:$BY,55,FALSE))</f>
        <v/>
      </c>
      <c r="P49" s="21" t="str">
        <f>IF(A49="","",IF(VLOOKUP(A49,[1]令和3年度契約状況調査票!$C:$AR,16,FALSE)="他官署で調達手続きを実施のため","×",IF(VLOOKUP(A49,[1]令和3年度契約状況調査票!$C:$AR,23,FALSE)="②同種の他の契約の予定価格を類推されるおそれがあるため公表しない","×","○")))</f>
        <v/>
      </c>
    </row>
    <row r="50" spans="1:16" s="21" customFormat="1" ht="60" customHeight="1" x14ac:dyDescent="0.15">
      <c r="A50" s="22" t="str">
        <f>IF(MAX([1]令和3年度契約状況調査票!C45:C290)&gt;=ROW()-5,ROW()-5,"")</f>
        <v/>
      </c>
      <c r="B50" s="23" t="str">
        <f>IF(A50="","",VLOOKUP(A50,[1]令和3年度契約状況調査票!$C:$AR,7,FALSE))</f>
        <v/>
      </c>
      <c r="C50" s="24" t="str">
        <f>IF(A50="","",VLOOKUP(A50,[1]令和3年度契約状況調査票!$C:$AR,8,FALSE))</f>
        <v/>
      </c>
      <c r="D50" s="25" t="str">
        <f>IF(A50="","",VLOOKUP(A50,[1]令和3年度契約状況調査票!$C:$AR,11,FALSE))</f>
        <v/>
      </c>
      <c r="E50" s="23" t="str">
        <f>IF(A50="","",VLOOKUP(A50,[1]令和3年度契約状況調査票!$C:$AR,12,FALSE))</f>
        <v/>
      </c>
      <c r="F50" s="26" t="str">
        <f>IF(A50="","",VLOOKUP(A50,[1]令和3年度契約状況調査票!$C:$AR,13,FALSE))</f>
        <v/>
      </c>
      <c r="G50" s="27" t="str">
        <f>IF(A50="","",IF(VLOOKUP(A50,[1]令和3年度契約状況調査票!$C:$AR,14,FALSE)="②一般競争入札（総合評価方式）","一般競争入札"&amp;CHAR(10)&amp;"（総合評価方式）","一般競争入札"))</f>
        <v/>
      </c>
      <c r="H50" s="28" t="str">
        <f>IF(A50="","",IF(VLOOKUP(A50,[1]令和3年度契約状況調査票!$C:$AR,16,FALSE)="他官署で調達手続きを実施のため","他官署で調達手続きを実施のため",IF(VLOOKUP(A50,[1]令和3年度契約状況調査票!$C:$AR,23,FALSE)="②同種の他の契約の予定価格を類推されるおそれがあるため公表しない","同種の他の契約の予定価格を類推されるおそれがあるため公表しない",IF(VLOOKUP(A50,[1]令和3年度契約状況調査票!$C:$AR,23,FALSE)="－","－",IF(VLOOKUP(A50,[1]令和3年度契約状況調査票!$C:$AR,9,FALSE)&lt;&gt;"",TEXT(VLOOKUP(A50,[1]令和3年度契約状況調査票!$C:$AR,16,FALSE),"#,##0円")&amp;CHAR(10)&amp;"(A)",VLOOKUP(A50,[1]令和3年度契約状況調査票!$C:$AR,16,FALSE))))))</f>
        <v/>
      </c>
      <c r="I50" s="28" t="str">
        <f>IF(A50="","",VLOOKUP(A50,[1]令和3年度契約状況調査票!$C:$AR,17,FALSE))</f>
        <v/>
      </c>
      <c r="J50" s="29" t="str">
        <f>IF(A50="","",IF(VLOOKUP(A50,[1]令和3年度契約状況調査票!$C:$AR,16,FALSE)="他官署で調達手続きを実施のため","－",IF(VLOOKUP(A50,[1]令和3年度契約状況調査票!$C:$AR,23,FALSE)="②同種の他の契約の予定価格を類推されるおそれがあるため公表しない","－",IF(VLOOKUP(A50,[1]令和3年度契約状況調査票!$C:$AR,23,FALSE)="－","－",IF(VLOOKUP(A50,[1]令和3年度契約状況調査票!$C:$AR,9,FALSE)&lt;&gt;"",TEXT(VLOOKUP(A50,[1]令和3年度契約状況調査票!$C:$AR,19,FALSE),"#.0%")&amp;CHAR(10)&amp;"(B/A×100)",VLOOKUP(A50,[1]令和3年度契約状況調査票!$C:$AR,19,FALSE))))))</f>
        <v/>
      </c>
      <c r="K50" s="30" t="str">
        <f>IF(A50="","",IF(VLOOKUP(A50,[1]令和3年度契約状況調査票!$C:$AR,29,FALSE)="①公益社団法人","公社",IF(VLOOKUP(A50,[1]令和3年度契約状況調査票!$C:$AR,29,FALSE)="②公益財団法人","公財","")))</f>
        <v/>
      </c>
      <c r="L50" s="30" t="str">
        <f>IF(A50="","",VLOOKUP(A50,[1]令和3年度契約状況調査票!$C:$AR,30,FALSE))</f>
        <v/>
      </c>
      <c r="M50" s="31" t="str">
        <f>IF(A50="","",IF(VLOOKUP(A50,[1]令和3年度契約状況調査票!$C:$AR,30,FALSE)="国所管",VLOOKUP(A50,[1]令和3年度契約状況調査票!$C:$AR,24,FALSE),""))</f>
        <v/>
      </c>
      <c r="N50" s="32" t="str">
        <f>IF(A50="","",IF(AND(P50="○",O50="分担契約/単価契約"),"単価契約"&amp;CHAR(10)&amp;"予定調達総額 "&amp;TEXT(VLOOKUP(A50,[1]令和3年度契約状況調査票!$C:$AR,18,FALSE),"#,##0円")&amp;"(B)"&amp;CHAR(10)&amp;"分担契約"&amp;CHAR(10)&amp;VLOOKUP(A50,[1]令和3年度契約状況調査票!$C:$AR,34,FALSE),IF(AND(P50="○",O50="分担契約"),"分担契約"&amp;CHAR(10)&amp;"契約総額 "&amp;TEXT(VLOOKUP(A50,[1]令和3年度契約状況調査票!$C:$AR,18,FALSE),"#,##0円")&amp;"(B)"&amp;CHAR(10)&amp;VLOOKUP(A50,[1]令和3年度契約状況調査票!$C:$AR,34,FALSE),(IF(O50="分担契約/単価契約","単価契約"&amp;CHAR(10)&amp;"予定調達総額 "&amp;TEXT(VLOOKUP(A50,[1]令和3年度契約状況調査票!$C:$AR,18,FALSE),"#,##0円")&amp;CHAR(10)&amp;"分担契約"&amp;CHAR(10)&amp;VLOOKUP(A50,[1]令和3年度契約状況調査票!$C:$AR,34,FALSE),IF(O50="分担契約","分担契約"&amp;CHAR(10)&amp;"契約総額 "&amp;TEXT(VLOOKUP(A50,[1]令和3年度契約状況調査票!$C:$AR,18,FALSE),"#,##0円")&amp;CHAR(10)&amp;VLOOKUP(A50,[1]令和3年度契約状況調査票!$C:$AR,34,FALSE),IF(O50="単価契約","単価契約"&amp;CHAR(10)&amp;"予定調達総額 "&amp;TEXT(VLOOKUP(A50,[1]令和3年度契約状況調査票!$C:$AR,18,FALSE),"#,##0円")&amp;CHAR(10)&amp;VLOOKUP(A50,[1]令和3年度契約状況調査票!$C:$AR,34,FALSE),VLOOKUP(A50,[1]令和3年度契約状況調査票!$C:$AR,34,FALSE))))))))</f>
        <v/>
      </c>
      <c r="O50" s="21" t="str">
        <f>IF(A50="","",VLOOKUP(A50,[1]令和3年度契約状況調査票!$C:$BY,55,FALSE))</f>
        <v/>
      </c>
      <c r="P50" s="21" t="str">
        <f>IF(A50="","",IF(VLOOKUP(A50,[1]令和3年度契約状況調査票!$C:$AR,16,FALSE)="他官署で調達手続きを実施のため","×",IF(VLOOKUP(A50,[1]令和3年度契約状況調査票!$C:$AR,23,FALSE)="②同種の他の契約の予定価格を類推されるおそれがあるため公表しない","×","○")))</f>
        <v/>
      </c>
    </row>
    <row r="51" spans="1:16" s="21" customFormat="1" ht="60" customHeight="1" x14ac:dyDescent="0.15">
      <c r="A51" s="22" t="str">
        <f>IF(MAX([1]令和3年度契約状況調査票!C46:C291)&gt;=ROW()-5,ROW()-5,"")</f>
        <v/>
      </c>
      <c r="B51" s="23" t="str">
        <f>IF(A51="","",VLOOKUP(A51,[1]令和3年度契約状況調査票!$C:$AR,7,FALSE))</f>
        <v/>
      </c>
      <c r="C51" s="24" t="str">
        <f>IF(A51="","",VLOOKUP(A51,[1]令和3年度契約状況調査票!$C:$AR,8,FALSE))</f>
        <v/>
      </c>
      <c r="D51" s="25" t="str">
        <f>IF(A51="","",VLOOKUP(A51,[1]令和3年度契約状況調査票!$C:$AR,11,FALSE))</f>
        <v/>
      </c>
      <c r="E51" s="23" t="str">
        <f>IF(A51="","",VLOOKUP(A51,[1]令和3年度契約状況調査票!$C:$AR,12,FALSE))</f>
        <v/>
      </c>
      <c r="F51" s="26" t="str">
        <f>IF(A51="","",VLOOKUP(A51,[1]令和3年度契約状況調査票!$C:$AR,13,FALSE))</f>
        <v/>
      </c>
      <c r="G51" s="27" t="str">
        <f>IF(A51="","",IF(VLOOKUP(A51,[1]令和3年度契約状況調査票!$C:$AR,14,FALSE)="②一般競争入札（総合評価方式）","一般競争入札"&amp;CHAR(10)&amp;"（総合評価方式）","一般競争入札"))</f>
        <v/>
      </c>
      <c r="H51" s="28" t="str">
        <f>IF(A51="","",IF(VLOOKUP(A51,[1]令和3年度契約状況調査票!$C:$AR,16,FALSE)="他官署で調達手続きを実施のため","他官署で調達手続きを実施のため",IF(VLOOKUP(A51,[1]令和3年度契約状況調査票!$C:$AR,23,FALSE)="②同種の他の契約の予定価格を類推されるおそれがあるため公表しない","同種の他の契約の予定価格を類推されるおそれがあるため公表しない",IF(VLOOKUP(A51,[1]令和3年度契約状況調査票!$C:$AR,23,FALSE)="－","－",IF(VLOOKUP(A51,[1]令和3年度契約状況調査票!$C:$AR,9,FALSE)&lt;&gt;"",TEXT(VLOOKUP(A51,[1]令和3年度契約状況調査票!$C:$AR,16,FALSE),"#,##0円")&amp;CHAR(10)&amp;"(A)",VLOOKUP(A51,[1]令和3年度契約状況調査票!$C:$AR,16,FALSE))))))</f>
        <v/>
      </c>
      <c r="I51" s="28" t="str">
        <f>IF(A51="","",VLOOKUP(A51,[1]令和3年度契約状況調査票!$C:$AR,17,FALSE))</f>
        <v/>
      </c>
      <c r="J51" s="29" t="str">
        <f>IF(A51="","",IF(VLOOKUP(A51,[1]令和3年度契約状況調査票!$C:$AR,16,FALSE)="他官署で調達手続きを実施のため","－",IF(VLOOKUP(A51,[1]令和3年度契約状況調査票!$C:$AR,23,FALSE)="②同種の他の契約の予定価格を類推されるおそれがあるため公表しない","－",IF(VLOOKUP(A51,[1]令和3年度契約状況調査票!$C:$AR,23,FALSE)="－","－",IF(VLOOKUP(A51,[1]令和3年度契約状況調査票!$C:$AR,9,FALSE)&lt;&gt;"",TEXT(VLOOKUP(A51,[1]令和3年度契約状況調査票!$C:$AR,19,FALSE),"#.0%")&amp;CHAR(10)&amp;"(B/A×100)",VLOOKUP(A51,[1]令和3年度契約状況調査票!$C:$AR,19,FALSE))))))</f>
        <v/>
      </c>
      <c r="K51" s="30" t="str">
        <f>IF(A51="","",IF(VLOOKUP(A51,[1]令和3年度契約状況調査票!$C:$AR,29,FALSE)="①公益社団法人","公社",IF(VLOOKUP(A51,[1]令和3年度契約状況調査票!$C:$AR,29,FALSE)="②公益財団法人","公財","")))</f>
        <v/>
      </c>
      <c r="L51" s="30" t="str">
        <f>IF(A51="","",VLOOKUP(A51,[1]令和3年度契約状況調査票!$C:$AR,30,FALSE))</f>
        <v/>
      </c>
      <c r="M51" s="31" t="str">
        <f>IF(A51="","",IF(VLOOKUP(A51,[1]令和3年度契約状況調査票!$C:$AR,30,FALSE)="国所管",VLOOKUP(A51,[1]令和3年度契約状況調査票!$C:$AR,24,FALSE),""))</f>
        <v/>
      </c>
      <c r="N51" s="32" t="str">
        <f>IF(A51="","",IF(AND(P51="○",O51="分担契約/単価契約"),"単価契約"&amp;CHAR(10)&amp;"予定調達総額 "&amp;TEXT(VLOOKUP(A51,[1]令和3年度契約状況調査票!$C:$AR,18,FALSE),"#,##0円")&amp;"(B)"&amp;CHAR(10)&amp;"分担契約"&amp;CHAR(10)&amp;VLOOKUP(A51,[1]令和3年度契約状況調査票!$C:$AR,34,FALSE),IF(AND(P51="○",O51="分担契約"),"分担契約"&amp;CHAR(10)&amp;"契約総額 "&amp;TEXT(VLOOKUP(A51,[1]令和3年度契約状況調査票!$C:$AR,18,FALSE),"#,##0円")&amp;"(B)"&amp;CHAR(10)&amp;VLOOKUP(A51,[1]令和3年度契約状況調査票!$C:$AR,34,FALSE),(IF(O51="分担契約/単価契約","単価契約"&amp;CHAR(10)&amp;"予定調達総額 "&amp;TEXT(VLOOKUP(A51,[1]令和3年度契約状況調査票!$C:$AR,18,FALSE),"#,##0円")&amp;CHAR(10)&amp;"分担契約"&amp;CHAR(10)&amp;VLOOKUP(A51,[1]令和3年度契約状況調査票!$C:$AR,34,FALSE),IF(O51="分担契約","分担契約"&amp;CHAR(10)&amp;"契約総額 "&amp;TEXT(VLOOKUP(A51,[1]令和3年度契約状況調査票!$C:$AR,18,FALSE),"#,##0円")&amp;CHAR(10)&amp;VLOOKUP(A51,[1]令和3年度契約状況調査票!$C:$AR,34,FALSE),IF(O51="単価契約","単価契約"&amp;CHAR(10)&amp;"予定調達総額 "&amp;TEXT(VLOOKUP(A51,[1]令和3年度契約状況調査票!$C:$AR,18,FALSE),"#,##0円")&amp;CHAR(10)&amp;VLOOKUP(A51,[1]令和3年度契約状況調査票!$C:$AR,34,FALSE),VLOOKUP(A51,[1]令和3年度契約状況調査票!$C:$AR,34,FALSE))))))))</f>
        <v/>
      </c>
      <c r="O51" s="21" t="str">
        <f>IF(A51="","",VLOOKUP(A51,[1]令和3年度契約状況調査票!$C:$BY,55,FALSE))</f>
        <v/>
      </c>
      <c r="P51" s="21" t="str">
        <f>IF(A51="","",IF(VLOOKUP(A51,[1]令和3年度契約状況調査票!$C:$AR,16,FALSE)="他官署で調達手続きを実施のため","×",IF(VLOOKUP(A51,[1]令和3年度契約状況調査票!$C:$AR,23,FALSE)="②同種の他の契約の予定価格を類推されるおそれがあるため公表しない","×","○")))</f>
        <v/>
      </c>
    </row>
    <row r="52" spans="1:16" s="21" customFormat="1" ht="60" customHeight="1" x14ac:dyDescent="0.15">
      <c r="A52" s="22" t="str">
        <f>IF(MAX([1]令和3年度契約状況調査票!C47:C292)&gt;=ROW()-5,ROW()-5,"")</f>
        <v/>
      </c>
      <c r="B52" s="23" t="str">
        <f>IF(A52="","",VLOOKUP(A52,[1]令和3年度契約状況調査票!$C:$AR,7,FALSE))</f>
        <v/>
      </c>
      <c r="C52" s="24" t="str">
        <f>IF(A52="","",VLOOKUP(A52,[1]令和3年度契約状況調査票!$C:$AR,8,FALSE))</f>
        <v/>
      </c>
      <c r="D52" s="25" t="str">
        <f>IF(A52="","",VLOOKUP(A52,[1]令和3年度契約状況調査票!$C:$AR,11,FALSE))</f>
        <v/>
      </c>
      <c r="E52" s="23" t="str">
        <f>IF(A52="","",VLOOKUP(A52,[1]令和3年度契約状況調査票!$C:$AR,12,FALSE))</f>
        <v/>
      </c>
      <c r="F52" s="26" t="str">
        <f>IF(A52="","",VLOOKUP(A52,[1]令和3年度契約状況調査票!$C:$AR,13,FALSE))</f>
        <v/>
      </c>
      <c r="G52" s="27" t="str">
        <f>IF(A52="","",IF(VLOOKUP(A52,[1]令和3年度契約状況調査票!$C:$AR,14,FALSE)="②一般競争入札（総合評価方式）","一般競争入札"&amp;CHAR(10)&amp;"（総合評価方式）","一般競争入札"))</f>
        <v/>
      </c>
      <c r="H52" s="28" t="str">
        <f>IF(A52="","",IF(VLOOKUP(A52,[1]令和3年度契約状況調査票!$C:$AR,16,FALSE)="他官署で調達手続きを実施のため","他官署で調達手続きを実施のため",IF(VLOOKUP(A52,[1]令和3年度契約状況調査票!$C:$AR,23,FALSE)="②同種の他の契約の予定価格を類推されるおそれがあるため公表しない","同種の他の契約の予定価格を類推されるおそれがあるため公表しない",IF(VLOOKUP(A52,[1]令和3年度契約状況調査票!$C:$AR,23,FALSE)="－","－",IF(VLOOKUP(A52,[1]令和3年度契約状況調査票!$C:$AR,9,FALSE)&lt;&gt;"",TEXT(VLOOKUP(A52,[1]令和3年度契約状況調査票!$C:$AR,16,FALSE),"#,##0円")&amp;CHAR(10)&amp;"(A)",VLOOKUP(A52,[1]令和3年度契約状況調査票!$C:$AR,16,FALSE))))))</f>
        <v/>
      </c>
      <c r="I52" s="28" t="str">
        <f>IF(A52="","",VLOOKUP(A52,[1]令和3年度契約状況調査票!$C:$AR,17,FALSE))</f>
        <v/>
      </c>
      <c r="J52" s="29" t="str">
        <f>IF(A52="","",IF(VLOOKUP(A52,[1]令和3年度契約状況調査票!$C:$AR,16,FALSE)="他官署で調達手続きを実施のため","－",IF(VLOOKUP(A52,[1]令和3年度契約状況調査票!$C:$AR,23,FALSE)="②同種の他の契約の予定価格を類推されるおそれがあるため公表しない","－",IF(VLOOKUP(A52,[1]令和3年度契約状況調査票!$C:$AR,23,FALSE)="－","－",IF(VLOOKUP(A52,[1]令和3年度契約状況調査票!$C:$AR,9,FALSE)&lt;&gt;"",TEXT(VLOOKUP(A52,[1]令和3年度契約状況調査票!$C:$AR,19,FALSE),"#.0%")&amp;CHAR(10)&amp;"(B/A×100)",VLOOKUP(A52,[1]令和3年度契約状況調査票!$C:$AR,19,FALSE))))))</f>
        <v/>
      </c>
      <c r="K52" s="30" t="str">
        <f>IF(A52="","",IF(VLOOKUP(A52,[1]令和3年度契約状況調査票!$C:$AR,29,FALSE)="①公益社団法人","公社",IF(VLOOKUP(A52,[1]令和3年度契約状況調査票!$C:$AR,29,FALSE)="②公益財団法人","公財","")))</f>
        <v/>
      </c>
      <c r="L52" s="30" t="str">
        <f>IF(A52="","",VLOOKUP(A52,[1]令和3年度契約状況調査票!$C:$AR,30,FALSE))</f>
        <v/>
      </c>
      <c r="M52" s="31" t="str">
        <f>IF(A52="","",IF(VLOOKUP(A52,[1]令和3年度契約状況調査票!$C:$AR,30,FALSE)="国所管",VLOOKUP(A52,[1]令和3年度契約状況調査票!$C:$AR,24,FALSE),""))</f>
        <v/>
      </c>
      <c r="N52" s="32" t="str">
        <f>IF(A52="","",IF(AND(P52="○",O52="分担契約/単価契約"),"単価契約"&amp;CHAR(10)&amp;"予定調達総額 "&amp;TEXT(VLOOKUP(A52,[1]令和3年度契約状況調査票!$C:$AR,18,FALSE),"#,##0円")&amp;"(B)"&amp;CHAR(10)&amp;"分担契約"&amp;CHAR(10)&amp;VLOOKUP(A52,[1]令和3年度契約状況調査票!$C:$AR,34,FALSE),IF(AND(P52="○",O52="分担契約"),"分担契約"&amp;CHAR(10)&amp;"契約総額 "&amp;TEXT(VLOOKUP(A52,[1]令和3年度契約状況調査票!$C:$AR,18,FALSE),"#,##0円")&amp;"(B)"&amp;CHAR(10)&amp;VLOOKUP(A52,[1]令和3年度契約状況調査票!$C:$AR,34,FALSE),(IF(O52="分担契約/単価契約","単価契約"&amp;CHAR(10)&amp;"予定調達総額 "&amp;TEXT(VLOOKUP(A52,[1]令和3年度契約状況調査票!$C:$AR,18,FALSE),"#,##0円")&amp;CHAR(10)&amp;"分担契約"&amp;CHAR(10)&amp;VLOOKUP(A52,[1]令和3年度契約状況調査票!$C:$AR,34,FALSE),IF(O52="分担契約","分担契約"&amp;CHAR(10)&amp;"契約総額 "&amp;TEXT(VLOOKUP(A52,[1]令和3年度契約状況調査票!$C:$AR,18,FALSE),"#,##0円")&amp;CHAR(10)&amp;VLOOKUP(A52,[1]令和3年度契約状況調査票!$C:$AR,34,FALSE),IF(O52="単価契約","単価契約"&amp;CHAR(10)&amp;"予定調達総額 "&amp;TEXT(VLOOKUP(A52,[1]令和3年度契約状況調査票!$C:$AR,18,FALSE),"#,##0円")&amp;CHAR(10)&amp;VLOOKUP(A52,[1]令和3年度契約状況調査票!$C:$AR,34,FALSE),VLOOKUP(A52,[1]令和3年度契約状況調査票!$C:$AR,34,FALSE))))))))</f>
        <v/>
      </c>
      <c r="O52" s="21" t="str">
        <f>IF(A52="","",VLOOKUP(A52,[1]令和3年度契約状況調査票!$C:$BY,55,FALSE))</f>
        <v/>
      </c>
      <c r="P52" s="21" t="str">
        <f>IF(A52="","",IF(VLOOKUP(A52,[1]令和3年度契約状況調査票!$C:$AR,16,FALSE)="他官署で調達手続きを実施のため","×",IF(VLOOKUP(A52,[1]令和3年度契約状況調査票!$C:$AR,23,FALSE)="②同種の他の契約の予定価格を類推されるおそれがあるため公表しない","×","○")))</f>
        <v/>
      </c>
    </row>
    <row r="53" spans="1:16" s="21" customFormat="1" ht="60" customHeight="1" x14ac:dyDescent="0.15">
      <c r="A53" s="22" t="str">
        <f>IF(MAX([1]令和3年度契約状況調査票!C48:C293)&gt;=ROW()-5,ROW()-5,"")</f>
        <v/>
      </c>
      <c r="B53" s="23" t="str">
        <f>IF(A53="","",VLOOKUP(A53,[1]令和3年度契約状況調査票!$C:$AR,7,FALSE))</f>
        <v/>
      </c>
      <c r="C53" s="24" t="str">
        <f>IF(A53="","",VLOOKUP(A53,[1]令和3年度契約状況調査票!$C:$AR,8,FALSE))</f>
        <v/>
      </c>
      <c r="D53" s="25" t="str">
        <f>IF(A53="","",VLOOKUP(A53,[1]令和3年度契約状況調査票!$C:$AR,11,FALSE))</f>
        <v/>
      </c>
      <c r="E53" s="23" t="str">
        <f>IF(A53="","",VLOOKUP(A53,[1]令和3年度契約状況調査票!$C:$AR,12,FALSE))</f>
        <v/>
      </c>
      <c r="F53" s="26" t="str">
        <f>IF(A53="","",VLOOKUP(A53,[1]令和3年度契約状況調査票!$C:$AR,13,FALSE))</f>
        <v/>
      </c>
      <c r="G53" s="27" t="str">
        <f>IF(A53="","",IF(VLOOKUP(A53,[1]令和3年度契約状況調査票!$C:$AR,14,FALSE)="②一般競争入札（総合評価方式）","一般競争入札"&amp;CHAR(10)&amp;"（総合評価方式）","一般競争入札"))</f>
        <v/>
      </c>
      <c r="H53" s="28" t="str">
        <f>IF(A53="","",IF(VLOOKUP(A53,[1]令和3年度契約状況調査票!$C:$AR,16,FALSE)="他官署で調達手続きを実施のため","他官署で調達手続きを実施のため",IF(VLOOKUP(A53,[1]令和3年度契約状況調査票!$C:$AR,23,FALSE)="②同種の他の契約の予定価格を類推されるおそれがあるため公表しない","同種の他の契約の予定価格を類推されるおそれがあるため公表しない",IF(VLOOKUP(A53,[1]令和3年度契約状況調査票!$C:$AR,23,FALSE)="－","－",IF(VLOOKUP(A53,[1]令和3年度契約状況調査票!$C:$AR,9,FALSE)&lt;&gt;"",TEXT(VLOOKUP(A53,[1]令和3年度契約状況調査票!$C:$AR,16,FALSE),"#,##0円")&amp;CHAR(10)&amp;"(A)",VLOOKUP(A53,[1]令和3年度契約状況調査票!$C:$AR,16,FALSE))))))</f>
        <v/>
      </c>
      <c r="I53" s="28" t="str">
        <f>IF(A53="","",VLOOKUP(A53,[1]令和3年度契約状況調査票!$C:$AR,17,FALSE))</f>
        <v/>
      </c>
      <c r="J53" s="29" t="str">
        <f>IF(A53="","",IF(VLOOKUP(A53,[1]令和3年度契約状況調査票!$C:$AR,16,FALSE)="他官署で調達手続きを実施のため","－",IF(VLOOKUP(A53,[1]令和3年度契約状況調査票!$C:$AR,23,FALSE)="②同種の他の契約の予定価格を類推されるおそれがあるため公表しない","－",IF(VLOOKUP(A53,[1]令和3年度契約状況調査票!$C:$AR,23,FALSE)="－","－",IF(VLOOKUP(A53,[1]令和3年度契約状況調査票!$C:$AR,9,FALSE)&lt;&gt;"",TEXT(VLOOKUP(A53,[1]令和3年度契約状況調査票!$C:$AR,19,FALSE),"#.0%")&amp;CHAR(10)&amp;"(B/A×100)",VLOOKUP(A53,[1]令和3年度契約状況調査票!$C:$AR,19,FALSE))))))</f>
        <v/>
      </c>
      <c r="K53" s="30" t="str">
        <f>IF(A53="","",IF(VLOOKUP(A53,[1]令和3年度契約状況調査票!$C:$AR,29,FALSE)="①公益社団法人","公社",IF(VLOOKUP(A53,[1]令和3年度契約状況調査票!$C:$AR,29,FALSE)="②公益財団法人","公財","")))</f>
        <v/>
      </c>
      <c r="L53" s="30" t="str">
        <f>IF(A53="","",VLOOKUP(A53,[1]令和3年度契約状況調査票!$C:$AR,30,FALSE))</f>
        <v/>
      </c>
      <c r="M53" s="31" t="str">
        <f>IF(A53="","",IF(VLOOKUP(A53,[1]令和3年度契約状況調査票!$C:$AR,30,FALSE)="国所管",VLOOKUP(A53,[1]令和3年度契約状況調査票!$C:$AR,24,FALSE),""))</f>
        <v/>
      </c>
      <c r="N53" s="32" t="str">
        <f>IF(A53="","",IF(AND(P53="○",O53="分担契約/単価契約"),"単価契約"&amp;CHAR(10)&amp;"予定調達総額 "&amp;TEXT(VLOOKUP(A53,[1]令和3年度契約状況調査票!$C:$AR,18,FALSE),"#,##0円")&amp;"(B)"&amp;CHAR(10)&amp;"分担契約"&amp;CHAR(10)&amp;VLOOKUP(A53,[1]令和3年度契約状況調査票!$C:$AR,34,FALSE),IF(AND(P53="○",O53="分担契約"),"分担契約"&amp;CHAR(10)&amp;"契約総額 "&amp;TEXT(VLOOKUP(A53,[1]令和3年度契約状況調査票!$C:$AR,18,FALSE),"#,##0円")&amp;"(B)"&amp;CHAR(10)&amp;VLOOKUP(A53,[1]令和3年度契約状況調査票!$C:$AR,34,FALSE),(IF(O53="分担契約/単価契約","単価契約"&amp;CHAR(10)&amp;"予定調達総額 "&amp;TEXT(VLOOKUP(A53,[1]令和3年度契約状況調査票!$C:$AR,18,FALSE),"#,##0円")&amp;CHAR(10)&amp;"分担契約"&amp;CHAR(10)&amp;VLOOKUP(A53,[1]令和3年度契約状況調査票!$C:$AR,34,FALSE),IF(O53="分担契約","分担契約"&amp;CHAR(10)&amp;"契約総額 "&amp;TEXT(VLOOKUP(A53,[1]令和3年度契約状況調査票!$C:$AR,18,FALSE),"#,##0円")&amp;CHAR(10)&amp;VLOOKUP(A53,[1]令和3年度契約状況調査票!$C:$AR,34,FALSE),IF(O53="単価契約","単価契約"&amp;CHAR(10)&amp;"予定調達総額 "&amp;TEXT(VLOOKUP(A53,[1]令和3年度契約状況調査票!$C:$AR,18,FALSE),"#,##0円")&amp;CHAR(10)&amp;VLOOKUP(A53,[1]令和3年度契約状況調査票!$C:$AR,34,FALSE),VLOOKUP(A53,[1]令和3年度契約状況調査票!$C:$AR,34,FALSE))))))))</f>
        <v/>
      </c>
      <c r="O53" s="21" t="str">
        <f>IF(A53="","",VLOOKUP(A53,[1]令和3年度契約状況調査票!$C:$BY,55,FALSE))</f>
        <v/>
      </c>
      <c r="P53" s="21" t="str">
        <f>IF(A53="","",IF(VLOOKUP(A53,[1]令和3年度契約状況調査票!$C:$AR,16,FALSE)="他官署で調達手続きを実施のため","×",IF(VLOOKUP(A53,[1]令和3年度契約状況調査票!$C:$AR,23,FALSE)="②同種の他の契約の予定価格を類推されるおそれがあるため公表しない","×","○")))</f>
        <v/>
      </c>
    </row>
    <row r="54" spans="1:16" s="21" customFormat="1" ht="60" customHeight="1" x14ac:dyDescent="0.15">
      <c r="A54" s="22" t="str">
        <f>IF(MAX([1]令和3年度契約状況調査票!C49:C294)&gt;=ROW()-5,ROW()-5,"")</f>
        <v/>
      </c>
      <c r="B54" s="23" t="str">
        <f>IF(A54="","",VLOOKUP(A54,[1]令和3年度契約状況調査票!$C:$AR,7,FALSE))</f>
        <v/>
      </c>
      <c r="C54" s="24" t="str">
        <f>IF(A54="","",VLOOKUP(A54,[1]令和3年度契約状況調査票!$C:$AR,8,FALSE))</f>
        <v/>
      </c>
      <c r="D54" s="25" t="str">
        <f>IF(A54="","",VLOOKUP(A54,[1]令和3年度契約状況調査票!$C:$AR,11,FALSE))</f>
        <v/>
      </c>
      <c r="E54" s="23" t="str">
        <f>IF(A54="","",VLOOKUP(A54,[1]令和3年度契約状況調査票!$C:$AR,12,FALSE))</f>
        <v/>
      </c>
      <c r="F54" s="26" t="str">
        <f>IF(A54="","",VLOOKUP(A54,[1]令和3年度契約状況調査票!$C:$AR,13,FALSE))</f>
        <v/>
      </c>
      <c r="G54" s="27" t="str">
        <f>IF(A54="","",IF(VLOOKUP(A54,[1]令和3年度契約状況調査票!$C:$AR,14,FALSE)="②一般競争入札（総合評価方式）","一般競争入札"&amp;CHAR(10)&amp;"（総合評価方式）","一般競争入札"))</f>
        <v/>
      </c>
      <c r="H54" s="28" t="str">
        <f>IF(A54="","",IF(VLOOKUP(A54,[1]令和3年度契約状況調査票!$C:$AR,16,FALSE)="他官署で調達手続きを実施のため","他官署で調達手続きを実施のため",IF(VLOOKUP(A54,[1]令和3年度契約状況調査票!$C:$AR,23,FALSE)="②同種の他の契約の予定価格を類推されるおそれがあるため公表しない","同種の他の契約の予定価格を類推されるおそれがあるため公表しない",IF(VLOOKUP(A54,[1]令和3年度契約状況調査票!$C:$AR,23,FALSE)="－","－",IF(VLOOKUP(A54,[1]令和3年度契約状況調査票!$C:$AR,9,FALSE)&lt;&gt;"",TEXT(VLOOKUP(A54,[1]令和3年度契約状況調査票!$C:$AR,16,FALSE),"#,##0円")&amp;CHAR(10)&amp;"(A)",VLOOKUP(A54,[1]令和3年度契約状況調査票!$C:$AR,16,FALSE))))))</f>
        <v/>
      </c>
      <c r="I54" s="28" t="str">
        <f>IF(A54="","",VLOOKUP(A54,[1]令和3年度契約状況調査票!$C:$AR,17,FALSE))</f>
        <v/>
      </c>
      <c r="J54" s="29" t="str">
        <f>IF(A54="","",IF(VLOOKUP(A54,[1]令和3年度契約状況調査票!$C:$AR,16,FALSE)="他官署で調達手続きを実施のため","－",IF(VLOOKUP(A54,[1]令和3年度契約状況調査票!$C:$AR,23,FALSE)="②同種の他の契約の予定価格を類推されるおそれがあるため公表しない","－",IF(VLOOKUP(A54,[1]令和3年度契約状況調査票!$C:$AR,23,FALSE)="－","－",IF(VLOOKUP(A54,[1]令和3年度契約状況調査票!$C:$AR,9,FALSE)&lt;&gt;"",TEXT(VLOOKUP(A54,[1]令和3年度契約状況調査票!$C:$AR,19,FALSE),"#.0%")&amp;CHAR(10)&amp;"(B/A×100)",VLOOKUP(A54,[1]令和3年度契約状況調査票!$C:$AR,19,FALSE))))))</f>
        <v/>
      </c>
      <c r="K54" s="30" t="str">
        <f>IF(A54="","",IF(VLOOKUP(A54,[1]令和3年度契約状況調査票!$C:$AR,29,FALSE)="①公益社団法人","公社",IF(VLOOKUP(A54,[1]令和3年度契約状況調査票!$C:$AR,29,FALSE)="②公益財団法人","公財","")))</f>
        <v/>
      </c>
      <c r="L54" s="30" t="str">
        <f>IF(A54="","",VLOOKUP(A54,[1]令和3年度契約状況調査票!$C:$AR,30,FALSE))</f>
        <v/>
      </c>
      <c r="M54" s="31" t="str">
        <f>IF(A54="","",IF(VLOOKUP(A54,[1]令和3年度契約状況調査票!$C:$AR,30,FALSE)="国所管",VLOOKUP(A54,[1]令和3年度契約状況調査票!$C:$AR,24,FALSE),""))</f>
        <v/>
      </c>
      <c r="N54" s="32" t="str">
        <f>IF(A54="","",IF(AND(P54="○",O54="分担契約/単価契約"),"単価契約"&amp;CHAR(10)&amp;"予定調達総額 "&amp;TEXT(VLOOKUP(A54,[1]令和3年度契約状況調査票!$C:$AR,18,FALSE),"#,##0円")&amp;"(B)"&amp;CHAR(10)&amp;"分担契約"&amp;CHAR(10)&amp;VLOOKUP(A54,[1]令和3年度契約状況調査票!$C:$AR,34,FALSE),IF(AND(P54="○",O54="分担契約"),"分担契約"&amp;CHAR(10)&amp;"契約総額 "&amp;TEXT(VLOOKUP(A54,[1]令和3年度契約状況調査票!$C:$AR,18,FALSE),"#,##0円")&amp;"(B)"&amp;CHAR(10)&amp;VLOOKUP(A54,[1]令和3年度契約状況調査票!$C:$AR,34,FALSE),(IF(O54="分担契約/単価契約","単価契約"&amp;CHAR(10)&amp;"予定調達総額 "&amp;TEXT(VLOOKUP(A54,[1]令和3年度契約状況調査票!$C:$AR,18,FALSE),"#,##0円")&amp;CHAR(10)&amp;"分担契約"&amp;CHAR(10)&amp;VLOOKUP(A54,[1]令和3年度契約状況調査票!$C:$AR,34,FALSE),IF(O54="分担契約","分担契約"&amp;CHAR(10)&amp;"契約総額 "&amp;TEXT(VLOOKUP(A54,[1]令和3年度契約状況調査票!$C:$AR,18,FALSE),"#,##0円")&amp;CHAR(10)&amp;VLOOKUP(A54,[1]令和3年度契約状況調査票!$C:$AR,34,FALSE),IF(O54="単価契約","単価契約"&amp;CHAR(10)&amp;"予定調達総額 "&amp;TEXT(VLOOKUP(A54,[1]令和3年度契約状況調査票!$C:$AR,18,FALSE),"#,##0円")&amp;CHAR(10)&amp;VLOOKUP(A54,[1]令和3年度契約状況調査票!$C:$AR,34,FALSE),VLOOKUP(A54,[1]令和3年度契約状況調査票!$C:$AR,34,FALSE))))))))</f>
        <v/>
      </c>
      <c r="O54" s="21" t="str">
        <f>IF(A54="","",VLOOKUP(A54,[1]令和3年度契約状況調査票!$C:$BY,55,FALSE))</f>
        <v/>
      </c>
      <c r="P54" s="21" t="str">
        <f>IF(A54="","",IF(VLOOKUP(A54,[1]令和3年度契約状況調査票!$C:$AR,16,FALSE)="他官署で調達手続きを実施のため","×",IF(VLOOKUP(A54,[1]令和3年度契約状況調査票!$C:$AR,23,FALSE)="②同種の他の契約の予定価格を類推されるおそれがあるため公表しない","×","○")))</f>
        <v/>
      </c>
    </row>
    <row r="55" spans="1:16" s="21" customFormat="1" ht="60" customHeight="1" x14ac:dyDescent="0.15">
      <c r="A55" s="22" t="str">
        <f>IF(MAX([1]令和3年度契約状況調査票!C50:C295)&gt;=ROW()-5,ROW()-5,"")</f>
        <v/>
      </c>
      <c r="B55" s="23" t="str">
        <f>IF(A55="","",VLOOKUP(A55,[1]令和3年度契約状況調査票!$C:$AR,7,FALSE))</f>
        <v/>
      </c>
      <c r="C55" s="24" t="str">
        <f>IF(A55="","",VLOOKUP(A55,[1]令和3年度契約状況調査票!$C:$AR,8,FALSE))</f>
        <v/>
      </c>
      <c r="D55" s="25" t="str">
        <f>IF(A55="","",VLOOKUP(A55,[1]令和3年度契約状況調査票!$C:$AR,11,FALSE))</f>
        <v/>
      </c>
      <c r="E55" s="23" t="str">
        <f>IF(A55="","",VLOOKUP(A55,[1]令和3年度契約状況調査票!$C:$AR,12,FALSE))</f>
        <v/>
      </c>
      <c r="F55" s="26" t="str">
        <f>IF(A55="","",VLOOKUP(A55,[1]令和3年度契約状況調査票!$C:$AR,13,FALSE))</f>
        <v/>
      </c>
      <c r="G55" s="27" t="str">
        <f>IF(A55="","",IF(VLOOKUP(A55,[1]令和3年度契約状況調査票!$C:$AR,14,FALSE)="②一般競争入札（総合評価方式）","一般競争入札"&amp;CHAR(10)&amp;"（総合評価方式）","一般競争入札"))</f>
        <v/>
      </c>
      <c r="H55" s="28" t="str">
        <f>IF(A55="","",IF(VLOOKUP(A55,[1]令和3年度契約状況調査票!$C:$AR,16,FALSE)="他官署で調達手続きを実施のため","他官署で調達手続きを実施のため",IF(VLOOKUP(A55,[1]令和3年度契約状況調査票!$C:$AR,23,FALSE)="②同種の他の契約の予定価格を類推されるおそれがあるため公表しない","同種の他の契約の予定価格を類推されるおそれがあるため公表しない",IF(VLOOKUP(A55,[1]令和3年度契約状況調査票!$C:$AR,23,FALSE)="－","－",IF(VLOOKUP(A55,[1]令和3年度契約状況調査票!$C:$AR,9,FALSE)&lt;&gt;"",TEXT(VLOOKUP(A55,[1]令和3年度契約状況調査票!$C:$AR,16,FALSE),"#,##0円")&amp;CHAR(10)&amp;"(A)",VLOOKUP(A55,[1]令和3年度契約状況調査票!$C:$AR,16,FALSE))))))</f>
        <v/>
      </c>
      <c r="I55" s="28" t="str">
        <f>IF(A55="","",VLOOKUP(A55,[1]令和3年度契約状況調査票!$C:$AR,17,FALSE))</f>
        <v/>
      </c>
      <c r="J55" s="29" t="str">
        <f>IF(A55="","",IF(VLOOKUP(A55,[1]令和3年度契約状況調査票!$C:$AR,16,FALSE)="他官署で調達手続きを実施のため","－",IF(VLOOKUP(A55,[1]令和3年度契約状況調査票!$C:$AR,23,FALSE)="②同種の他の契約の予定価格を類推されるおそれがあるため公表しない","－",IF(VLOOKUP(A55,[1]令和3年度契約状況調査票!$C:$AR,23,FALSE)="－","－",IF(VLOOKUP(A55,[1]令和3年度契約状況調査票!$C:$AR,9,FALSE)&lt;&gt;"",TEXT(VLOOKUP(A55,[1]令和3年度契約状況調査票!$C:$AR,19,FALSE),"#.0%")&amp;CHAR(10)&amp;"(B/A×100)",VLOOKUP(A55,[1]令和3年度契約状況調査票!$C:$AR,19,FALSE))))))</f>
        <v/>
      </c>
      <c r="K55" s="30" t="str">
        <f>IF(A55="","",IF(VLOOKUP(A55,[1]令和3年度契約状況調査票!$C:$AR,29,FALSE)="①公益社団法人","公社",IF(VLOOKUP(A55,[1]令和3年度契約状況調査票!$C:$AR,29,FALSE)="②公益財団法人","公財","")))</f>
        <v/>
      </c>
      <c r="L55" s="30" t="str">
        <f>IF(A55="","",VLOOKUP(A55,[1]令和3年度契約状況調査票!$C:$AR,30,FALSE))</f>
        <v/>
      </c>
      <c r="M55" s="31" t="str">
        <f>IF(A55="","",IF(VLOOKUP(A55,[1]令和3年度契約状況調査票!$C:$AR,30,FALSE)="国所管",VLOOKUP(A55,[1]令和3年度契約状況調査票!$C:$AR,24,FALSE),""))</f>
        <v/>
      </c>
      <c r="N55" s="32" t="str">
        <f>IF(A55="","",IF(AND(P55="○",O55="分担契約/単価契約"),"単価契約"&amp;CHAR(10)&amp;"予定調達総額 "&amp;TEXT(VLOOKUP(A55,[1]令和3年度契約状況調査票!$C:$AR,18,FALSE),"#,##0円")&amp;"(B)"&amp;CHAR(10)&amp;"分担契約"&amp;CHAR(10)&amp;VLOOKUP(A55,[1]令和3年度契約状況調査票!$C:$AR,34,FALSE),IF(AND(P55="○",O55="分担契約"),"分担契約"&amp;CHAR(10)&amp;"契約総額 "&amp;TEXT(VLOOKUP(A55,[1]令和3年度契約状況調査票!$C:$AR,18,FALSE),"#,##0円")&amp;"(B)"&amp;CHAR(10)&amp;VLOOKUP(A55,[1]令和3年度契約状況調査票!$C:$AR,34,FALSE),(IF(O55="分担契約/単価契約","単価契約"&amp;CHAR(10)&amp;"予定調達総額 "&amp;TEXT(VLOOKUP(A55,[1]令和3年度契約状況調査票!$C:$AR,18,FALSE),"#,##0円")&amp;CHAR(10)&amp;"分担契約"&amp;CHAR(10)&amp;VLOOKUP(A55,[1]令和3年度契約状況調査票!$C:$AR,34,FALSE),IF(O55="分担契約","分担契約"&amp;CHAR(10)&amp;"契約総額 "&amp;TEXT(VLOOKUP(A55,[1]令和3年度契約状況調査票!$C:$AR,18,FALSE),"#,##0円")&amp;CHAR(10)&amp;VLOOKUP(A55,[1]令和3年度契約状況調査票!$C:$AR,34,FALSE),IF(O55="単価契約","単価契約"&amp;CHAR(10)&amp;"予定調達総額 "&amp;TEXT(VLOOKUP(A55,[1]令和3年度契約状況調査票!$C:$AR,18,FALSE),"#,##0円")&amp;CHAR(10)&amp;VLOOKUP(A55,[1]令和3年度契約状況調査票!$C:$AR,34,FALSE),VLOOKUP(A55,[1]令和3年度契約状況調査票!$C:$AR,34,FALSE))))))))</f>
        <v/>
      </c>
      <c r="O55" s="21" t="str">
        <f>IF(A55="","",VLOOKUP(A55,[1]令和3年度契約状況調査票!$C:$BY,55,FALSE))</f>
        <v/>
      </c>
      <c r="P55" s="21" t="str">
        <f>IF(A55="","",IF(VLOOKUP(A55,[1]令和3年度契約状況調査票!$C:$AR,16,FALSE)="他官署で調達手続きを実施のため","×",IF(VLOOKUP(A55,[1]令和3年度契約状況調査票!$C:$AR,23,FALSE)="②同種の他の契約の予定価格を類推されるおそれがあるため公表しない","×","○")))</f>
        <v/>
      </c>
    </row>
    <row r="56" spans="1:16" s="21" customFormat="1" ht="60" customHeight="1" x14ac:dyDescent="0.15">
      <c r="A56" s="22" t="str">
        <f>IF(MAX([1]令和3年度契約状況調査票!C51:C296)&gt;=ROW()-5,ROW()-5,"")</f>
        <v/>
      </c>
      <c r="B56" s="23" t="str">
        <f>IF(A56="","",VLOOKUP(A56,[1]令和3年度契約状況調査票!$C:$AR,7,FALSE))</f>
        <v/>
      </c>
      <c r="C56" s="24" t="str">
        <f>IF(A56="","",VLOOKUP(A56,[1]令和3年度契約状況調査票!$C:$AR,8,FALSE))</f>
        <v/>
      </c>
      <c r="D56" s="25" t="str">
        <f>IF(A56="","",VLOOKUP(A56,[1]令和3年度契約状況調査票!$C:$AR,11,FALSE))</f>
        <v/>
      </c>
      <c r="E56" s="23" t="str">
        <f>IF(A56="","",VLOOKUP(A56,[1]令和3年度契約状況調査票!$C:$AR,12,FALSE))</f>
        <v/>
      </c>
      <c r="F56" s="26" t="str">
        <f>IF(A56="","",VLOOKUP(A56,[1]令和3年度契約状況調査票!$C:$AR,13,FALSE))</f>
        <v/>
      </c>
      <c r="G56" s="27" t="str">
        <f>IF(A56="","",IF(VLOOKUP(A56,[1]令和3年度契約状況調査票!$C:$AR,14,FALSE)="②一般競争入札（総合評価方式）","一般競争入札"&amp;CHAR(10)&amp;"（総合評価方式）","一般競争入札"))</f>
        <v/>
      </c>
      <c r="H56" s="28" t="str">
        <f>IF(A56="","",IF(VLOOKUP(A56,[1]令和3年度契約状況調査票!$C:$AR,16,FALSE)="他官署で調達手続きを実施のため","他官署で調達手続きを実施のため",IF(VLOOKUP(A56,[1]令和3年度契約状況調査票!$C:$AR,23,FALSE)="②同種の他の契約の予定価格を類推されるおそれがあるため公表しない","同種の他の契約の予定価格を類推されるおそれがあるため公表しない",IF(VLOOKUP(A56,[1]令和3年度契約状況調査票!$C:$AR,23,FALSE)="－","－",IF(VLOOKUP(A56,[1]令和3年度契約状況調査票!$C:$AR,9,FALSE)&lt;&gt;"",TEXT(VLOOKUP(A56,[1]令和3年度契約状況調査票!$C:$AR,16,FALSE),"#,##0円")&amp;CHAR(10)&amp;"(A)",VLOOKUP(A56,[1]令和3年度契約状況調査票!$C:$AR,16,FALSE))))))</f>
        <v/>
      </c>
      <c r="I56" s="28" t="str">
        <f>IF(A56="","",VLOOKUP(A56,[1]令和3年度契約状況調査票!$C:$AR,17,FALSE))</f>
        <v/>
      </c>
      <c r="J56" s="29" t="str">
        <f>IF(A56="","",IF(VLOOKUP(A56,[1]令和3年度契約状況調査票!$C:$AR,16,FALSE)="他官署で調達手続きを実施のため","－",IF(VLOOKUP(A56,[1]令和3年度契約状況調査票!$C:$AR,23,FALSE)="②同種の他の契約の予定価格を類推されるおそれがあるため公表しない","－",IF(VLOOKUP(A56,[1]令和3年度契約状況調査票!$C:$AR,23,FALSE)="－","－",IF(VLOOKUP(A56,[1]令和3年度契約状況調査票!$C:$AR,9,FALSE)&lt;&gt;"",TEXT(VLOOKUP(A56,[1]令和3年度契約状況調査票!$C:$AR,19,FALSE),"#.0%")&amp;CHAR(10)&amp;"(B/A×100)",VLOOKUP(A56,[1]令和3年度契約状況調査票!$C:$AR,19,FALSE))))))</f>
        <v/>
      </c>
      <c r="K56" s="30" t="str">
        <f>IF(A56="","",IF(VLOOKUP(A56,[1]令和3年度契約状況調査票!$C:$AR,29,FALSE)="①公益社団法人","公社",IF(VLOOKUP(A56,[1]令和3年度契約状況調査票!$C:$AR,29,FALSE)="②公益財団法人","公財","")))</f>
        <v/>
      </c>
      <c r="L56" s="30" t="str">
        <f>IF(A56="","",VLOOKUP(A56,[1]令和3年度契約状況調査票!$C:$AR,30,FALSE))</f>
        <v/>
      </c>
      <c r="M56" s="31" t="str">
        <f>IF(A56="","",IF(VLOOKUP(A56,[1]令和3年度契約状況調査票!$C:$AR,30,FALSE)="国所管",VLOOKUP(A56,[1]令和3年度契約状況調査票!$C:$AR,24,FALSE),""))</f>
        <v/>
      </c>
      <c r="N56" s="32" t="str">
        <f>IF(A56="","",IF(AND(P56="○",O56="分担契約/単価契約"),"単価契約"&amp;CHAR(10)&amp;"予定調達総額 "&amp;TEXT(VLOOKUP(A56,[1]令和3年度契約状況調査票!$C:$AR,18,FALSE),"#,##0円")&amp;"(B)"&amp;CHAR(10)&amp;"分担契約"&amp;CHAR(10)&amp;VLOOKUP(A56,[1]令和3年度契約状況調査票!$C:$AR,34,FALSE),IF(AND(P56="○",O56="分担契約"),"分担契約"&amp;CHAR(10)&amp;"契約総額 "&amp;TEXT(VLOOKUP(A56,[1]令和3年度契約状況調査票!$C:$AR,18,FALSE),"#,##0円")&amp;"(B)"&amp;CHAR(10)&amp;VLOOKUP(A56,[1]令和3年度契約状況調査票!$C:$AR,34,FALSE),(IF(O56="分担契約/単価契約","単価契約"&amp;CHAR(10)&amp;"予定調達総額 "&amp;TEXT(VLOOKUP(A56,[1]令和3年度契約状況調査票!$C:$AR,18,FALSE),"#,##0円")&amp;CHAR(10)&amp;"分担契約"&amp;CHAR(10)&amp;VLOOKUP(A56,[1]令和3年度契約状況調査票!$C:$AR,34,FALSE),IF(O56="分担契約","分担契約"&amp;CHAR(10)&amp;"契約総額 "&amp;TEXT(VLOOKUP(A56,[1]令和3年度契約状況調査票!$C:$AR,18,FALSE),"#,##0円")&amp;CHAR(10)&amp;VLOOKUP(A56,[1]令和3年度契約状況調査票!$C:$AR,34,FALSE),IF(O56="単価契約","単価契約"&amp;CHAR(10)&amp;"予定調達総額 "&amp;TEXT(VLOOKUP(A56,[1]令和3年度契約状況調査票!$C:$AR,18,FALSE),"#,##0円")&amp;CHAR(10)&amp;VLOOKUP(A56,[1]令和3年度契約状況調査票!$C:$AR,34,FALSE),VLOOKUP(A56,[1]令和3年度契約状況調査票!$C:$AR,34,FALSE))))))))</f>
        <v/>
      </c>
      <c r="O56" s="21" t="str">
        <f>IF(A56="","",VLOOKUP(A56,[1]令和3年度契約状況調査票!$C:$BY,55,FALSE))</f>
        <v/>
      </c>
      <c r="P56" s="21" t="str">
        <f>IF(A56="","",IF(VLOOKUP(A56,[1]令和3年度契約状況調査票!$C:$AR,16,FALSE)="他官署で調達手続きを実施のため","×",IF(VLOOKUP(A56,[1]令和3年度契約状況調査票!$C:$AR,23,FALSE)="②同種の他の契約の予定価格を類推されるおそれがあるため公表しない","×","○")))</f>
        <v/>
      </c>
    </row>
    <row r="57" spans="1:16" s="21" customFormat="1" ht="60" customHeight="1" x14ac:dyDescent="0.15">
      <c r="A57" s="22" t="str">
        <f>IF(MAX([1]令和3年度契約状況調査票!C52:C297)&gt;=ROW()-5,ROW()-5,"")</f>
        <v/>
      </c>
      <c r="B57" s="23" t="str">
        <f>IF(A57="","",VLOOKUP(A57,[1]令和3年度契約状況調査票!$C:$AR,7,FALSE))</f>
        <v/>
      </c>
      <c r="C57" s="24" t="str">
        <f>IF(A57="","",VLOOKUP(A57,[1]令和3年度契約状況調査票!$C:$AR,8,FALSE))</f>
        <v/>
      </c>
      <c r="D57" s="25" t="str">
        <f>IF(A57="","",VLOOKUP(A57,[1]令和3年度契約状況調査票!$C:$AR,11,FALSE))</f>
        <v/>
      </c>
      <c r="E57" s="23" t="str">
        <f>IF(A57="","",VLOOKUP(A57,[1]令和3年度契約状況調査票!$C:$AR,12,FALSE))</f>
        <v/>
      </c>
      <c r="F57" s="26" t="str">
        <f>IF(A57="","",VLOOKUP(A57,[1]令和3年度契約状況調査票!$C:$AR,13,FALSE))</f>
        <v/>
      </c>
      <c r="G57" s="27" t="str">
        <f>IF(A57="","",IF(VLOOKUP(A57,[1]令和3年度契約状況調査票!$C:$AR,14,FALSE)="②一般競争入札（総合評価方式）","一般競争入札"&amp;CHAR(10)&amp;"（総合評価方式）","一般競争入札"))</f>
        <v/>
      </c>
      <c r="H57" s="28" t="str">
        <f>IF(A57="","",IF(VLOOKUP(A57,[1]令和3年度契約状況調査票!$C:$AR,16,FALSE)="他官署で調達手続きを実施のため","他官署で調達手続きを実施のため",IF(VLOOKUP(A57,[1]令和3年度契約状況調査票!$C:$AR,23,FALSE)="②同種の他の契約の予定価格を類推されるおそれがあるため公表しない","同種の他の契約の予定価格を類推されるおそれがあるため公表しない",IF(VLOOKUP(A57,[1]令和3年度契約状況調査票!$C:$AR,23,FALSE)="－","－",IF(VLOOKUP(A57,[1]令和3年度契約状況調査票!$C:$AR,9,FALSE)&lt;&gt;"",TEXT(VLOOKUP(A57,[1]令和3年度契約状況調査票!$C:$AR,16,FALSE),"#,##0円")&amp;CHAR(10)&amp;"(A)",VLOOKUP(A57,[1]令和3年度契約状況調査票!$C:$AR,16,FALSE))))))</f>
        <v/>
      </c>
      <c r="I57" s="28" t="str">
        <f>IF(A57="","",VLOOKUP(A57,[1]令和3年度契約状況調査票!$C:$AR,17,FALSE))</f>
        <v/>
      </c>
      <c r="J57" s="29" t="str">
        <f>IF(A57="","",IF(VLOOKUP(A57,[1]令和3年度契約状況調査票!$C:$AR,16,FALSE)="他官署で調達手続きを実施のため","－",IF(VLOOKUP(A57,[1]令和3年度契約状況調査票!$C:$AR,23,FALSE)="②同種の他の契約の予定価格を類推されるおそれがあるため公表しない","－",IF(VLOOKUP(A57,[1]令和3年度契約状況調査票!$C:$AR,23,FALSE)="－","－",IF(VLOOKUP(A57,[1]令和3年度契約状況調査票!$C:$AR,9,FALSE)&lt;&gt;"",TEXT(VLOOKUP(A57,[1]令和3年度契約状況調査票!$C:$AR,19,FALSE),"#.0%")&amp;CHAR(10)&amp;"(B/A×100)",VLOOKUP(A57,[1]令和3年度契約状況調査票!$C:$AR,19,FALSE))))))</f>
        <v/>
      </c>
      <c r="K57" s="30" t="str">
        <f>IF(A57="","",IF(VLOOKUP(A57,[1]令和3年度契約状況調査票!$C:$AR,29,FALSE)="①公益社団法人","公社",IF(VLOOKUP(A57,[1]令和3年度契約状況調査票!$C:$AR,29,FALSE)="②公益財団法人","公財","")))</f>
        <v/>
      </c>
      <c r="L57" s="30" t="str">
        <f>IF(A57="","",VLOOKUP(A57,[1]令和3年度契約状況調査票!$C:$AR,30,FALSE))</f>
        <v/>
      </c>
      <c r="M57" s="31" t="str">
        <f>IF(A57="","",IF(VLOOKUP(A57,[1]令和3年度契約状況調査票!$C:$AR,30,FALSE)="国所管",VLOOKUP(A57,[1]令和3年度契約状況調査票!$C:$AR,24,FALSE),""))</f>
        <v/>
      </c>
      <c r="N57" s="32" t="str">
        <f>IF(A57="","",IF(AND(P57="○",O57="分担契約/単価契約"),"単価契約"&amp;CHAR(10)&amp;"予定調達総額 "&amp;TEXT(VLOOKUP(A57,[1]令和3年度契約状況調査票!$C:$AR,18,FALSE),"#,##0円")&amp;"(B)"&amp;CHAR(10)&amp;"分担契約"&amp;CHAR(10)&amp;VLOOKUP(A57,[1]令和3年度契約状況調査票!$C:$AR,34,FALSE),IF(AND(P57="○",O57="分担契約"),"分担契約"&amp;CHAR(10)&amp;"契約総額 "&amp;TEXT(VLOOKUP(A57,[1]令和3年度契約状況調査票!$C:$AR,18,FALSE),"#,##0円")&amp;"(B)"&amp;CHAR(10)&amp;VLOOKUP(A57,[1]令和3年度契約状況調査票!$C:$AR,34,FALSE),(IF(O57="分担契約/単価契約","単価契約"&amp;CHAR(10)&amp;"予定調達総額 "&amp;TEXT(VLOOKUP(A57,[1]令和3年度契約状況調査票!$C:$AR,18,FALSE),"#,##0円")&amp;CHAR(10)&amp;"分担契約"&amp;CHAR(10)&amp;VLOOKUP(A57,[1]令和3年度契約状況調査票!$C:$AR,34,FALSE),IF(O57="分担契約","分担契約"&amp;CHAR(10)&amp;"契約総額 "&amp;TEXT(VLOOKUP(A57,[1]令和3年度契約状況調査票!$C:$AR,18,FALSE),"#,##0円")&amp;CHAR(10)&amp;VLOOKUP(A57,[1]令和3年度契約状況調査票!$C:$AR,34,FALSE),IF(O57="単価契約","単価契約"&amp;CHAR(10)&amp;"予定調達総額 "&amp;TEXT(VLOOKUP(A57,[1]令和3年度契約状況調査票!$C:$AR,18,FALSE),"#,##0円")&amp;CHAR(10)&amp;VLOOKUP(A57,[1]令和3年度契約状況調査票!$C:$AR,34,FALSE),VLOOKUP(A57,[1]令和3年度契約状況調査票!$C:$AR,34,FALSE))))))))</f>
        <v/>
      </c>
      <c r="O57" s="21" t="str">
        <f>IF(A57="","",VLOOKUP(A57,[1]令和3年度契約状況調査票!$C:$BY,55,FALSE))</f>
        <v/>
      </c>
      <c r="P57" s="21" t="str">
        <f>IF(A57="","",IF(VLOOKUP(A57,[1]令和3年度契約状況調査票!$C:$AR,16,FALSE)="他官署で調達手続きを実施のため","×",IF(VLOOKUP(A57,[1]令和3年度契約状況調査票!$C:$AR,23,FALSE)="②同種の他の契約の予定価格を類推されるおそれがあるため公表しない","×","○")))</f>
        <v/>
      </c>
    </row>
    <row r="58" spans="1:16" s="21" customFormat="1" ht="60" customHeight="1" x14ac:dyDescent="0.15">
      <c r="A58" s="22" t="str">
        <f>IF(MAX([1]令和3年度契約状況調査票!C53:C298)&gt;=ROW()-5,ROW()-5,"")</f>
        <v/>
      </c>
      <c r="B58" s="23" t="str">
        <f>IF(A58="","",VLOOKUP(A58,[1]令和3年度契約状況調査票!$C:$AR,7,FALSE))</f>
        <v/>
      </c>
      <c r="C58" s="24" t="str">
        <f>IF(A58="","",VLOOKUP(A58,[1]令和3年度契約状況調査票!$C:$AR,8,FALSE))</f>
        <v/>
      </c>
      <c r="D58" s="25" t="str">
        <f>IF(A58="","",VLOOKUP(A58,[1]令和3年度契約状況調査票!$C:$AR,11,FALSE))</f>
        <v/>
      </c>
      <c r="E58" s="23" t="str">
        <f>IF(A58="","",VLOOKUP(A58,[1]令和3年度契約状況調査票!$C:$AR,12,FALSE))</f>
        <v/>
      </c>
      <c r="F58" s="26" t="str">
        <f>IF(A58="","",VLOOKUP(A58,[1]令和3年度契約状況調査票!$C:$AR,13,FALSE))</f>
        <v/>
      </c>
      <c r="G58" s="27" t="str">
        <f>IF(A58="","",IF(VLOOKUP(A58,[1]令和3年度契約状況調査票!$C:$AR,14,FALSE)="②一般競争入札（総合評価方式）","一般競争入札"&amp;CHAR(10)&amp;"（総合評価方式）","一般競争入札"))</f>
        <v/>
      </c>
      <c r="H58" s="28" t="str">
        <f>IF(A58="","",IF(VLOOKUP(A58,[1]令和3年度契約状況調査票!$C:$AR,16,FALSE)="他官署で調達手続きを実施のため","他官署で調達手続きを実施のため",IF(VLOOKUP(A58,[1]令和3年度契約状況調査票!$C:$AR,23,FALSE)="②同種の他の契約の予定価格を類推されるおそれがあるため公表しない","同種の他の契約の予定価格を類推されるおそれがあるため公表しない",IF(VLOOKUP(A58,[1]令和3年度契約状況調査票!$C:$AR,23,FALSE)="－","－",IF(VLOOKUP(A58,[1]令和3年度契約状況調査票!$C:$AR,9,FALSE)&lt;&gt;"",TEXT(VLOOKUP(A58,[1]令和3年度契約状況調査票!$C:$AR,16,FALSE),"#,##0円")&amp;CHAR(10)&amp;"(A)",VLOOKUP(A58,[1]令和3年度契約状況調査票!$C:$AR,16,FALSE))))))</f>
        <v/>
      </c>
      <c r="I58" s="28" t="str">
        <f>IF(A58="","",VLOOKUP(A58,[1]令和3年度契約状況調査票!$C:$AR,17,FALSE))</f>
        <v/>
      </c>
      <c r="J58" s="29" t="str">
        <f>IF(A58="","",IF(VLOOKUP(A58,[1]令和3年度契約状況調査票!$C:$AR,16,FALSE)="他官署で調達手続きを実施のため","－",IF(VLOOKUP(A58,[1]令和3年度契約状況調査票!$C:$AR,23,FALSE)="②同種の他の契約の予定価格を類推されるおそれがあるため公表しない","－",IF(VLOOKUP(A58,[1]令和3年度契約状況調査票!$C:$AR,23,FALSE)="－","－",IF(VLOOKUP(A58,[1]令和3年度契約状況調査票!$C:$AR,9,FALSE)&lt;&gt;"",TEXT(VLOOKUP(A58,[1]令和3年度契約状況調査票!$C:$AR,19,FALSE),"#.0%")&amp;CHAR(10)&amp;"(B/A×100)",VLOOKUP(A58,[1]令和3年度契約状況調査票!$C:$AR,19,FALSE))))))</f>
        <v/>
      </c>
      <c r="K58" s="30" t="str">
        <f>IF(A58="","",IF(VLOOKUP(A58,[1]令和3年度契約状況調査票!$C:$AR,29,FALSE)="①公益社団法人","公社",IF(VLOOKUP(A58,[1]令和3年度契約状況調査票!$C:$AR,29,FALSE)="②公益財団法人","公財","")))</f>
        <v/>
      </c>
      <c r="L58" s="30" t="str">
        <f>IF(A58="","",VLOOKUP(A58,[1]令和3年度契約状況調査票!$C:$AR,30,FALSE))</f>
        <v/>
      </c>
      <c r="M58" s="31" t="str">
        <f>IF(A58="","",IF(VLOOKUP(A58,[1]令和3年度契約状況調査票!$C:$AR,30,FALSE)="国所管",VLOOKUP(A58,[1]令和3年度契約状況調査票!$C:$AR,24,FALSE),""))</f>
        <v/>
      </c>
      <c r="N58" s="32" t="str">
        <f>IF(A58="","",IF(AND(P58="○",O58="分担契約/単価契約"),"単価契約"&amp;CHAR(10)&amp;"予定調達総額 "&amp;TEXT(VLOOKUP(A58,[1]令和3年度契約状況調査票!$C:$AR,18,FALSE),"#,##0円")&amp;"(B)"&amp;CHAR(10)&amp;"分担契約"&amp;CHAR(10)&amp;VLOOKUP(A58,[1]令和3年度契約状況調査票!$C:$AR,34,FALSE),IF(AND(P58="○",O58="分担契約"),"分担契約"&amp;CHAR(10)&amp;"契約総額 "&amp;TEXT(VLOOKUP(A58,[1]令和3年度契約状況調査票!$C:$AR,18,FALSE),"#,##0円")&amp;"(B)"&amp;CHAR(10)&amp;VLOOKUP(A58,[1]令和3年度契約状況調査票!$C:$AR,34,FALSE),(IF(O58="分担契約/単価契約","単価契約"&amp;CHAR(10)&amp;"予定調達総額 "&amp;TEXT(VLOOKUP(A58,[1]令和3年度契約状況調査票!$C:$AR,18,FALSE),"#,##0円")&amp;CHAR(10)&amp;"分担契約"&amp;CHAR(10)&amp;VLOOKUP(A58,[1]令和3年度契約状況調査票!$C:$AR,34,FALSE),IF(O58="分担契約","分担契約"&amp;CHAR(10)&amp;"契約総額 "&amp;TEXT(VLOOKUP(A58,[1]令和3年度契約状況調査票!$C:$AR,18,FALSE),"#,##0円")&amp;CHAR(10)&amp;VLOOKUP(A58,[1]令和3年度契約状況調査票!$C:$AR,34,FALSE),IF(O58="単価契約","単価契約"&amp;CHAR(10)&amp;"予定調達総額 "&amp;TEXT(VLOOKUP(A58,[1]令和3年度契約状況調査票!$C:$AR,18,FALSE),"#,##0円")&amp;CHAR(10)&amp;VLOOKUP(A58,[1]令和3年度契約状況調査票!$C:$AR,34,FALSE),VLOOKUP(A58,[1]令和3年度契約状況調査票!$C:$AR,34,FALSE))))))))</f>
        <v/>
      </c>
      <c r="O58" s="21" t="str">
        <f>IF(A58="","",VLOOKUP(A58,[1]令和3年度契約状況調査票!$C:$BY,55,FALSE))</f>
        <v/>
      </c>
      <c r="P58" s="21" t="str">
        <f>IF(A58="","",IF(VLOOKUP(A58,[1]令和3年度契約状況調査票!$C:$AR,16,FALSE)="他官署で調達手続きを実施のため","×",IF(VLOOKUP(A58,[1]令和3年度契約状況調査票!$C:$AR,23,FALSE)="②同種の他の契約の予定価格を類推されるおそれがあるため公表しない","×","○")))</f>
        <v/>
      </c>
    </row>
    <row r="59" spans="1:16" s="21" customFormat="1" ht="60" customHeight="1" x14ac:dyDescent="0.15">
      <c r="A59" s="22" t="str">
        <f>IF(MAX([1]令和3年度契約状況調査票!C54:C299)&gt;=ROW()-5,ROW()-5,"")</f>
        <v/>
      </c>
      <c r="B59" s="23" t="str">
        <f>IF(A59="","",VLOOKUP(A59,[1]令和3年度契約状況調査票!$C:$AR,7,FALSE))</f>
        <v/>
      </c>
      <c r="C59" s="24" t="str">
        <f>IF(A59="","",VLOOKUP(A59,[1]令和3年度契約状況調査票!$C:$AR,8,FALSE))</f>
        <v/>
      </c>
      <c r="D59" s="25" t="str">
        <f>IF(A59="","",VLOOKUP(A59,[1]令和3年度契約状況調査票!$C:$AR,11,FALSE))</f>
        <v/>
      </c>
      <c r="E59" s="23" t="str">
        <f>IF(A59="","",VLOOKUP(A59,[1]令和3年度契約状況調査票!$C:$AR,12,FALSE))</f>
        <v/>
      </c>
      <c r="F59" s="26" t="str">
        <f>IF(A59="","",VLOOKUP(A59,[1]令和3年度契約状況調査票!$C:$AR,13,FALSE))</f>
        <v/>
      </c>
      <c r="G59" s="27" t="str">
        <f>IF(A59="","",IF(VLOOKUP(A59,[1]令和3年度契約状況調査票!$C:$AR,14,FALSE)="②一般競争入札（総合評価方式）","一般競争入札"&amp;CHAR(10)&amp;"（総合評価方式）","一般競争入札"))</f>
        <v/>
      </c>
      <c r="H59" s="28" t="str">
        <f>IF(A59="","",IF(VLOOKUP(A59,[1]令和3年度契約状況調査票!$C:$AR,16,FALSE)="他官署で調達手続きを実施のため","他官署で調達手続きを実施のため",IF(VLOOKUP(A59,[1]令和3年度契約状況調査票!$C:$AR,23,FALSE)="②同種の他の契約の予定価格を類推されるおそれがあるため公表しない","同種の他の契約の予定価格を類推されるおそれがあるため公表しない",IF(VLOOKUP(A59,[1]令和3年度契約状況調査票!$C:$AR,23,FALSE)="－","－",IF(VLOOKUP(A59,[1]令和3年度契約状況調査票!$C:$AR,9,FALSE)&lt;&gt;"",TEXT(VLOOKUP(A59,[1]令和3年度契約状況調査票!$C:$AR,16,FALSE),"#,##0円")&amp;CHAR(10)&amp;"(A)",VLOOKUP(A59,[1]令和3年度契約状況調査票!$C:$AR,16,FALSE))))))</f>
        <v/>
      </c>
      <c r="I59" s="28" t="str">
        <f>IF(A59="","",VLOOKUP(A59,[1]令和3年度契約状況調査票!$C:$AR,17,FALSE))</f>
        <v/>
      </c>
      <c r="J59" s="29" t="str">
        <f>IF(A59="","",IF(VLOOKUP(A59,[1]令和3年度契約状況調査票!$C:$AR,16,FALSE)="他官署で調達手続きを実施のため","－",IF(VLOOKUP(A59,[1]令和3年度契約状況調査票!$C:$AR,23,FALSE)="②同種の他の契約の予定価格を類推されるおそれがあるため公表しない","－",IF(VLOOKUP(A59,[1]令和3年度契約状況調査票!$C:$AR,23,FALSE)="－","－",IF(VLOOKUP(A59,[1]令和3年度契約状況調査票!$C:$AR,9,FALSE)&lt;&gt;"",TEXT(VLOOKUP(A59,[1]令和3年度契約状況調査票!$C:$AR,19,FALSE),"#.0%")&amp;CHAR(10)&amp;"(B/A×100)",VLOOKUP(A59,[1]令和3年度契約状況調査票!$C:$AR,19,FALSE))))))</f>
        <v/>
      </c>
      <c r="K59" s="30" t="str">
        <f>IF(A59="","",IF(VLOOKUP(A59,[1]令和3年度契約状況調査票!$C:$AR,29,FALSE)="①公益社団法人","公社",IF(VLOOKUP(A59,[1]令和3年度契約状況調査票!$C:$AR,29,FALSE)="②公益財団法人","公財","")))</f>
        <v/>
      </c>
      <c r="L59" s="30" t="str">
        <f>IF(A59="","",VLOOKUP(A59,[1]令和3年度契約状況調査票!$C:$AR,30,FALSE))</f>
        <v/>
      </c>
      <c r="M59" s="31" t="str">
        <f>IF(A59="","",IF(VLOOKUP(A59,[1]令和3年度契約状況調査票!$C:$AR,30,FALSE)="国所管",VLOOKUP(A59,[1]令和3年度契約状況調査票!$C:$AR,24,FALSE),""))</f>
        <v/>
      </c>
      <c r="N59" s="32" t="str">
        <f>IF(A59="","",IF(AND(P59="○",O59="分担契約/単価契約"),"単価契約"&amp;CHAR(10)&amp;"予定調達総額 "&amp;TEXT(VLOOKUP(A59,[1]令和3年度契約状況調査票!$C:$AR,18,FALSE),"#,##0円")&amp;"(B)"&amp;CHAR(10)&amp;"分担契約"&amp;CHAR(10)&amp;VLOOKUP(A59,[1]令和3年度契約状況調査票!$C:$AR,34,FALSE),IF(AND(P59="○",O59="分担契約"),"分担契約"&amp;CHAR(10)&amp;"契約総額 "&amp;TEXT(VLOOKUP(A59,[1]令和3年度契約状況調査票!$C:$AR,18,FALSE),"#,##0円")&amp;"(B)"&amp;CHAR(10)&amp;VLOOKUP(A59,[1]令和3年度契約状況調査票!$C:$AR,34,FALSE),(IF(O59="分担契約/単価契約","単価契約"&amp;CHAR(10)&amp;"予定調達総額 "&amp;TEXT(VLOOKUP(A59,[1]令和3年度契約状況調査票!$C:$AR,18,FALSE),"#,##0円")&amp;CHAR(10)&amp;"分担契約"&amp;CHAR(10)&amp;VLOOKUP(A59,[1]令和3年度契約状況調査票!$C:$AR,34,FALSE),IF(O59="分担契約","分担契約"&amp;CHAR(10)&amp;"契約総額 "&amp;TEXT(VLOOKUP(A59,[1]令和3年度契約状況調査票!$C:$AR,18,FALSE),"#,##0円")&amp;CHAR(10)&amp;VLOOKUP(A59,[1]令和3年度契約状況調査票!$C:$AR,34,FALSE),IF(O59="単価契約","単価契約"&amp;CHAR(10)&amp;"予定調達総額 "&amp;TEXT(VLOOKUP(A59,[1]令和3年度契約状況調査票!$C:$AR,18,FALSE),"#,##0円")&amp;CHAR(10)&amp;VLOOKUP(A59,[1]令和3年度契約状況調査票!$C:$AR,34,FALSE),VLOOKUP(A59,[1]令和3年度契約状況調査票!$C:$AR,34,FALSE))))))))</f>
        <v/>
      </c>
      <c r="O59" s="21" t="str">
        <f>IF(A59="","",VLOOKUP(A59,[1]令和3年度契約状況調査票!$C:$BY,55,FALSE))</f>
        <v/>
      </c>
      <c r="P59" s="21" t="str">
        <f>IF(A59="","",IF(VLOOKUP(A59,[1]令和3年度契約状況調査票!$C:$AR,16,FALSE)="他官署で調達手続きを実施のため","×",IF(VLOOKUP(A59,[1]令和3年度契約状況調査票!$C:$AR,23,FALSE)="②同種の他の契約の予定価格を類推されるおそれがあるため公表しない","×","○")))</f>
        <v/>
      </c>
    </row>
    <row r="60" spans="1:16" s="21" customFormat="1" ht="60" customHeight="1" x14ac:dyDescent="0.15">
      <c r="A60" s="22" t="str">
        <f>IF(MAX([1]令和3年度契約状況調査票!C55:C300)&gt;=ROW()-5,ROW()-5,"")</f>
        <v/>
      </c>
      <c r="B60" s="23" t="str">
        <f>IF(A60="","",VLOOKUP(A60,[1]令和3年度契約状況調査票!$C:$AR,7,FALSE))</f>
        <v/>
      </c>
      <c r="C60" s="24" t="str">
        <f>IF(A60="","",VLOOKUP(A60,[1]令和3年度契約状況調査票!$C:$AR,8,FALSE))</f>
        <v/>
      </c>
      <c r="D60" s="25" t="str">
        <f>IF(A60="","",VLOOKUP(A60,[1]令和3年度契約状況調査票!$C:$AR,11,FALSE))</f>
        <v/>
      </c>
      <c r="E60" s="23" t="str">
        <f>IF(A60="","",VLOOKUP(A60,[1]令和3年度契約状況調査票!$C:$AR,12,FALSE))</f>
        <v/>
      </c>
      <c r="F60" s="26" t="str">
        <f>IF(A60="","",VLOOKUP(A60,[1]令和3年度契約状況調査票!$C:$AR,13,FALSE))</f>
        <v/>
      </c>
      <c r="G60" s="27" t="str">
        <f>IF(A60="","",IF(VLOOKUP(A60,[1]令和3年度契約状況調査票!$C:$AR,14,FALSE)="②一般競争入札（総合評価方式）","一般競争入札"&amp;CHAR(10)&amp;"（総合評価方式）","一般競争入札"))</f>
        <v/>
      </c>
      <c r="H60" s="28" t="str">
        <f>IF(A60="","",IF(VLOOKUP(A60,[1]令和3年度契約状況調査票!$C:$AR,16,FALSE)="他官署で調達手続きを実施のため","他官署で調達手続きを実施のため",IF(VLOOKUP(A60,[1]令和3年度契約状況調査票!$C:$AR,23,FALSE)="②同種の他の契約の予定価格を類推されるおそれがあるため公表しない","同種の他の契約の予定価格を類推されるおそれがあるため公表しない",IF(VLOOKUP(A60,[1]令和3年度契約状況調査票!$C:$AR,23,FALSE)="－","－",IF(VLOOKUP(A60,[1]令和3年度契約状況調査票!$C:$AR,9,FALSE)&lt;&gt;"",TEXT(VLOOKUP(A60,[1]令和3年度契約状況調査票!$C:$AR,16,FALSE),"#,##0円")&amp;CHAR(10)&amp;"(A)",VLOOKUP(A60,[1]令和3年度契約状況調査票!$C:$AR,16,FALSE))))))</f>
        <v/>
      </c>
      <c r="I60" s="28" t="str">
        <f>IF(A60="","",VLOOKUP(A60,[1]令和3年度契約状況調査票!$C:$AR,17,FALSE))</f>
        <v/>
      </c>
      <c r="J60" s="29" t="str">
        <f>IF(A60="","",IF(VLOOKUP(A60,[1]令和3年度契約状況調査票!$C:$AR,16,FALSE)="他官署で調達手続きを実施のため","－",IF(VLOOKUP(A60,[1]令和3年度契約状況調査票!$C:$AR,23,FALSE)="②同種の他の契約の予定価格を類推されるおそれがあるため公表しない","－",IF(VLOOKUP(A60,[1]令和3年度契約状況調査票!$C:$AR,23,FALSE)="－","－",IF(VLOOKUP(A60,[1]令和3年度契約状況調査票!$C:$AR,9,FALSE)&lt;&gt;"",TEXT(VLOOKUP(A60,[1]令和3年度契約状況調査票!$C:$AR,19,FALSE),"#.0%")&amp;CHAR(10)&amp;"(B/A×100)",VLOOKUP(A60,[1]令和3年度契約状況調査票!$C:$AR,19,FALSE))))))</f>
        <v/>
      </c>
      <c r="K60" s="30" t="str">
        <f>IF(A60="","",IF(VLOOKUP(A60,[1]令和3年度契約状況調査票!$C:$AR,29,FALSE)="①公益社団法人","公社",IF(VLOOKUP(A60,[1]令和3年度契約状況調査票!$C:$AR,29,FALSE)="②公益財団法人","公財","")))</f>
        <v/>
      </c>
      <c r="L60" s="30" t="str">
        <f>IF(A60="","",VLOOKUP(A60,[1]令和3年度契約状況調査票!$C:$AR,30,FALSE))</f>
        <v/>
      </c>
      <c r="M60" s="31" t="str">
        <f>IF(A60="","",IF(VLOOKUP(A60,[1]令和3年度契約状況調査票!$C:$AR,30,FALSE)="国所管",VLOOKUP(A60,[1]令和3年度契約状況調査票!$C:$AR,24,FALSE),""))</f>
        <v/>
      </c>
      <c r="N60" s="32" t="str">
        <f>IF(A60="","",IF(AND(P60="○",O60="分担契約/単価契約"),"単価契約"&amp;CHAR(10)&amp;"予定調達総額 "&amp;TEXT(VLOOKUP(A60,[1]令和3年度契約状況調査票!$C:$AR,18,FALSE),"#,##0円")&amp;"(B)"&amp;CHAR(10)&amp;"分担契約"&amp;CHAR(10)&amp;VLOOKUP(A60,[1]令和3年度契約状況調査票!$C:$AR,34,FALSE),IF(AND(P60="○",O60="分担契約"),"分担契約"&amp;CHAR(10)&amp;"契約総額 "&amp;TEXT(VLOOKUP(A60,[1]令和3年度契約状況調査票!$C:$AR,18,FALSE),"#,##0円")&amp;"(B)"&amp;CHAR(10)&amp;VLOOKUP(A60,[1]令和3年度契約状況調査票!$C:$AR,34,FALSE),(IF(O60="分担契約/単価契約","単価契約"&amp;CHAR(10)&amp;"予定調達総額 "&amp;TEXT(VLOOKUP(A60,[1]令和3年度契約状況調査票!$C:$AR,18,FALSE),"#,##0円")&amp;CHAR(10)&amp;"分担契約"&amp;CHAR(10)&amp;VLOOKUP(A60,[1]令和3年度契約状況調査票!$C:$AR,34,FALSE),IF(O60="分担契約","分担契約"&amp;CHAR(10)&amp;"契約総額 "&amp;TEXT(VLOOKUP(A60,[1]令和3年度契約状況調査票!$C:$AR,18,FALSE),"#,##0円")&amp;CHAR(10)&amp;VLOOKUP(A60,[1]令和3年度契約状況調査票!$C:$AR,34,FALSE),IF(O60="単価契約","単価契約"&amp;CHAR(10)&amp;"予定調達総額 "&amp;TEXT(VLOOKUP(A60,[1]令和3年度契約状況調査票!$C:$AR,18,FALSE),"#,##0円")&amp;CHAR(10)&amp;VLOOKUP(A60,[1]令和3年度契約状況調査票!$C:$AR,34,FALSE),VLOOKUP(A60,[1]令和3年度契約状況調査票!$C:$AR,34,FALSE))))))))</f>
        <v/>
      </c>
      <c r="O60" s="21" t="str">
        <f>IF(A60="","",VLOOKUP(A60,[1]令和3年度契約状況調査票!$C:$BY,55,FALSE))</f>
        <v/>
      </c>
      <c r="P60" s="21" t="str">
        <f>IF(A60="","",IF(VLOOKUP(A60,[1]令和3年度契約状況調査票!$C:$AR,16,FALSE)="他官署で調達手続きを実施のため","×",IF(VLOOKUP(A60,[1]令和3年度契約状況調査票!$C:$AR,23,FALSE)="②同種の他の契約の予定価格を類推されるおそれがあるため公表しない","×","○")))</f>
        <v/>
      </c>
    </row>
    <row r="61" spans="1:16" s="21" customFormat="1" ht="60" customHeight="1" x14ac:dyDescent="0.15">
      <c r="A61" s="22" t="str">
        <f>IF(MAX([1]令和3年度契約状況調査票!C56:C301)&gt;=ROW()-5,ROW()-5,"")</f>
        <v/>
      </c>
      <c r="B61" s="23" t="str">
        <f>IF(A61="","",VLOOKUP(A61,[1]令和3年度契約状況調査票!$C:$AR,7,FALSE))</f>
        <v/>
      </c>
      <c r="C61" s="24" t="str">
        <f>IF(A61="","",VLOOKUP(A61,[1]令和3年度契約状況調査票!$C:$AR,8,FALSE))</f>
        <v/>
      </c>
      <c r="D61" s="25" t="str">
        <f>IF(A61="","",VLOOKUP(A61,[1]令和3年度契約状況調査票!$C:$AR,11,FALSE))</f>
        <v/>
      </c>
      <c r="E61" s="23" t="str">
        <f>IF(A61="","",VLOOKUP(A61,[1]令和3年度契約状況調査票!$C:$AR,12,FALSE))</f>
        <v/>
      </c>
      <c r="F61" s="26" t="str">
        <f>IF(A61="","",VLOOKUP(A61,[1]令和3年度契約状況調査票!$C:$AR,13,FALSE))</f>
        <v/>
      </c>
      <c r="G61" s="27" t="str">
        <f>IF(A61="","",IF(VLOOKUP(A61,[1]令和3年度契約状況調査票!$C:$AR,14,FALSE)="②一般競争入札（総合評価方式）","一般競争入札"&amp;CHAR(10)&amp;"（総合評価方式）","一般競争入札"))</f>
        <v/>
      </c>
      <c r="H61" s="28" t="str">
        <f>IF(A61="","",IF(VLOOKUP(A61,[1]令和3年度契約状況調査票!$C:$AR,16,FALSE)="他官署で調達手続きを実施のため","他官署で調達手続きを実施のため",IF(VLOOKUP(A61,[1]令和3年度契約状況調査票!$C:$AR,23,FALSE)="②同種の他の契約の予定価格を類推されるおそれがあるため公表しない","同種の他の契約の予定価格を類推されるおそれがあるため公表しない",IF(VLOOKUP(A61,[1]令和3年度契約状況調査票!$C:$AR,23,FALSE)="－","－",IF(VLOOKUP(A61,[1]令和3年度契約状況調査票!$C:$AR,9,FALSE)&lt;&gt;"",TEXT(VLOOKUP(A61,[1]令和3年度契約状況調査票!$C:$AR,16,FALSE),"#,##0円")&amp;CHAR(10)&amp;"(A)",VLOOKUP(A61,[1]令和3年度契約状況調査票!$C:$AR,16,FALSE))))))</f>
        <v/>
      </c>
      <c r="I61" s="28" t="str">
        <f>IF(A61="","",VLOOKUP(A61,[1]令和3年度契約状況調査票!$C:$AR,17,FALSE))</f>
        <v/>
      </c>
      <c r="J61" s="29" t="str">
        <f>IF(A61="","",IF(VLOOKUP(A61,[1]令和3年度契約状況調査票!$C:$AR,16,FALSE)="他官署で調達手続きを実施のため","－",IF(VLOOKUP(A61,[1]令和3年度契約状況調査票!$C:$AR,23,FALSE)="②同種の他の契約の予定価格を類推されるおそれがあるため公表しない","－",IF(VLOOKUP(A61,[1]令和3年度契約状況調査票!$C:$AR,23,FALSE)="－","－",IF(VLOOKUP(A61,[1]令和3年度契約状況調査票!$C:$AR,9,FALSE)&lt;&gt;"",TEXT(VLOOKUP(A61,[1]令和3年度契約状況調査票!$C:$AR,19,FALSE),"#.0%")&amp;CHAR(10)&amp;"(B/A×100)",VLOOKUP(A61,[1]令和3年度契約状況調査票!$C:$AR,19,FALSE))))))</f>
        <v/>
      </c>
      <c r="K61" s="30" t="str">
        <f>IF(A61="","",IF(VLOOKUP(A61,[1]令和3年度契約状況調査票!$C:$AR,29,FALSE)="①公益社団法人","公社",IF(VLOOKUP(A61,[1]令和3年度契約状況調査票!$C:$AR,29,FALSE)="②公益財団法人","公財","")))</f>
        <v/>
      </c>
      <c r="L61" s="30" t="str">
        <f>IF(A61="","",VLOOKUP(A61,[1]令和3年度契約状況調査票!$C:$AR,30,FALSE))</f>
        <v/>
      </c>
      <c r="M61" s="31" t="str">
        <f>IF(A61="","",IF(VLOOKUP(A61,[1]令和3年度契約状況調査票!$C:$AR,30,FALSE)="国所管",VLOOKUP(A61,[1]令和3年度契約状況調査票!$C:$AR,24,FALSE),""))</f>
        <v/>
      </c>
      <c r="N61" s="32" t="str">
        <f>IF(A61="","",IF(AND(P61="○",O61="分担契約/単価契約"),"単価契約"&amp;CHAR(10)&amp;"予定調達総額 "&amp;TEXT(VLOOKUP(A61,[1]令和3年度契約状況調査票!$C:$AR,18,FALSE),"#,##0円")&amp;"(B)"&amp;CHAR(10)&amp;"分担契約"&amp;CHAR(10)&amp;VLOOKUP(A61,[1]令和3年度契約状況調査票!$C:$AR,34,FALSE),IF(AND(P61="○",O61="分担契約"),"分担契約"&amp;CHAR(10)&amp;"契約総額 "&amp;TEXT(VLOOKUP(A61,[1]令和3年度契約状況調査票!$C:$AR,18,FALSE),"#,##0円")&amp;"(B)"&amp;CHAR(10)&amp;VLOOKUP(A61,[1]令和3年度契約状況調査票!$C:$AR,34,FALSE),(IF(O61="分担契約/単価契約","単価契約"&amp;CHAR(10)&amp;"予定調達総額 "&amp;TEXT(VLOOKUP(A61,[1]令和3年度契約状況調査票!$C:$AR,18,FALSE),"#,##0円")&amp;CHAR(10)&amp;"分担契約"&amp;CHAR(10)&amp;VLOOKUP(A61,[1]令和3年度契約状況調査票!$C:$AR,34,FALSE),IF(O61="分担契約","分担契約"&amp;CHAR(10)&amp;"契約総額 "&amp;TEXT(VLOOKUP(A61,[1]令和3年度契約状況調査票!$C:$AR,18,FALSE),"#,##0円")&amp;CHAR(10)&amp;VLOOKUP(A61,[1]令和3年度契約状況調査票!$C:$AR,34,FALSE),IF(O61="単価契約","単価契約"&amp;CHAR(10)&amp;"予定調達総額 "&amp;TEXT(VLOOKUP(A61,[1]令和3年度契約状況調査票!$C:$AR,18,FALSE),"#,##0円")&amp;CHAR(10)&amp;VLOOKUP(A61,[1]令和3年度契約状況調査票!$C:$AR,34,FALSE),VLOOKUP(A61,[1]令和3年度契約状況調査票!$C:$AR,34,FALSE))))))))</f>
        <v/>
      </c>
      <c r="O61" s="21" t="str">
        <f>IF(A61="","",VLOOKUP(A61,[1]令和3年度契約状況調査票!$C:$BY,55,FALSE))</f>
        <v/>
      </c>
      <c r="P61" s="21" t="str">
        <f>IF(A61="","",IF(VLOOKUP(A61,[1]令和3年度契約状況調査票!$C:$AR,16,FALSE)="他官署で調達手続きを実施のため","×",IF(VLOOKUP(A61,[1]令和3年度契約状況調査票!$C:$AR,23,FALSE)="②同種の他の契約の予定価格を類推されるおそれがあるため公表しない","×","○")))</f>
        <v/>
      </c>
    </row>
    <row r="62" spans="1:16" s="21" customFormat="1" ht="60" customHeight="1" x14ac:dyDescent="0.15">
      <c r="A62" s="22" t="str">
        <f>IF(MAX([1]令和3年度契約状況調査票!C57:C302)&gt;=ROW()-5,ROW()-5,"")</f>
        <v/>
      </c>
      <c r="B62" s="23" t="str">
        <f>IF(A62="","",VLOOKUP(A62,[1]令和3年度契約状況調査票!$C:$AR,7,FALSE))</f>
        <v/>
      </c>
      <c r="C62" s="24" t="str">
        <f>IF(A62="","",VLOOKUP(A62,[1]令和3年度契約状況調査票!$C:$AR,8,FALSE))</f>
        <v/>
      </c>
      <c r="D62" s="25" t="str">
        <f>IF(A62="","",VLOOKUP(A62,[1]令和3年度契約状況調査票!$C:$AR,11,FALSE))</f>
        <v/>
      </c>
      <c r="E62" s="23" t="str">
        <f>IF(A62="","",VLOOKUP(A62,[1]令和3年度契約状況調査票!$C:$AR,12,FALSE))</f>
        <v/>
      </c>
      <c r="F62" s="26" t="str">
        <f>IF(A62="","",VLOOKUP(A62,[1]令和3年度契約状況調査票!$C:$AR,13,FALSE))</f>
        <v/>
      </c>
      <c r="G62" s="27" t="str">
        <f>IF(A62="","",IF(VLOOKUP(A62,[1]令和3年度契約状況調査票!$C:$AR,14,FALSE)="②一般競争入札（総合評価方式）","一般競争入札"&amp;CHAR(10)&amp;"（総合評価方式）","一般競争入札"))</f>
        <v/>
      </c>
      <c r="H62" s="28" t="str">
        <f>IF(A62="","",IF(VLOOKUP(A62,[1]令和3年度契約状況調査票!$C:$AR,16,FALSE)="他官署で調達手続きを実施のため","他官署で調達手続きを実施のため",IF(VLOOKUP(A62,[1]令和3年度契約状況調査票!$C:$AR,23,FALSE)="②同種の他の契約の予定価格を類推されるおそれがあるため公表しない","同種の他の契約の予定価格を類推されるおそれがあるため公表しない",IF(VLOOKUP(A62,[1]令和3年度契約状況調査票!$C:$AR,23,FALSE)="－","－",IF(VLOOKUP(A62,[1]令和3年度契約状況調査票!$C:$AR,9,FALSE)&lt;&gt;"",TEXT(VLOOKUP(A62,[1]令和3年度契約状況調査票!$C:$AR,16,FALSE),"#,##0円")&amp;CHAR(10)&amp;"(A)",VLOOKUP(A62,[1]令和3年度契約状況調査票!$C:$AR,16,FALSE))))))</f>
        <v/>
      </c>
      <c r="I62" s="28" t="str">
        <f>IF(A62="","",VLOOKUP(A62,[1]令和3年度契約状況調査票!$C:$AR,17,FALSE))</f>
        <v/>
      </c>
      <c r="J62" s="29" t="str">
        <f>IF(A62="","",IF(VLOOKUP(A62,[1]令和3年度契約状況調査票!$C:$AR,16,FALSE)="他官署で調達手続きを実施のため","－",IF(VLOOKUP(A62,[1]令和3年度契約状況調査票!$C:$AR,23,FALSE)="②同種の他の契約の予定価格を類推されるおそれがあるため公表しない","－",IF(VLOOKUP(A62,[1]令和3年度契約状況調査票!$C:$AR,23,FALSE)="－","－",IF(VLOOKUP(A62,[1]令和3年度契約状況調査票!$C:$AR,9,FALSE)&lt;&gt;"",TEXT(VLOOKUP(A62,[1]令和3年度契約状況調査票!$C:$AR,19,FALSE),"#.0%")&amp;CHAR(10)&amp;"(B/A×100)",VLOOKUP(A62,[1]令和3年度契約状況調査票!$C:$AR,19,FALSE))))))</f>
        <v/>
      </c>
      <c r="K62" s="30" t="str">
        <f>IF(A62="","",IF(VLOOKUP(A62,[1]令和3年度契約状況調査票!$C:$AR,29,FALSE)="①公益社団法人","公社",IF(VLOOKUP(A62,[1]令和3年度契約状況調査票!$C:$AR,29,FALSE)="②公益財団法人","公財","")))</f>
        <v/>
      </c>
      <c r="L62" s="30" t="str">
        <f>IF(A62="","",VLOOKUP(A62,[1]令和3年度契約状況調査票!$C:$AR,30,FALSE))</f>
        <v/>
      </c>
      <c r="M62" s="31" t="str">
        <f>IF(A62="","",IF(VLOOKUP(A62,[1]令和3年度契約状況調査票!$C:$AR,30,FALSE)="国所管",VLOOKUP(A62,[1]令和3年度契約状況調査票!$C:$AR,24,FALSE),""))</f>
        <v/>
      </c>
      <c r="N62" s="32" t="str">
        <f>IF(A62="","",IF(AND(P62="○",O62="分担契約/単価契約"),"単価契約"&amp;CHAR(10)&amp;"予定調達総額 "&amp;TEXT(VLOOKUP(A62,[1]令和3年度契約状況調査票!$C:$AR,18,FALSE),"#,##0円")&amp;"(B)"&amp;CHAR(10)&amp;"分担契約"&amp;CHAR(10)&amp;VLOOKUP(A62,[1]令和3年度契約状況調査票!$C:$AR,34,FALSE),IF(AND(P62="○",O62="分担契約"),"分担契約"&amp;CHAR(10)&amp;"契約総額 "&amp;TEXT(VLOOKUP(A62,[1]令和3年度契約状況調査票!$C:$AR,18,FALSE),"#,##0円")&amp;"(B)"&amp;CHAR(10)&amp;VLOOKUP(A62,[1]令和3年度契約状況調査票!$C:$AR,34,FALSE),(IF(O62="分担契約/単価契約","単価契約"&amp;CHAR(10)&amp;"予定調達総額 "&amp;TEXT(VLOOKUP(A62,[1]令和3年度契約状況調査票!$C:$AR,18,FALSE),"#,##0円")&amp;CHAR(10)&amp;"分担契約"&amp;CHAR(10)&amp;VLOOKUP(A62,[1]令和3年度契約状況調査票!$C:$AR,34,FALSE),IF(O62="分担契約","分担契約"&amp;CHAR(10)&amp;"契約総額 "&amp;TEXT(VLOOKUP(A62,[1]令和3年度契約状況調査票!$C:$AR,18,FALSE),"#,##0円")&amp;CHAR(10)&amp;VLOOKUP(A62,[1]令和3年度契約状況調査票!$C:$AR,34,FALSE),IF(O62="単価契約","単価契約"&amp;CHAR(10)&amp;"予定調達総額 "&amp;TEXT(VLOOKUP(A62,[1]令和3年度契約状況調査票!$C:$AR,18,FALSE),"#,##0円")&amp;CHAR(10)&amp;VLOOKUP(A62,[1]令和3年度契約状況調査票!$C:$AR,34,FALSE),VLOOKUP(A62,[1]令和3年度契約状況調査票!$C:$AR,34,FALSE))))))))</f>
        <v/>
      </c>
      <c r="O62" s="21" t="str">
        <f>IF(A62="","",VLOOKUP(A62,[1]令和3年度契約状況調査票!$C:$BY,55,FALSE))</f>
        <v/>
      </c>
      <c r="P62" s="21" t="str">
        <f>IF(A62="","",IF(VLOOKUP(A62,[1]令和3年度契約状況調査票!$C:$AR,16,FALSE)="他官署で調達手続きを実施のため","×",IF(VLOOKUP(A62,[1]令和3年度契約状況調査票!$C:$AR,23,FALSE)="②同種の他の契約の予定価格を類推されるおそれがあるため公表しない","×","○")))</f>
        <v/>
      </c>
    </row>
    <row r="63" spans="1:16" s="21" customFormat="1" ht="60" customHeight="1" x14ac:dyDescent="0.15">
      <c r="A63" s="22" t="str">
        <f>IF(MAX([1]令和3年度契約状況調査票!C58:C303)&gt;=ROW()-5,ROW()-5,"")</f>
        <v/>
      </c>
      <c r="B63" s="23" t="str">
        <f>IF(A63="","",VLOOKUP(A63,[1]令和3年度契約状況調査票!$C:$AR,7,FALSE))</f>
        <v/>
      </c>
      <c r="C63" s="24" t="str">
        <f>IF(A63="","",VLOOKUP(A63,[1]令和3年度契約状況調査票!$C:$AR,8,FALSE))</f>
        <v/>
      </c>
      <c r="D63" s="25" t="str">
        <f>IF(A63="","",VLOOKUP(A63,[1]令和3年度契約状況調査票!$C:$AR,11,FALSE))</f>
        <v/>
      </c>
      <c r="E63" s="23" t="str">
        <f>IF(A63="","",VLOOKUP(A63,[1]令和3年度契約状況調査票!$C:$AR,12,FALSE))</f>
        <v/>
      </c>
      <c r="F63" s="26" t="str">
        <f>IF(A63="","",VLOOKUP(A63,[1]令和3年度契約状況調査票!$C:$AR,13,FALSE))</f>
        <v/>
      </c>
      <c r="G63" s="27" t="str">
        <f>IF(A63="","",IF(VLOOKUP(A63,[1]令和3年度契約状況調査票!$C:$AR,14,FALSE)="②一般競争入札（総合評価方式）","一般競争入札"&amp;CHAR(10)&amp;"（総合評価方式）","一般競争入札"))</f>
        <v/>
      </c>
      <c r="H63" s="28" t="str">
        <f>IF(A63="","",IF(VLOOKUP(A63,[1]令和3年度契約状況調査票!$C:$AR,16,FALSE)="他官署で調達手続きを実施のため","他官署で調達手続きを実施のため",IF(VLOOKUP(A63,[1]令和3年度契約状況調査票!$C:$AR,23,FALSE)="②同種の他の契約の予定価格を類推されるおそれがあるため公表しない","同種の他の契約の予定価格を類推されるおそれがあるため公表しない",IF(VLOOKUP(A63,[1]令和3年度契約状況調査票!$C:$AR,23,FALSE)="－","－",IF(VLOOKUP(A63,[1]令和3年度契約状況調査票!$C:$AR,9,FALSE)&lt;&gt;"",TEXT(VLOOKUP(A63,[1]令和3年度契約状況調査票!$C:$AR,16,FALSE),"#,##0円")&amp;CHAR(10)&amp;"(A)",VLOOKUP(A63,[1]令和3年度契約状況調査票!$C:$AR,16,FALSE))))))</f>
        <v/>
      </c>
      <c r="I63" s="28" t="str">
        <f>IF(A63="","",VLOOKUP(A63,[1]令和3年度契約状況調査票!$C:$AR,17,FALSE))</f>
        <v/>
      </c>
      <c r="J63" s="29" t="str">
        <f>IF(A63="","",IF(VLOOKUP(A63,[1]令和3年度契約状況調査票!$C:$AR,16,FALSE)="他官署で調達手続きを実施のため","－",IF(VLOOKUP(A63,[1]令和3年度契約状況調査票!$C:$AR,23,FALSE)="②同種の他の契約の予定価格を類推されるおそれがあるため公表しない","－",IF(VLOOKUP(A63,[1]令和3年度契約状況調査票!$C:$AR,23,FALSE)="－","－",IF(VLOOKUP(A63,[1]令和3年度契約状況調査票!$C:$AR,9,FALSE)&lt;&gt;"",TEXT(VLOOKUP(A63,[1]令和3年度契約状況調査票!$C:$AR,19,FALSE),"#.0%")&amp;CHAR(10)&amp;"(B/A×100)",VLOOKUP(A63,[1]令和3年度契約状況調査票!$C:$AR,19,FALSE))))))</f>
        <v/>
      </c>
      <c r="K63" s="30" t="str">
        <f>IF(A63="","",IF(VLOOKUP(A63,[1]令和3年度契約状況調査票!$C:$AR,29,FALSE)="①公益社団法人","公社",IF(VLOOKUP(A63,[1]令和3年度契約状況調査票!$C:$AR,29,FALSE)="②公益財団法人","公財","")))</f>
        <v/>
      </c>
      <c r="L63" s="30" t="str">
        <f>IF(A63="","",VLOOKUP(A63,[1]令和3年度契約状況調査票!$C:$AR,30,FALSE))</f>
        <v/>
      </c>
      <c r="M63" s="31" t="str">
        <f>IF(A63="","",IF(VLOOKUP(A63,[1]令和3年度契約状況調査票!$C:$AR,30,FALSE)="国所管",VLOOKUP(A63,[1]令和3年度契約状況調査票!$C:$AR,24,FALSE),""))</f>
        <v/>
      </c>
      <c r="N63" s="32" t="str">
        <f>IF(A63="","",IF(AND(P63="○",O63="分担契約/単価契約"),"単価契約"&amp;CHAR(10)&amp;"予定調達総額 "&amp;TEXT(VLOOKUP(A63,[1]令和3年度契約状況調査票!$C:$AR,18,FALSE),"#,##0円")&amp;"(B)"&amp;CHAR(10)&amp;"分担契約"&amp;CHAR(10)&amp;VLOOKUP(A63,[1]令和3年度契約状況調査票!$C:$AR,34,FALSE),IF(AND(P63="○",O63="分担契約"),"分担契約"&amp;CHAR(10)&amp;"契約総額 "&amp;TEXT(VLOOKUP(A63,[1]令和3年度契約状況調査票!$C:$AR,18,FALSE),"#,##0円")&amp;"(B)"&amp;CHAR(10)&amp;VLOOKUP(A63,[1]令和3年度契約状況調査票!$C:$AR,34,FALSE),(IF(O63="分担契約/単価契約","単価契約"&amp;CHAR(10)&amp;"予定調達総額 "&amp;TEXT(VLOOKUP(A63,[1]令和3年度契約状況調査票!$C:$AR,18,FALSE),"#,##0円")&amp;CHAR(10)&amp;"分担契約"&amp;CHAR(10)&amp;VLOOKUP(A63,[1]令和3年度契約状況調査票!$C:$AR,34,FALSE),IF(O63="分担契約","分担契約"&amp;CHAR(10)&amp;"契約総額 "&amp;TEXT(VLOOKUP(A63,[1]令和3年度契約状況調査票!$C:$AR,18,FALSE),"#,##0円")&amp;CHAR(10)&amp;VLOOKUP(A63,[1]令和3年度契約状況調査票!$C:$AR,34,FALSE),IF(O63="単価契約","単価契約"&amp;CHAR(10)&amp;"予定調達総額 "&amp;TEXT(VLOOKUP(A63,[1]令和3年度契約状況調査票!$C:$AR,18,FALSE),"#,##0円")&amp;CHAR(10)&amp;VLOOKUP(A63,[1]令和3年度契約状況調査票!$C:$AR,34,FALSE),VLOOKUP(A63,[1]令和3年度契約状況調査票!$C:$AR,34,FALSE))))))))</f>
        <v/>
      </c>
      <c r="O63" s="21" t="str">
        <f>IF(A63="","",VLOOKUP(A63,[1]令和3年度契約状況調査票!$C:$BY,55,FALSE))</f>
        <v/>
      </c>
      <c r="P63" s="21" t="str">
        <f>IF(A63="","",IF(VLOOKUP(A63,[1]令和3年度契約状況調査票!$C:$AR,16,FALSE)="他官署で調達手続きを実施のため","×",IF(VLOOKUP(A63,[1]令和3年度契約状況調査票!$C:$AR,23,FALSE)="②同種の他の契約の予定価格を類推されるおそれがあるため公表しない","×","○")))</f>
        <v/>
      </c>
    </row>
    <row r="64" spans="1:16" s="21" customFormat="1" ht="60" customHeight="1" x14ac:dyDescent="0.15">
      <c r="A64" s="22" t="str">
        <f>IF(MAX([1]令和3年度契約状況調査票!C59:C304)&gt;=ROW()-5,ROW()-5,"")</f>
        <v/>
      </c>
      <c r="B64" s="23" t="str">
        <f>IF(A64="","",VLOOKUP(A64,[1]令和3年度契約状況調査票!$C:$AR,7,FALSE))</f>
        <v/>
      </c>
      <c r="C64" s="24" t="str">
        <f>IF(A64="","",VLOOKUP(A64,[1]令和3年度契約状況調査票!$C:$AR,8,FALSE))</f>
        <v/>
      </c>
      <c r="D64" s="25" t="str">
        <f>IF(A64="","",VLOOKUP(A64,[1]令和3年度契約状況調査票!$C:$AR,11,FALSE))</f>
        <v/>
      </c>
      <c r="E64" s="23" t="str">
        <f>IF(A64="","",VLOOKUP(A64,[1]令和3年度契約状況調査票!$C:$AR,12,FALSE))</f>
        <v/>
      </c>
      <c r="F64" s="26" t="str">
        <f>IF(A64="","",VLOOKUP(A64,[1]令和3年度契約状況調査票!$C:$AR,13,FALSE))</f>
        <v/>
      </c>
      <c r="G64" s="27" t="str">
        <f>IF(A64="","",IF(VLOOKUP(A64,[1]令和3年度契約状況調査票!$C:$AR,14,FALSE)="②一般競争入札（総合評価方式）","一般競争入札"&amp;CHAR(10)&amp;"（総合評価方式）","一般競争入札"))</f>
        <v/>
      </c>
      <c r="H64" s="28" t="str">
        <f>IF(A64="","",IF(VLOOKUP(A64,[1]令和3年度契約状況調査票!$C:$AR,16,FALSE)="他官署で調達手続きを実施のため","他官署で調達手続きを実施のため",IF(VLOOKUP(A64,[1]令和3年度契約状況調査票!$C:$AR,23,FALSE)="②同種の他の契約の予定価格を類推されるおそれがあるため公表しない","同種の他の契約の予定価格を類推されるおそれがあるため公表しない",IF(VLOOKUP(A64,[1]令和3年度契約状況調査票!$C:$AR,23,FALSE)="－","－",IF(VLOOKUP(A64,[1]令和3年度契約状況調査票!$C:$AR,9,FALSE)&lt;&gt;"",TEXT(VLOOKUP(A64,[1]令和3年度契約状況調査票!$C:$AR,16,FALSE),"#,##0円")&amp;CHAR(10)&amp;"(A)",VLOOKUP(A64,[1]令和3年度契約状況調査票!$C:$AR,16,FALSE))))))</f>
        <v/>
      </c>
      <c r="I64" s="28" t="str">
        <f>IF(A64="","",VLOOKUP(A64,[1]令和3年度契約状況調査票!$C:$AR,17,FALSE))</f>
        <v/>
      </c>
      <c r="J64" s="29" t="str">
        <f>IF(A64="","",IF(VLOOKUP(A64,[1]令和3年度契約状況調査票!$C:$AR,16,FALSE)="他官署で調達手続きを実施のため","－",IF(VLOOKUP(A64,[1]令和3年度契約状況調査票!$C:$AR,23,FALSE)="②同種の他の契約の予定価格を類推されるおそれがあるため公表しない","－",IF(VLOOKUP(A64,[1]令和3年度契約状況調査票!$C:$AR,23,FALSE)="－","－",IF(VLOOKUP(A64,[1]令和3年度契約状況調査票!$C:$AR,9,FALSE)&lt;&gt;"",TEXT(VLOOKUP(A64,[1]令和3年度契約状況調査票!$C:$AR,19,FALSE),"#.0%")&amp;CHAR(10)&amp;"(B/A×100)",VLOOKUP(A64,[1]令和3年度契約状況調査票!$C:$AR,19,FALSE))))))</f>
        <v/>
      </c>
      <c r="K64" s="30" t="str">
        <f>IF(A64="","",IF(VLOOKUP(A64,[1]令和3年度契約状況調査票!$C:$AR,29,FALSE)="①公益社団法人","公社",IF(VLOOKUP(A64,[1]令和3年度契約状況調査票!$C:$AR,29,FALSE)="②公益財団法人","公財","")))</f>
        <v/>
      </c>
      <c r="L64" s="30" t="str">
        <f>IF(A64="","",VLOOKUP(A64,[1]令和3年度契約状況調査票!$C:$AR,30,FALSE))</f>
        <v/>
      </c>
      <c r="M64" s="31" t="str">
        <f>IF(A64="","",IF(VLOOKUP(A64,[1]令和3年度契約状況調査票!$C:$AR,30,FALSE)="国所管",VLOOKUP(A64,[1]令和3年度契約状況調査票!$C:$AR,24,FALSE),""))</f>
        <v/>
      </c>
      <c r="N64" s="32" t="str">
        <f>IF(A64="","",IF(AND(P64="○",O64="分担契約/単価契約"),"単価契約"&amp;CHAR(10)&amp;"予定調達総額 "&amp;TEXT(VLOOKUP(A64,[1]令和3年度契約状況調査票!$C:$AR,18,FALSE),"#,##0円")&amp;"(B)"&amp;CHAR(10)&amp;"分担契約"&amp;CHAR(10)&amp;VLOOKUP(A64,[1]令和3年度契約状況調査票!$C:$AR,34,FALSE),IF(AND(P64="○",O64="分担契約"),"分担契約"&amp;CHAR(10)&amp;"契約総額 "&amp;TEXT(VLOOKUP(A64,[1]令和3年度契約状況調査票!$C:$AR,18,FALSE),"#,##0円")&amp;"(B)"&amp;CHAR(10)&amp;VLOOKUP(A64,[1]令和3年度契約状況調査票!$C:$AR,34,FALSE),(IF(O64="分担契約/単価契約","単価契約"&amp;CHAR(10)&amp;"予定調達総額 "&amp;TEXT(VLOOKUP(A64,[1]令和3年度契約状況調査票!$C:$AR,18,FALSE),"#,##0円")&amp;CHAR(10)&amp;"分担契約"&amp;CHAR(10)&amp;VLOOKUP(A64,[1]令和3年度契約状況調査票!$C:$AR,34,FALSE),IF(O64="分担契約","分担契約"&amp;CHAR(10)&amp;"契約総額 "&amp;TEXT(VLOOKUP(A64,[1]令和3年度契約状況調査票!$C:$AR,18,FALSE),"#,##0円")&amp;CHAR(10)&amp;VLOOKUP(A64,[1]令和3年度契約状況調査票!$C:$AR,34,FALSE),IF(O64="単価契約","単価契約"&amp;CHAR(10)&amp;"予定調達総額 "&amp;TEXT(VLOOKUP(A64,[1]令和3年度契約状況調査票!$C:$AR,18,FALSE),"#,##0円")&amp;CHAR(10)&amp;VLOOKUP(A64,[1]令和3年度契約状況調査票!$C:$AR,34,FALSE),VLOOKUP(A64,[1]令和3年度契約状況調査票!$C:$AR,34,FALSE))))))))</f>
        <v/>
      </c>
      <c r="O64" s="21" t="str">
        <f>IF(A64="","",VLOOKUP(A64,[1]令和3年度契約状況調査票!$C:$BY,55,FALSE))</f>
        <v/>
      </c>
      <c r="P64" s="21" t="str">
        <f>IF(A64="","",IF(VLOOKUP(A64,[1]令和3年度契約状況調査票!$C:$AR,16,FALSE)="他官署で調達手続きを実施のため","×",IF(VLOOKUP(A64,[1]令和3年度契約状況調査票!$C:$AR,23,FALSE)="②同種の他の契約の予定価格を類推されるおそれがあるため公表しない","×","○")))</f>
        <v/>
      </c>
    </row>
    <row r="65" spans="1:16" s="21" customFormat="1" ht="60" customHeight="1" x14ac:dyDescent="0.15">
      <c r="A65" s="22" t="str">
        <f>IF(MAX([1]令和3年度契約状況調査票!C60:C305)&gt;=ROW()-5,ROW()-5,"")</f>
        <v/>
      </c>
      <c r="B65" s="23" t="str">
        <f>IF(A65="","",VLOOKUP(A65,[1]令和3年度契約状況調査票!$C:$AR,7,FALSE))</f>
        <v/>
      </c>
      <c r="C65" s="24" t="str">
        <f>IF(A65="","",VLOOKUP(A65,[1]令和3年度契約状況調査票!$C:$AR,8,FALSE))</f>
        <v/>
      </c>
      <c r="D65" s="25" t="str">
        <f>IF(A65="","",VLOOKUP(A65,[1]令和3年度契約状況調査票!$C:$AR,11,FALSE))</f>
        <v/>
      </c>
      <c r="E65" s="23" t="str">
        <f>IF(A65="","",VLOOKUP(A65,[1]令和3年度契約状況調査票!$C:$AR,12,FALSE))</f>
        <v/>
      </c>
      <c r="F65" s="26" t="str">
        <f>IF(A65="","",VLOOKUP(A65,[1]令和3年度契約状況調査票!$C:$AR,13,FALSE))</f>
        <v/>
      </c>
      <c r="G65" s="27" t="str">
        <f>IF(A65="","",IF(VLOOKUP(A65,[1]令和3年度契約状況調査票!$C:$AR,14,FALSE)="②一般競争入札（総合評価方式）","一般競争入札"&amp;CHAR(10)&amp;"（総合評価方式）","一般競争入札"))</f>
        <v/>
      </c>
      <c r="H65" s="28" t="str">
        <f>IF(A65="","",IF(VLOOKUP(A65,[1]令和3年度契約状況調査票!$C:$AR,16,FALSE)="他官署で調達手続きを実施のため","他官署で調達手続きを実施のため",IF(VLOOKUP(A65,[1]令和3年度契約状況調査票!$C:$AR,23,FALSE)="②同種の他の契約の予定価格を類推されるおそれがあるため公表しない","同種の他の契約の予定価格を類推されるおそれがあるため公表しない",IF(VLOOKUP(A65,[1]令和3年度契約状況調査票!$C:$AR,23,FALSE)="－","－",IF(VLOOKUP(A65,[1]令和3年度契約状況調査票!$C:$AR,9,FALSE)&lt;&gt;"",TEXT(VLOOKUP(A65,[1]令和3年度契約状況調査票!$C:$AR,16,FALSE),"#,##0円")&amp;CHAR(10)&amp;"(A)",VLOOKUP(A65,[1]令和3年度契約状況調査票!$C:$AR,16,FALSE))))))</f>
        <v/>
      </c>
      <c r="I65" s="28" t="str">
        <f>IF(A65="","",VLOOKUP(A65,[1]令和3年度契約状況調査票!$C:$AR,17,FALSE))</f>
        <v/>
      </c>
      <c r="J65" s="29" t="str">
        <f>IF(A65="","",IF(VLOOKUP(A65,[1]令和3年度契約状況調査票!$C:$AR,16,FALSE)="他官署で調達手続きを実施のため","－",IF(VLOOKUP(A65,[1]令和3年度契約状況調査票!$C:$AR,23,FALSE)="②同種の他の契約の予定価格を類推されるおそれがあるため公表しない","－",IF(VLOOKUP(A65,[1]令和3年度契約状況調査票!$C:$AR,23,FALSE)="－","－",IF(VLOOKUP(A65,[1]令和3年度契約状況調査票!$C:$AR,9,FALSE)&lt;&gt;"",TEXT(VLOOKUP(A65,[1]令和3年度契約状況調査票!$C:$AR,19,FALSE),"#.0%")&amp;CHAR(10)&amp;"(B/A×100)",VLOOKUP(A65,[1]令和3年度契約状況調査票!$C:$AR,19,FALSE))))))</f>
        <v/>
      </c>
      <c r="K65" s="30" t="str">
        <f>IF(A65="","",IF(VLOOKUP(A65,[1]令和3年度契約状況調査票!$C:$AR,29,FALSE)="①公益社団法人","公社",IF(VLOOKUP(A65,[1]令和3年度契約状況調査票!$C:$AR,29,FALSE)="②公益財団法人","公財","")))</f>
        <v/>
      </c>
      <c r="L65" s="30" t="str">
        <f>IF(A65="","",VLOOKUP(A65,[1]令和3年度契約状況調査票!$C:$AR,30,FALSE))</f>
        <v/>
      </c>
      <c r="M65" s="31" t="str">
        <f>IF(A65="","",IF(VLOOKUP(A65,[1]令和3年度契約状況調査票!$C:$AR,30,FALSE)="国所管",VLOOKUP(A65,[1]令和3年度契約状況調査票!$C:$AR,24,FALSE),""))</f>
        <v/>
      </c>
      <c r="N65" s="32" t="str">
        <f>IF(A65="","",IF(AND(P65="○",O65="分担契約/単価契約"),"単価契約"&amp;CHAR(10)&amp;"予定調達総額 "&amp;TEXT(VLOOKUP(A65,[1]令和3年度契約状況調査票!$C:$AR,18,FALSE),"#,##0円")&amp;"(B)"&amp;CHAR(10)&amp;"分担契約"&amp;CHAR(10)&amp;VLOOKUP(A65,[1]令和3年度契約状況調査票!$C:$AR,34,FALSE),IF(AND(P65="○",O65="分担契約"),"分担契約"&amp;CHAR(10)&amp;"契約総額 "&amp;TEXT(VLOOKUP(A65,[1]令和3年度契約状況調査票!$C:$AR,18,FALSE),"#,##0円")&amp;"(B)"&amp;CHAR(10)&amp;VLOOKUP(A65,[1]令和3年度契約状況調査票!$C:$AR,34,FALSE),(IF(O65="分担契約/単価契約","単価契約"&amp;CHAR(10)&amp;"予定調達総額 "&amp;TEXT(VLOOKUP(A65,[1]令和3年度契約状況調査票!$C:$AR,18,FALSE),"#,##0円")&amp;CHAR(10)&amp;"分担契約"&amp;CHAR(10)&amp;VLOOKUP(A65,[1]令和3年度契約状況調査票!$C:$AR,34,FALSE),IF(O65="分担契約","分担契約"&amp;CHAR(10)&amp;"契約総額 "&amp;TEXT(VLOOKUP(A65,[1]令和3年度契約状況調査票!$C:$AR,18,FALSE),"#,##0円")&amp;CHAR(10)&amp;VLOOKUP(A65,[1]令和3年度契約状況調査票!$C:$AR,34,FALSE),IF(O65="単価契約","単価契約"&amp;CHAR(10)&amp;"予定調達総額 "&amp;TEXT(VLOOKUP(A65,[1]令和3年度契約状況調査票!$C:$AR,18,FALSE),"#,##0円")&amp;CHAR(10)&amp;VLOOKUP(A65,[1]令和3年度契約状況調査票!$C:$AR,34,FALSE),VLOOKUP(A65,[1]令和3年度契約状況調査票!$C:$AR,34,FALSE))))))))</f>
        <v/>
      </c>
      <c r="O65" s="21" t="str">
        <f>IF(A65="","",VLOOKUP(A65,[1]令和3年度契約状況調査票!$C:$BY,55,FALSE))</f>
        <v/>
      </c>
      <c r="P65" s="21" t="str">
        <f>IF(A65="","",IF(VLOOKUP(A65,[1]令和3年度契約状況調査票!$C:$AR,16,FALSE)="他官署で調達手続きを実施のため","×",IF(VLOOKUP(A65,[1]令和3年度契約状況調査票!$C:$AR,23,FALSE)="②同種の他の契約の予定価格を類推されるおそれがあるため公表しない","×","○")))</f>
        <v/>
      </c>
    </row>
    <row r="66" spans="1:16" s="21" customFormat="1" ht="60" customHeight="1" x14ac:dyDescent="0.15">
      <c r="A66" s="22" t="str">
        <f>IF(MAX([1]令和3年度契約状況調査票!C61:C306)&gt;=ROW()-5,ROW()-5,"")</f>
        <v/>
      </c>
      <c r="B66" s="23" t="str">
        <f>IF(A66="","",VLOOKUP(A66,[1]令和3年度契約状況調査票!$C:$AR,7,FALSE))</f>
        <v/>
      </c>
      <c r="C66" s="24" t="str">
        <f>IF(A66="","",VLOOKUP(A66,[1]令和3年度契約状況調査票!$C:$AR,8,FALSE))</f>
        <v/>
      </c>
      <c r="D66" s="25" t="str">
        <f>IF(A66="","",VLOOKUP(A66,[1]令和3年度契約状況調査票!$C:$AR,11,FALSE))</f>
        <v/>
      </c>
      <c r="E66" s="23" t="str">
        <f>IF(A66="","",VLOOKUP(A66,[1]令和3年度契約状況調査票!$C:$AR,12,FALSE))</f>
        <v/>
      </c>
      <c r="F66" s="26" t="str">
        <f>IF(A66="","",VLOOKUP(A66,[1]令和3年度契約状況調査票!$C:$AR,13,FALSE))</f>
        <v/>
      </c>
      <c r="G66" s="27" t="str">
        <f>IF(A66="","",IF(VLOOKUP(A66,[1]令和3年度契約状況調査票!$C:$AR,14,FALSE)="②一般競争入札（総合評価方式）","一般競争入札"&amp;CHAR(10)&amp;"（総合評価方式）","一般競争入札"))</f>
        <v/>
      </c>
      <c r="H66" s="28" t="str">
        <f>IF(A66="","",IF(VLOOKUP(A66,[1]令和3年度契約状況調査票!$C:$AR,16,FALSE)="他官署で調達手続きを実施のため","他官署で調達手続きを実施のため",IF(VLOOKUP(A66,[1]令和3年度契約状況調査票!$C:$AR,23,FALSE)="②同種の他の契約の予定価格を類推されるおそれがあるため公表しない","同種の他の契約の予定価格を類推されるおそれがあるため公表しない",IF(VLOOKUP(A66,[1]令和3年度契約状況調査票!$C:$AR,23,FALSE)="－","－",IF(VLOOKUP(A66,[1]令和3年度契約状況調査票!$C:$AR,9,FALSE)&lt;&gt;"",TEXT(VLOOKUP(A66,[1]令和3年度契約状況調査票!$C:$AR,16,FALSE),"#,##0円")&amp;CHAR(10)&amp;"(A)",VLOOKUP(A66,[1]令和3年度契約状況調査票!$C:$AR,16,FALSE))))))</f>
        <v/>
      </c>
      <c r="I66" s="28" t="str">
        <f>IF(A66="","",VLOOKUP(A66,[1]令和3年度契約状況調査票!$C:$AR,17,FALSE))</f>
        <v/>
      </c>
      <c r="J66" s="29" t="str">
        <f>IF(A66="","",IF(VLOOKUP(A66,[1]令和3年度契約状況調査票!$C:$AR,16,FALSE)="他官署で調達手続きを実施のため","－",IF(VLOOKUP(A66,[1]令和3年度契約状況調査票!$C:$AR,23,FALSE)="②同種の他の契約の予定価格を類推されるおそれがあるため公表しない","－",IF(VLOOKUP(A66,[1]令和3年度契約状況調査票!$C:$AR,23,FALSE)="－","－",IF(VLOOKUP(A66,[1]令和3年度契約状況調査票!$C:$AR,9,FALSE)&lt;&gt;"",TEXT(VLOOKUP(A66,[1]令和3年度契約状況調査票!$C:$AR,19,FALSE),"#.0%")&amp;CHAR(10)&amp;"(B/A×100)",VLOOKUP(A66,[1]令和3年度契約状況調査票!$C:$AR,19,FALSE))))))</f>
        <v/>
      </c>
      <c r="K66" s="30" t="str">
        <f>IF(A66="","",IF(VLOOKUP(A66,[1]令和3年度契約状況調査票!$C:$AR,29,FALSE)="①公益社団法人","公社",IF(VLOOKUP(A66,[1]令和3年度契約状況調査票!$C:$AR,29,FALSE)="②公益財団法人","公財","")))</f>
        <v/>
      </c>
      <c r="L66" s="30" t="str">
        <f>IF(A66="","",VLOOKUP(A66,[1]令和3年度契約状況調査票!$C:$AR,30,FALSE))</f>
        <v/>
      </c>
      <c r="M66" s="31" t="str">
        <f>IF(A66="","",IF(VLOOKUP(A66,[1]令和3年度契約状況調査票!$C:$AR,30,FALSE)="国所管",VLOOKUP(A66,[1]令和3年度契約状況調査票!$C:$AR,24,FALSE),""))</f>
        <v/>
      </c>
      <c r="N66" s="32" t="str">
        <f>IF(A66="","",IF(AND(P66="○",O66="分担契約/単価契約"),"単価契約"&amp;CHAR(10)&amp;"予定調達総額 "&amp;TEXT(VLOOKUP(A66,[1]令和3年度契約状況調査票!$C:$AR,18,FALSE),"#,##0円")&amp;"(B)"&amp;CHAR(10)&amp;"分担契約"&amp;CHAR(10)&amp;VLOOKUP(A66,[1]令和3年度契約状況調査票!$C:$AR,34,FALSE),IF(AND(P66="○",O66="分担契約"),"分担契約"&amp;CHAR(10)&amp;"契約総額 "&amp;TEXT(VLOOKUP(A66,[1]令和3年度契約状況調査票!$C:$AR,18,FALSE),"#,##0円")&amp;"(B)"&amp;CHAR(10)&amp;VLOOKUP(A66,[1]令和3年度契約状況調査票!$C:$AR,34,FALSE),(IF(O66="分担契約/単価契約","単価契約"&amp;CHAR(10)&amp;"予定調達総額 "&amp;TEXT(VLOOKUP(A66,[1]令和3年度契約状況調査票!$C:$AR,18,FALSE),"#,##0円")&amp;CHAR(10)&amp;"分担契約"&amp;CHAR(10)&amp;VLOOKUP(A66,[1]令和3年度契約状況調査票!$C:$AR,34,FALSE),IF(O66="分担契約","分担契約"&amp;CHAR(10)&amp;"契約総額 "&amp;TEXT(VLOOKUP(A66,[1]令和3年度契約状況調査票!$C:$AR,18,FALSE),"#,##0円")&amp;CHAR(10)&amp;VLOOKUP(A66,[1]令和3年度契約状況調査票!$C:$AR,34,FALSE),IF(O66="単価契約","単価契約"&amp;CHAR(10)&amp;"予定調達総額 "&amp;TEXT(VLOOKUP(A66,[1]令和3年度契約状況調査票!$C:$AR,18,FALSE),"#,##0円")&amp;CHAR(10)&amp;VLOOKUP(A66,[1]令和3年度契約状況調査票!$C:$AR,34,FALSE),VLOOKUP(A66,[1]令和3年度契約状況調査票!$C:$AR,34,FALSE))))))))</f>
        <v/>
      </c>
      <c r="O66" s="21" t="str">
        <f>IF(A66="","",VLOOKUP(A66,[1]令和3年度契約状況調査票!$C:$BY,55,FALSE))</f>
        <v/>
      </c>
      <c r="P66" s="21" t="str">
        <f>IF(A66="","",IF(VLOOKUP(A66,[1]令和3年度契約状況調査票!$C:$AR,16,FALSE)="他官署で調達手続きを実施のため","×",IF(VLOOKUP(A66,[1]令和3年度契約状況調査票!$C:$AR,23,FALSE)="②同種の他の契約の予定価格を類推されるおそれがあるため公表しない","×","○")))</f>
        <v/>
      </c>
    </row>
    <row r="67" spans="1:16" s="21" customFormat="1" ht="60" customHeight="1" x14ac:dyDescent="0.15">
      <c r="A67" s="22" t="str">
        <f>IF(MAX([1]令和3年度契約状況調査票!C62:C307)&gt;=ROW()-5,ROW()-5,"")</f>
        <v/>
      </c>
      <c r="B67" s="23" t="str">
        <f>IF(A67="","",VLOOKUP(A67,[1]令和3年度契約状況調査票!$C:$AR,7,FALSE))</f>
        <v/>
      </c>
      <c r="C67" s="24" t="str">
        <f>IF(A67="","",VLOOKUP(A67,[1]令和3年度契約状況調査票!$C:$AR,8,FALSE))</f>
        <v/>
      </c>
      <c r="D67" s="25" t="str">
        <f>IF(A67="","",VLOOKUP(A67,[1]令和3年度契約状況調査票!$C:$AR,11,FALSE))</f>
        <v/>
      </c>
      <c r="E67" s="23" t="str">
        <f>IF(A67="","",VLOOKUP(A67,[1]令和3年度契約状況調査票!$C:$AR,12,FALSE))</f>
        <v/>
      </c>
      <c r="F67" s="26" t="str">
        <f>IF(A67="","",VLOOKUP(A67,[1]令和3年度契約状況調査票!$C:$AR,13,FALSE))</f>
        <v/>
      </c>
      <c r="G67" s="27" t="str">
        <f>IF(A67="","",IF(VLOOKUP(A67,[1]令和3年度契約状況調査票!$C:$AR,14,FALSE)="②一般競争入札（総合評価方式）","一般競争入札"&amp;CHAR(10)&amp;"（総合評価方式）","一般競争入札"))</f>
        <v/>
      </c>
      <c r="H67" s="28" t="str">
        <f>IF(A67="","",IF(VLOOKUP(A67,[1]令和3年度契約状況調査票!$C:$AR,16,FALSE)="他官署で調達手続きを実施のため","他官署で調達手続きを実施のため",IF(VLOOKUP(A67,[1]令和3年度契約状況調査票!$C:$AR,23,FALSE)="②同種の他の契約の予定価格を類推されるおそれがあるため公表しない","同種の他の契約の予定価格を類推されるおそれがあるため公表しない",IF(VLOOKUP(A67,[1]令和3年度契約状況調査票!$C:$AR,23,FALSE)="－","－",IF(VLOOKUP(A67,[1]令和3年度契約状況調査票!$C:$AR,9,FALSE)&lt;&gt;"",TEXT(VLOOKUP(A67,[1]令和3年度契約状況調査票!$C:$AR,16,FALSE),"#,##0円")&amp;CHAR(10)&amp;"(A)",VLOOKUP(A67,[1]令和3年度契約状況調査票!$C:$AR,16,FALSE))))))</f>
        <v/>
      </c>
      <c r="I67" s="28" t="str">
        <f>IF(A67="","",VLOOKUP(A67,[1]令和3年度契約状況調査票!$C:$AR,17,FALSE))</f>
        <v/>
      </c>
      <c r="J67" s="29" t="str">
        <f>IF(A67="","",IF(VLOOKUP(A67,[1]令和3年度契約状況調査票!$C:$AR,16,FALSE)="他官署で調達手続きを実施のため","－",IF(VLOOKUP(A67,[1]令和3年度契約状況調査票!$C:$AR,23,FALSE)="②同種の他の契約の予定価格を類推されるおそれがあるため公表しない","－",IF(VLOOKUP(A67,[1]令和3年度契約状況調査票!$C:$AR,23,FALSE)="－","－",IF(VLOOKUP(A67,[1]令和3年度契約状況調査票!$C:$AR,9,FALSE)&lt;&gt;"",TEXT(VLOOKUP(A67,[1]令和3年度契約状況調査票!$C:$AR,19,FALSE),"#.0%")&amp;CHAR(10)&amp;"(B/A×100)",VLOOKUP(A67,[1]令和3年度契約状況調査票!$C:$AR,19,FALSE))))))</f>
        <v/>
      </c>
      <c r="K67" s="30" t="str">
        <f>IF(A67="","",IF(VLOOKUP(A67,[1]令和3年度契約状況調査票!$C:$AR,29,FALSE)="①公益社団法人","公社",IF(VLOOKUP(A67,[1]令和3年度契約状況調査票!$C:$AR,29,FALSE)="②公益財団法人","公財","")))</f>
        <v/>
      </c>
      <c r="L67" s="30" t="str">
        <f>IF(A67="","",VLOOKUP(A67,[1]令和3年度契約状況調査票!$C:$AR,30,FALSE))</f>
        <v/>
      </c>
      <c r="M67" s="31" t="str">
        <f>IF(A67="","",IF(VLOOKUP(A67,[1]令和3年度契約状況調査票!$C:$AR,30,FALSE)="国所管",VLOOKUP(A67,[1]令和3年度契約状況調査票!$C:$AR,24,FALSE),""))</f>
        <v/>
      </c>
      <c r="N67" s="32" t="str">
        <f>IF(A67="","",IF(AND(P67="○",O67="分担契約/単価契約"),"単価契約"&amp;CHAR(10)&amp;"予定調達総額 "&amp;TEXT(VLOOKUP(A67,[1]令和3年度契約状況調査票!$C:$AR,18,FALSE),"#,##0円")&amp;"(B)"&amp;CHAR(10)&amp;"分担契約"&amp;CHAR(10)&amp;VLOOKUP(A67,[1]令和3年度契約状況調査票!$C:$AR,34,FALSE),IF(AND(P67="○",O67="分担契約"),"分担契約"&amp;CHAR(10)&amp;"契約総額 "&amp;TEXT(VLOOKUP(A67,[1]令和3年度契約状況調査票!$C:$AR,18,FALSE),"#,##0円")&amp;"(B)"&amp;CHAR(10)&amp;VLOOKUP(A67,[1]令和3年度契約状況調査票!$C:$AR,34,FALSE),(IF(O67="分担契約/単価契約","単価契約"&amp;CHAR(10)&amp;"予定調達総額 "&amp;TEXT(VLOOKUP(A67,[1]令和3年度契約状況調査票!$C:$AR,18,FALSE),"#,##0円")&amp;CHAR(10)&amp;"分担契約"&amp;CHAR(10)&amp;VLOOKUP(A67,[1]令和3年度契約状況調査票!$C:$AR,34,FALSE),IF(O67="分担契約","分担契約"&amp;CHAR(10)&amp;"契約総額 "&amp;TEXT(VLOOKUP(A67,[1]令和3年度契約状況調査票!$C:$AR,18,FALSE),"#,##0円")&amp;CHAR(10)&amp;VLOOKUP(A67,[1]令和3年度契約状況調査票!$C:$AR,34,FALSE),IF(O67="単価契約","単価契約"&amp;CHAR(10)&amp;"予定調達総額 "&amp;TEXT(VLOOKUP(A67,[1]令和3年度契約状況調査票!$C:$AR,18,FALSE),"#,##0円")&amp;CHAR(10)&amp;VLOOKUP(A67,[1]令和3年度契約状況調査票!$C:$AR,34,FALSE),VLOOKUP(A67,[1]令和3年度契約状況調査票!$C:$AR,34,FALSE))))))))</f>
        <v/>
      </c>
      <c r="O67" s="21" t="str">
        <f>IF(A67="","",VLOOKUP(A67,[1]令和3年度契約状況調査票!$C:$BY,55,FALSE))</f>
        <v/>
      </c>
      <c r="P67" s="21" t="str">
        <f>IF(A67="","",IF(VLOOKUP(A67,[1]令和3年度契約状況調査票!$C:$AR,16,FALSE)="他官署で調達手続きを実施のため","×",IF(VLOOKUP(A67,[1]令和3年度契約状況調査票!$C:$AR,23,FALSE)="②同種の他の契約の予定価格を類推されるおそれがあるため公表しない","×","○")))</f>
        <v/>
      </c>
    </row>
    <row r="68" spans="1:16" s="21" customFormat="1" ht="60" customHeight="1" x14ac:dyDescent="0.15">
      <c r="A68" s="22" t="str">
        <f>IF(MAX([1]令和3年度契約状況調査票!C63:C308)&gt;=ROW()-5,ROW()-5,"")</f>
        <v/>
      </c>
      <c r="B68" s="23" t="str">
        <f>IF(A68="","",VLOOKUP(A68,[1]令和3年度契約状況調査票!$C:$AR,7,FALSE))</f>
        <v/>
      </c>
      <c r="C68" s="24" t="str">
        <f>IF(A68="","",VLOOKUP(A68,[1]令和3年度契約状況調査票!$C:$AR,8,FALSE))</f>
        <v/>
      </c>
      <c r="D68" s="25" t="str">
        <f>IF(A68="","",VLOOKUP(A68,[1]令和3年度契約状況調査票!$C:$AR,11,FALSE))</f>
        <v/>
      </c>
      <c r="E68" s="23" t="str">
        <f>IF(A68="","",VLOOKUP(A68,[1]令和3年度契約状況調査票!$C:$AR,12,FALSE))</f>
        <v/>
      </c>
      <c r="F68" s="26" t="str">
        <f>IF(A68="","",VLOOKUP(A68,[1]令和3年度契約状況調査票!$C:$AR,13,FALSE))</f>
        <v/>
      </c>
      <c r="G68" s="27" t="str">
        <f>IF(A68="","",IF(VLOOKUP(A68,[1]令和3年度契約状況調査票!$C:$AR,14,FALSE)="②一般競争入札（総合評価方式）","一般競争入札"&amp;CHAR(10)&amp;"（総合評価方式）","一般競争入札"))</f>
        <v/>
      </c>
      <c r="H68" s="28" t="str">
        <f>IF(A68="","",IF(VLOOKUP(A68,[1]令和3年度契約状況調査票!$C:$AR,16,FALSE)="他官署で調達手続きを実施のため","他官署で調達手続きを実施のため",IF(VLOOKUP(A68,[1]令和3年度契約状況調査票!$C:$AR,23,FALSE)="②同種の他の契約の予定価格を類推されるおそれがあるため公表しない","同種の他の契約の予定価格を類推されるおそれがあるため公表しない",IF(VLOOKUP(A68,[1]令和3年度契約状況調査票!$C:$AR,23,FALSE)="－","－",IF(VLOOKUP(A68,[1]令和3年度契約状況調査票!$C:$AR,9,FALSE)&lt;&gt;"",TEXT(VLOOKUP(A68,[1]令和3年度契約状況調査票!$C:$AR,16,FALSE),"#,##0円")&amp;CHAR(10)&amp;"(A)",VLOOKUP(A68,[1]令和3年度契約状況調査票!$C:$AR,16,FALSE))))))</f>
        <v/>
      </c>
      <c r="I68" s="28" t="str">
        <f>IF(A68="","",VLOOKUP(A68,[1]令和3年度契約状況調査票!$C:$AR,17,FALSE))</f>
        <v/>
      </c>
      <c r="J68" s="29" t="str">
        <f>IF(A68="","",IF(VLOOKUP(A68,[1]令和3年度契約状況調査票!$C:$AR,16,FALSE)="他官署で調達手続きを実施のため","－",IF(VLOOKUP(A68,[1]令和3年度契約状況調査票!$C:$AR,23,FALSE)="②同種の他の契約の予定価格を類推されるおそれがあるため公表しない","－",IF(VLOOKUP(A68,[1]令和3年度契約状況調査票!$C:$AR,23,FALSE)="－","－",IF(VLOOKUP(A68,[1]令和3年度契約状況調査票!$C:$AR,9,FALSE)&lt;&gt;"",TEXT(VLOOKUP(A68,[1]令和3年度契約状況調査票!$C:$AR,19,FALSE),"#.0%")&amp;CHAR(10)&amp;"(B/A×100)",VLOOKUP(A68,[1]令和3年度契約状況調査票!$C:$AR,19,FALSE))))))</f>
        <v/>
      </c>
      <c r="K68" s="30" t="str">
        <f>IF(A68="","",IF(VLOOKUP(A68,[1]令和3年度契約状況調査票!$C:$AR,29,FALSE)="①公益社団法人","公社",IF(VLOOKUP(A68,[1]令和3年度契約状況調査票!$C:$AR,29,FALSE)="②公益財団法人","公財","")))</f>
        <v/>
      </c>
      <c r="L68" s="30" t="str">
        <f>IF(A68="","",VLOOKUP(A68,[1]令和3年度契約状況調査票!$C:$AR,30,FALSE))</f>
        <v/>
      </c>
      <c r="M68" s="31" t="str">
        <f>IF(A68="","",IF(VLOOKUP(A68,[1]令和3年度契約状況調査票!$C:$AR,30,FALSE)="国所管",VLOOKUP(A68,[1]令和3年度契約状況調査票!$C:$AR,24,FALSE),""))</f>
        <v/>
      </c>
      <c r="N68" s="32" t="str">
        <f>IF(A68="","",IF(AND(P68="○",O68="分担契約/単価契約"),"単価契約"&amp;CHAR(10)&amp;"予定調達総額 "&amp;TEXT(VLOOKUP(A68,[1]令和3年度契約状況調査票!$C:$AR,18,FALSE),"#,##0円")&amp;"(B)"&amp;CHAR(10)&amp;"分担契約"&amp;CHAR(10)&amp;VLOOKUP(A68,[1]令和3年度契約状況調査票!$C:$AR,34,FALSE),IF(AND(P68="○",O68="分担契約"),"分担契約"&amp;CHAR(10)&amp;"契約総額 "&amp;TEXT(VLOOKUP(A68,[1]令和3年度契約状況調査票!$C:$AR,18,FALSE),"#,##0円")&amp;"(B)"&amp;CHAR(10)&amp;VLOOKUP(A68,[1]令和3年度契約状況調査票!$C:$AR,34,FALSE),(IF(O68="分担契約/単価契約","単価契約"&amp;CHAR(10)&amp;"予定調達総額 "&amp;TEXT(VLOOKUP(A68,[1]令和3年度契約状況調査票!$C:$AR,18,FALSE),"#,##0円")&amp;CHAR(10)&amp;"分担契約"&amp;CHAR(10)&amp;VLOOKUP(A68,[1]令和3年度契約状況調査票!$C:$AR,34,FALSE),IF(O68="分担契約","分担契約"&amp;CHAR(10)&amp;"契約総額 "&amp;TEXT(VLOOKUP(A68,[1]令和3年度契約状況調査票!$C:$AR,18,FALSE),"#,##0円")&amp;CHAR(10)&amp;VLOOKUP(A68,[1]令和3年度契約状況調査票!$C:$AR,34,FALSE),IF(O68="単価契約","単価契約"&amp;CHAR(10)&amp;"予定調達総額 "&amp;TEXT(VLOOKUP(A68,[1]令和3年度契約状況調査票!$C:$AR,18,FALSE),"#,##0円")&amp;CHAR(10)&amp;VLOOKUP(A68,[1]令和3年度契約状況調査票!$C:$AR,34,FALSE),VLOOKUP(A68,[1]令和3年度契約状況調査票!$C:$AR,34,FALSE))))))))</f>
        <v/>
      </c>
      <c r="O68" s="21" t="str">
        <f>IF(A68="","",VLOOKUP(A68,[1]令和3年度契約状況調査票!$C:$BY,55,FALSE))</f>
        <v/>
      </c>
      <c r="P68" s="21" t="str">
        <f>IF(A68="","",IF(VLOOKUP(A68,[1]令和3年度契約状況調査票!$C:$AR,16,FALSE)="他官署で調達手続きを実施のため","×",IF(VLOOKUP(A68,[1]令和3年度契約状況調査票!$C:$AR,23,FALSE)="②同種の他の契約の予定価格を類推されるおそれがあるため公表しない","×","○")))</f>
        <v/>
      </c>
    </row>
    <row r="69" spans="1:16" s="21" customFormat="1" ht="60" customHeight="1" x14ac:dyDescent="0.15">
      <c r="A69" s="22" t="str">
        <f>IF(MAX([1]令和3年度契約状況調査票!C64:C309)&gt;=ROW()-5,ROW()-5,"")</f>
        <v/>
      </c>
      <c r="B69" s="23" t="str">
        <f>IF(A69="","",VLOOKUP(A69,[1]令和3年度契約状況調査票!$C:$AR,7,FALSE))</f>
        <v/>
      </c>
      <c r="C69" s="24" t="str">
        <f>IF(A69="","",VLOOKUP(A69,[1]令和3年度契約状況調査票!$C:$AR,8,FALSE))</f>
        <v/>
      </c>
      <c r="D69" s="25" t="str">
        <f>IF(A69="","",VLOOKUP(A69,[1]令和3年度契約状況調査票!$C:$AR,11,FALSE))</f>
        <v/>
      </c>
      <c r="E69" s="23" t="str">
        <f>IF(A69="","",VLOOKUP(A69,[1]令和3年度契約状況調査票!$C:$AR,12,FALSE))</f>
        <v/>
      </c>
      <c r="F69" s="26" t="str">
        <f>IF(A69="","",VLOOKUP(A69,[1]令和3年度契約状況調査票!$C:$AR,13,FALSE))</f>
        <v/>
      </c>
      <c r="G69" s="27" t="str">
        <f>IF(A69="","",IF(VLOOKUP(A69,[1]令和3年度契約状況調査票!$C:$AR,14,FALSE)="②一般競争入札（総合評価方式）","一般競争入札"&amp;CHAR(10)&amp;"（総合評価方式）","一般競争入札"))</f>
        <v/>
      </c>
      <c r="H69" s="28" t="str">
        <f>IF(A69="","",IF(VLOOKUP(A69,[1]令和3年度契約状況調査票!$C:$AR,16,FALSE)="他官署で調達手続きを実施のため","他官署で調達手続きを実施のため",IF(VLOOKUP(A69,[1]令和3年度契約状況調査票!$C:$AR,23,FALSE)="②同種の他の契約の予定価格を類推されるおそれがあるため公表しない","同種の他の契約の予定価格を類推されるおそれがあるため公表しない",IF(VLOOKUP(A69,[1]令和3年度契約状況調査票!$C:$AR,23,FALSE)="－","－",IF(VLOOKUP(A69,[1]令和3年度契約状況調査票!$C:$AR,9,FALSE)&lt;&gt;"",TEXT(VLOOKUP(A69,[1]令和3年度契約状況調査票!$C:$AR,16,FALSE),"#,##0円")&amp;CHAR(10)&amp;"(A)",VLOOKUP(A69,[1]令和3年度契約状況調査票!$C:$AR,16,FALSE))))))</f>
        <v/>
      </c>
      <c r="I69" s="28" t="str">
        <f>IF(A69="","",VLOOKUP(A69,[1]令和3年度契約状況調査票!$C:$AR,17,FALSE))</f>
        <v/>
      </c>
      <c r="J69" s="29" t="str">
        <f>IF(A69="","",IF(VLOOKUP(A69,[1]令和3年度契約状況調査票!$C:$AR,16,FALSE)="他官署で調達手続きを実施のため","－",IF(VLOOKUP(A69,[1]令和3年度契約状況調査票!$C:$AR,23,FALSE)="②同種の他の契約の予定価格を類推されるおそれがあるため公表しない","－",IF(VLOOKUP(A69,[1]令和3年度契約状況調査票!$C:$AR,23,FALSE)="－","－",IF(VLOOKUP(A69,[1]令和3年度契約状況調査票!$C:$AR,9,FALSE)&lt;&gt;"",TEXT(VLOOKUP(A69,[1]令和3年度契約状況調査票!$C:$AR,19,FALSE),"#.0%")&amp;CHAR(10)&amp;"(B/A×100)",VLOOKUP(A69,[1]令和3年度契約状況調査票!$C:$AR,19,FALSE))))))</f>
        <v/>
      </c>
      <c r="K69" s="30" t="str">
        <f>IF(A69="","",IF(VLOOKUP(A69,[1]令和3年度契約状況調査票!$C:$AR,29,FALSE)="①公益社団法人","公社",IF(VLOOKUP(A69,[1]令和3年度契約状況調査票!$C:$AR,29,FALSE)="②公益財団法人","公財","")))</f>
        <v/>
      </c>
      <c r="L69" s="30" t="str">
        <f>IF(A69="","",VLOOKUP(A69,[1]令和3年度契約状況調査票!$C:$AR,30,FALSE))</f>
        <v/>
      </c>
      <c r="M69" s="31" t="str">
        <f>IF(A69="","",IF(VLOOKUP(A69,[1]令和3年度契約状況調査票!$C:$AR,30,FALSE)="国所管",VLOOKUP(A69,[1]令和3年度契約状況調査票!$C:$AR,24,FALSE),""))</f>
        <v/>
      </c>
      <c r="N69" s="32" t="str">
        <f>IF(A69="","",IF(AND(P69="○",O69="分担契約/単価契約"),"単価契約"&amp;CHAR(10)&amp;"予定調達総額 "&amp;TEXT(VLOOKUP(A69,[1]令和3年度契約状況調査票!$C:$AR,18,FALSE),"#,##0円")&amp;"(B)"&amp;CHAR(10)&amp;"分担契約"&amp;CHAR(10)&amp;VLOOKUP(A69,[1]令和3年度契約状況調査票!$C:$AR,34,FALSE),IF(AND(P69="○",O69="分担契約"),"分担契約"&amp;CHAR(10)&amp;"契約総額 "&amp;TEXT(VLOOKUP(A69,[1]令和3年度契約状況調査票!$C:$AR,18,FALSE),"#,##0円")&amp;"(B)"&amp;CHAR(10)&amp;VLOOKUP(A69,[1]令和3年度契約状況調査票!$C:$AR,34,FALSE),(IF(O69="分担契約/単価契約","単価契約"&amp;CHAR(10)&amp;"予定調達総額 "&amp;TEXT(VLOOKUP(A69,[1]令和3年度契約状況調査票!$C:$AR,18,FALSE),"#,##0円")&amp;CHAR(10)&amp;"分担契約"&amp;CHAR(10)&amp;VLOOKUP(A69,[1]令和3年度契約状況調査票!$C:$AR,34,FALSE),IF(O69="分担契約","分担契約"&amp;CHAR(10)&amp;"契約総額 "&amp;TEXT(VLOOKUP(A69,[1]令和3年度契約状況調査票!$C:$AR,18,FALSE),"#,##0円")&amp;CHAR(10)&amp;VLOOKUP(A69,[1]令和3年度契約状況調査票!$C:$AR,34,FALSE),IF(O69="単価契約","単価契約"&amp;CHAR(10)&amp;"予定調達総額 "&amp;TEXT(VLOOKUP(A69,[1]令和3年度契約状況調査票!$C:$AR,18,FALSE),"#,##0円")&amp;CHAR(10)&amp;VLOOKUP(A69,[1]令和3年度契約状況調査票!$C:$AR,34,FALSE),VLOOKUP(A69,[1]令和3年度契約状況調査票!$C:$AR,34,FALSE))))))))</f>
        <v/>
      </c>
      <c r="O69" s="21" t="str">
        <f>IF(A69="","",VLOOKUP(A69,[1]令和3年度契約状況調査票!$C:$BY,55,FALSE))</f>
        <v/>
      </c>
      <c r="P69" s="21" t="str">
        <f>IF(A69="","",IF(VLOOKUP(A69,[1]令和3年度契約状況調査票!$C:$AR,16,FALSE)="他官署で調達手続きを実施のため","×",IF(VLOOKUP(A69,[1]令和3年度契約状況調査票!$C:$AR,23,FALSE)="②同種の他の契約の予定価格を類推されるおそれがあるため公表しない","×","○")))</f>
        <v/>
      </c>
    </row>
    <row r="70" spans="1:16" s="21" customFormat="1" ht="60" customHeight="1" x14ac:dyDescent="0.15">
      <c r="A70" s="22" t="str">
        <f>IF(MAX([1]令和3年度契約状況調査票!C65:C310)&gt;=ROW()-5,ROW()-5,"")</f>
        <v/>
      </c>
      <c r="B70" s="23" t="str">
        <f>IF(A70="","",VLOOKUP(A70,[1]令和3年度契約状況調査票!$C:$AR,7,FALSE))</f>
        <v/>
      </c>
      <c r="C70" s="24" t="str">
        <f>IF(A70="","",VLOOKUP(A70,[1]令和3年度契約状況調査票!$C:$AR,8,FALSE))</f>
        <v/>
      </c>
      <c r="D70" s="25" t="str">
        <f>IF(A70="","",VLOOKUP(A70,[1]令和3年度契約状況調査票!$C:$AR,11,FALSE))</f>
        <v/>
      </c>
      <c r="E70" s="23" t="str">
        <f>IF(A70="","",VLOOKUP(A70,[1]令和3年度契約状況調査票!$C:$AR,12,FALSE))</f>
        <v/>
      </c>
      <c r="F70" s="26" t="str">
        <f>IF(A70="","",VLOOKUP(A70,[1]令和3年度契約状況調査票!$C:$AR,13,FALSE))</f>
        <v/>
      </c>
      <c r="G70" s="27" t="str">
        <f>IF(A70="","",IF(VLOOKUP(A70,[1]令和3年度契約状況調査票!$C:$AR,14,FALSE)="②一般競争入札（総合評価方式）","一般競争入札"&amp;CHAR(10)&amp;"（総合評価方式）","一般競争入札"))</f>
        <v/>
      </c>
      <c r="H70" s="28" t="str">
        <f>IF(A70="","",IF(VLOOKUP(A70,[1]令和3年度契約状況調査票!$C:$AR,16,FALSE)="他官署で調達手続きを実施のため","他官署で調達手続きを実施のため",IF(VLOOKUP(A70,[1]令和3年度契約状況調査票!$C:$AR,23,FALSE)="②同種の他の契約の予定価格を類推されるおそれがあるため公表しない","同種の他の契約の予定価格を類推されるおそれがあるため公表しない",IF(VLOOKUP(A70,[1]令和3年度契約状況調査票!$C:$AR,23,FALSE)="－","－",IF(VLOOKUP(A70,[1]令和3年度契約状況調査票!$C:$AR,9,FALSE)&lt;&gt;"",TEXT(VLOOKUP(A70,[1]令和3年度契約状況調査票!$C:$AR,16,FALSE),"#,##0円")&amp;CHAR(10)&amp;"(A)",VLOOKUP(A70,[1]令和3年度契約状況調査票!$C:$AR,16,FALSE))))))</f>
        <v/>
      </c>
      <c r="I70" s="28" t="str">
        <f>IF(A70="","",VLOOKUP(A70,[1]令和3年度契約状況調査票!$C:$AR,17,FALSE))</f>
        <v/>
      </c>
      <c r="J70" s="29" t="str">
        <f>IF(A70="","",IF(VLOOKUP(A70,[1]令和3年度契約状況調査票!$C:$AR,16,FALSE)="他官署で調達手続きを実施のため","－",IF(VLOOKUP(A70,[1]令和3年度契約状況調査票!$C:$AR,23,FALSE)="②同種の他の契約の予定価格を類推されるおそれがあるため公表しない","－",IF(VLOOKUP(A70,[1]令和3年度契約状況調査票!$C:$AR,23,FALSE)="－","－",IF(VLOOKUP(A70,[1]令和3年度契約状況調査票!$C:$AR,9,FALSE)&lt;&gt;"",TEXT(VLOOKUP(A70,[1]令和3年度契約状況調査票!$C:$AR,19,FALSE),"#.0%")&amp;CHAR(10)&amp;"(B/A×100)",VLOOKUP(A70,[1]令和3年度契約状況調査票!$C:$AR,19,FALSE))))))</f>
        <v/>
      </c>
      <c r="K70" s="30" t="str">
        <f>IF(A70="","",IF(VLOOKUP(A70,[1]令和3年度契約状況調査票!$C:$AR,29,FALSE)="①公益社団法人","公社",IF(VLOOKUP(A70,[1]令和3年度契約状況調査票!$C:$AR,29,FALSE)="②公益財団法人","公財","")))</f>
        <v/>
      </c>
      <c r="L70" s="30" t="str">
        <f>IF(A70="","",VLOOKUP(A70,[1]令和3年度契約状況調査票!$C:$AR,30,FALSE))</f>
        <v/>
      </c>
      <c r="M70" s="31" t="str">
        <f>IF(A70="","",IF(VLOOKUP(A70,[1]令和3年度契約状況調査票!$C:$AR,30,FALSE)="国所管",VLOOKUP(A70,[1]令和3年度契約状況調査票!$C:$AR,24,FALSE),""))</f>
        <v/>
      </c>
      <c r="N70" s="32" t="str">
        <f>IF(A70="","",IF(AND(P70="○",O70="分担契約/単価契約"),"単価契約"&amp;CHAR(10)&amp;"予定調達総額 "&amp;TEXT(VLOOKUP(A70,[1]令和3年度契約状況調査票!$C:$AR,18,FALSE),"#,##0円")&amp;"(B)"&amp;CHAR(10)&amp;"分担契約"&amp;CHAR(10)&amp;VLOOKUP(A70,[1]令和3年度契約状況調査票!$C:$AR,34,FALSE),IF(AND(P70="○",O70="分担契約"),"分担契約"&amp;CHAR(10)&amp;"契約総額 "&amp;TEXT(VLOOKUP(A70,[1]令和3年度契約状況調査票!$C:$AR,18,FALSE),"#,##0円")&amp;"(B)"&amp;CHAR(10)&amp;VLOOKUP(A70,[1]令和3年度契約状況調査票!$C:$AR,34,FALSE),(IF(O70="分担契約/単価契約","単価契約"&amp;CHAR(10)&amp;"予定調達総額 "&amp;TEXT(VLOOKUP(A70,[1]令和3年度契約状況調査票!$C:$AR,18,FALSE),"#,##0円")&amp;CHAR(10)&amp;"分担契約"&amp;CHAR(10)&amp;VLOOKUP(A70,[1]令和3年度契約状況調査票!$C:$AR,34,FALSE),IF(O70="分担契約","分担契約"&amp;CHAR(10)&amp;"契約総額 "&amp;TEXT(VLOOKUP(A70,[1]令和3年度契約状況調査票!$C:$AR,18,FALSE),"#,##0円")&amp;CHAR(10)&amp;VLOOKUP(A70,[1]令和3年度契約状況調査票!$C:$AR,34,FALSE),IF(O70="単価契約","単価契約"&amp;CHAR(10)&amp;"予定調達総額 "&amp;TEXT(VLOOKUP(A70,[1]令和3年度契約状況調査票!$C:$AR,18,FALSE),"#,##0円")&amp;CHAR(10)&amp;VLOOKUP(A70,[1]令和3年度契約状況調査票!$C:$AR,34,FALSE),VLOOKUP(A70,[1]令和3年度契約状況調査票!$C:$AR,34,FALSE))))))))</f>
        <v/>
      </c>
      <c r="O70" s="21" t="str">
        <f>IF(A70="","",VLOOKUP(A70,[1]令和3年度契約状況調査票!$C:$BY,55,FALSE))</f>
        <v/>
      </c>
      <c r="P70" s="21" t="str">
        <f>IF(A70="","",IF(VLOOKUP(A70,[1]令和3年度契約状況調査票!$C:$AR,16,FALSE)="他官署で調達手続きを実施のため","×",IF(VLOOKUP(A70,[1]令和3年度契約状況調査票!$C:$AR,23,FALSE)="②同種の他の契約の予定価格を類推されるおそれがあるため公表しない","×","○")))</f>
        <v/>
      </c>
    </row>
    <row r="71" spans="1:16" s="21" customFormat="1" ht="60" customHeight="1" x14ac:dyDescent="0.15">
      <c r="A71" s="22" t="str">
        <f>IF(MAX([1]令和3年度契約状況調査票!C66:C311)&gt;=ROW()-5,ROW()-5,"")</f>
        <v/>
      </c>
      <c r="B71" s="23" t="str">
        <f>IF(A71="","",VLOOKUP(A71,[1]令和3年度契約状況調査票!$C:$AR,7,FALSE))</f>
        <v/>
      </c>
      <c r="C71" s="24" t="str">
        <f>IF(A71="","",VLOOKUP(A71,[1]令和3年度契約状況調査票!$C:$AR,8,FALSE))</f>
        <v/>
      </c>
      <c r="D71" s="25" t="str">
        <f>IF(A71="","",VLOOKUP(A71,[1]令和3年度契約状況調査票!$C:$AR,11,FALSE))</f>
        <v/>
      </c>
      <c r="E71" s="23" t="str">
        <f>IF(A71="","",VLOOKUP(A71,[1]令和3年度契約状況調査票!$C:$AR,12,FALSE))</f>
        <v/>
      </c>
      <c r="F71" s="26" t="str">
        <f>IF(A71="","",VLOOKUP(A71,[1]令和3年度契約状況調査票!$C:$AR,13,FALSE))</f>
        <v/>
      </c>
      <c r="G71" s="27" t="str">
        <f>IF(A71="","",IF(VLOOKUP(A71,[1]令和3年度契約状況調査票!$C:$AR,14,FALSE)="②一般競争入札（総合評価方式）","一般競争入札"&amp;CHAR(10)&amp;"（総合評価方式）","一般競争入札"))</f>
        <v/>
      </c>
      <c r="H71" s="28" t="str">
        <f>IF(A71="","",IF(VLOOKUP(A71,[1]令和3年度契約状況調査票!$C:$AR,16,FALSE)="他官署で調達手続きを実施のため","他官署で調達手続きを実施のため",IF(VLOOKUP(A71,[1]令和3年度契約状況調査票!$C:$AR,23,FALSE)="②同種の他の契約の予定価格を類推されるおそれがあるため公表しない","同種の他の契約の予定価格を類推されるおそれがあるため公表しない",IF(VLOOKUP(A71,[1]令和3年度契約状況調査票!$C:$AR,23,FALSE)="－","－",IF(VLOOKUP(A71,[1]令和3年度契約状況調査票!$C:$AR,9,FALSE)&lt;&gt;"",TEXT(VLOOKUP(A71,[1]令和3年度契約状況調査票!$C:$AR,16,FALSE),"#,##0円")&amp;CHAR(10)&amp;"(A)",VLOOKUP(A71,[1]令和3年度契約状況調査票!$C:$AR,16,FALSE))))))</f>
        <v/>
      </c>
      <c r="I71" s="28" t="str">
        <f>IF(A71="","",VLOOKUP(A71,[1]令和3年度契約状況調査票!$C:$AR,17,FALSE))</f>
        <v/>
      </c>
      <c r="J71" s="29" t="str">
        <f>IF(A71="","",IF(VLOOKUP(A71,[1]令和3年度契約状況調査票!$C:$AR,16,FALSE)="他官署で調達手続きを実施のため","－",IF(VLOOKUP(A71,[1]令和3年度契約状況調査票!$C:$AR,23,FALSE)="②同種の他の契約の予定価格を類推されるおそれがあるため公表しない","－",IF(VLOOKUP(A71,[1]令和3年度契約状況調査票!$C:$AR,23,FALSE)="－","－",IF(VLOOKUP(A71,[1]令和3年度契約状況調査票!$C:$AR,9,FALSE)&lt;&gt;"",TEXT(VLOOKUP(A71,[1]令和3年度契約状況調査票!$C:$AR,19,FALSE),"#.0%")&amp;CHAR(10)&amp;"(B/A×100)",VLOOKUP(A71,[1]令和3年度契約状況調査票!$C:$AR,19,FALSE))))))</f>
        <v/>
      </c>
      <c r="K71" s="30" t="str">
        <f>IF(A71="","",IF(VLOOKUP(A71,[1]令和3年度契約状況調査票!$C:$AR,29,FALSE)="①公益社団法人","公社",IF(VLOOKUP(A71,[1]令和3年度契約状況調査票!$C:$AR,29,FALSE)="②公益財団法人","公財","")))</f>
        <v/>
      </c>
      <c r="L71" s="30" t="str">
        <f>IF(A71="","",VLOOKUP(A71,[1]令和3年度契約状況調査票!$C:$AR,30,FALSE))</f>
        <v/>
      </c>
      <c r="M71" s="31" t="str">
        <f>IF(A71="","",IF(VLOOKUP(A71,[1]令和3年度契約状況調査票!$C:$AR,30,FALSE)="国所管",VLOOKUP(A71,[1]令和3年度契約状況調査票!$C:$AR,24,FALSE),""))</f>
        <v/>
      </c>
      <c r="N71" s="32" t="str">
        <f>IF(A71="","",IF(AND(P71="○",O71="分担契約/単価契約"),"単価契約"&amp;CHAR(10)&amp;"予定調達総額 "&amp;TEXT(VLOOKUP(A71,[1]令和3年度契約状況調査票!$C:$AR,18,FALSE),"#,##0円")&amp;"(B)"&amp;CHAR(10)&amp;"分担契約"&amp;CHAR(10)&amp;VLOOKUP(A71,[1]令和3年度契約状況調査票!$C:$AR,34,FALSE),IF(AND(P71="○",O71="分担契約"),"分担契約"&amp;CHAR(10)&amp;"契約総額 "&amp;TEXT(VLOOKUP(A71,[1]令和3年度契約状況調査票!$C:$AR,18,FALSE),"#,##0円")&amp;"(B)"&amp;CHAR(10)&amp;VLOOKUP(A71,[1]令和3年度契約状況調査票!$C:$AR,34,FALSE),(IF(O71="分担契約/単価契約","単価契約"&amp;CHAR(10)&amp;"予定調達総額 "&amp;TEXT(VLOOKUP(A71,[1]令和3年度契約状況調査票!$C:$AR,18,FALSE),"#,##0円")&amp;CHAR(10)&amp;"分担契約"&amp;CHAR(10)&amp;VLOOKUP(A71,[1]令和3年度契約状況調査票!$C:$AR,34,FALSE),IF(O71="分担契約","分担契約"&amp;CHAR(10)&amp;"契約総額 "&amp;TEXT(VLOOKUP(A71,[1]令和3年度契約状況調査票!$C:$AR,18,FALSE),"#,##0円")&amp;CHAR(10)&amp;VLOOKUP(A71,[1]令和3年度契約状況調査票!$C:$AR,34,FALSE),IF(O71="単価契約","単価契約"&amp;CHAR(10)&amp;"予定調達総額 "&amp;TEXT(VLOOKUP(A71,[1]令和3年度契約状況調査票!$C:$AR,18,FALSE),"#,##0円")&amp;CHAR(10)&amp;VLOOKUP(A71,[1]令和3年度契約状況調査票!$C:$AR,34,FALSE),VLOOKUP(A71,[1]令和3年度契約状況調査票!$C:$AR,34,FALSE))))))))</f>
        <v/>
      </c>
      <c r="O71" s="21" t="str">
        <f>IF(A71="","",VLOOKUP(A71,[1]令和3年度契約状況調査票!$C:$BY,55,FALSE))</f>
        <v/>
      </c>
      <c r="P71" s="21" t="str">
        <f>IF(A71="","",IF(VLOOKUP(A71,[1]令和3年度契約状況調査票!$C:$AR,16,FALSE)="他官署で調達手続きを実施のため","×",IF(VLOOKUP(A71,[1]令和3年度契約状況調査票!$C:$AR,23,FALSE)="②同種の他の契約の予定価格を類推されるおそれがあるため公表しない","×","○")))</f>
        <v/>
      </c>
    </row>
    <row r="72" spans="1:16" s="21" customFormat="1" ht="60" customHeight="1" x14ac:dyDescent="0.15">
      <c r="A72" s="22" t="str">
        <f>IF(MAX([1]令和3年度契約状況調査票!C67:C312)&gt;=ROW()-5,ROW()-5,"")</f>
        <v/>
      </c>
      <c r="B72" s="23" t="str">
        <f>IF(A72="","",VLOOKUP(A72,[1]令和3年度契約状況調査票!$C:$AR,7,FALSE))</f>
        <v/>
      </c>
      <c r="C72" s="24" t="str">
        <f>IF(A72="","",VLOOKUP(A72,[1]令和3年度契約状況調査票!$C:$AR,8,FALSE))</f>
        <v/>
      </c>
      <c r="D72" s="25" t="str">
        <f>IF(A72="","",VLOOKUP(A72,[1]令和3年度契約状況調査票!$C:$AR,11,FALSE))</f>
        <v/>
      </c>
      <c r="E72" s="23" t="str">
        <f>IF(A72="","",VLOOKUP(A72,[1]令和3年度契約状況調査票!$C:$AR,12,FALSE))</f>
        <v/>
      </c>
      <c r="F72" s="26" t="str">
        <f>IF(A72="","",VLOOKUP(A72,[1]令和3年度契約状況調査票!$C:$AR,13,FALSE))</f>
        <v/>
      </c>
      <c r="G72" s="27" t="str">
        <f>IF(A72="","",IF(VLOOKUP(A72,[1]令和3年度契約状況調査票!$C:$AR,14,FALSE)="②一般競争入札（総合評価方式）","一般競争入札"&amp;CHAR(10)&amp;"（総合評価方式）","一般競争入札"))</f>
        <v/>
      </c>
      <c r="H72" s="28" t="str">
        <f>IF(A72="","",IF(VLOOKUP(A72,[1]令和3年度契約状況調査票!$C:$AR,16,FALSE)="他官署で調達手続きを実施のため","他官署で調達手続きを実施のため",IF(VLOOKUP(A72,[1]令和3年度契約状況調査票!$C:$AR,23,FALSE)="②同種の他の契約の予定価格を類推されるおそれがあるため公表しない","同種の他の契約の予定価格を類推されるおそれがあるため公表しない",IF(VLOOKUP(A72,[1]令和3年度契約状況調査票!$C:$AR,23,FALSE)="－","－",IF(VLOOKUP(A72,[1]令和3年度契約状況調査票!$C:$AR,9,FALSE)&lt;&gt;"",TEXT(VLOOKUP(A72,[1]令和3年度契約状況調査票!$C:$AR,16,FALSE),"#,##0円")&amp;CHAR(10)&amp;"(A)",VLOOKUP(A72,[1]令和3年度契約状況調査票!$C:$AR,16,FALSE))))))</f>
        <v/>
      </c>
      <c r="I72" s="28" t="str">
        <f>IF(A72="","",VLOOKUP(A72,[1]令和3年度契約状況調査票!$C:$AR,17,FALSE))</f>
        <v/>
      </c>
      <c r="J72" s="29" t="str">
        <f>IF(A72="","",IF(VLOOKUP(A72,[1]令和3年度契約状況調査票!$C:$AR,16,FALSE)="他官署で調達手続きを実施のため","－",IF(VLOOKUP(A72,[1]令和3年度契約状況調査票!$C:$AR,23,FALSE)="②同種の他の契約の予定価格を類推されるおそれがあるため公表しない","－",IF(VLOOKUP(A72,[1]令和3年度契約状況調査票!$C:$AR,23,FALSE)="－","－",IF(VLOOKUP(A72,[1]令和3年度契約状況調査票!$C:$AR,9,FALSE)&lt;&gt;"",TEXT(VLOOKUP(A72,[1]令和3年度契約状況調査票!$C:$AR,19,FALSE),"#.0%")&amp;CHAR(10)&amp;"(B/A×100)",VLOOKUP(A72,[1]令和3年度契約状況調査票!$C:$AR,19,FALSE))))))</f>
        <v/>
      </c>
      <c r="K72" s="30" t="str">
        <f>IF(A72="","",IF(VLOOKUP(A72,[1]令和3年度契約状況調査票!$C:$AR,29,FALSE)="①公益社団法人","公社",IF(VLOOKUP(A72,[1]令和3年度契約状況調査票!$C:$AR,29,FALSE)="②公益財団法人","公財","")))</f>
        <v/>
      </c>
      <c r="L72" s="30" t="str">
        <f>IF(A72="","",VLOOKUP(A72,[1]令和3年度契約状況調査票!$C:$AR,30,FALSE))</f>
        <v/>
      </c>
      <c r="M72" s="31" t="str">
        <f>IF(A72="","",IF(VLOOKUP(A72,[1]令和3年度契約状況調査票!$C:$AR,30,FALSE)="国所管",VLOOKUP(A72,[1]令和3年度契約状況調査票!$C:$AR,24,FALSE),""))</f>
        <v/>
      </c>
      <c r="N72" s="32" t="str">
        <f>IF(A72="","",IF(AND(P72="○",O72="分担契約/単価契約"),"単価契約"&amp;CHAR(10)&amp;"予定調達総額 "&amp;TEXT(VLOOKUP(A72,[1]令和3年度契約状況調査票!$C:$AR,18,FALSE),"#,##0円")&amp;"(B)"&amp;CHAR(10)&amp;"分担契約"&amp;CHAR(10)&amp;VLOOKUP(A72,[1]令和3年度契約状況調査票!$C:$AR,34,FALSE),IF(AND(P72="○",O72="分担契約"),"分担契約"&amp;CHAR(10)&amp;"契約総額 "&amp;TEXT(VLOOKUP(A72,[1]令和3年度契約状況調査票!$C:$AR,18,FALSE),"#,##0円")&amp;"(B)"&amp;CHAR(10)&amp;VLOOKUP(A72,[1]令和3年度契約状況調査票!$C:$AR,34,FALSE),(IF(O72="分担契約/単価契約","単価契約"&amp;CHAR(10)&amp;"予定調達総額 "&amp;TEXT(VLOOKUP(A72,[1]令和3年度契約状況調査票!$C:$AR,18,FALSE),"#,##0円")&amp;CHAR(10)&amp;"分担契約"&amp;CHAR(10)&amp;VLOOKUP(A72,[1]令和3年度契約状況調査票!$C:$AR,34,FALSE),IF(O72="分担契約","分担契約"&amp;CHAR(10)&amp;"契約総額 "&amp;TEXT(VLOOKUP(A72,[1]令和3年度契約状況調査票!$C:$AR,18,FALSE),"#,##0円")&amp;CHAR(10)&amp;VLOOKUP(A72,[1]令和3年度契約状況調査票!$C:$AR,34,FALSE),IF(O72="単価契約","単価契約"&amp;CHAR(10)&amp;"予定調達総額 "&amp;TEXT(VLOOKUP(A72,[1]令和3年度契約状況調査票!$C:$AR,18,FALSE),"#,##0円")&amp;CHAR(10)&amp;VLOOKUP(A72,[1]令和3年度契約状況調査票!$C:$AR,34,FALSE),VLOOKUP(A72,[1]令和3年度契約状況調査票!$C:$AR,34,FALSE))))))))</f>
        <v/>
      </c>
      <c r="O72" s="21" t="str">
        <f>IF(A72="","",VLOOKUP(A72,[1]令和3年度契約状況調査票!$C:$BY,55,FALSE))</f>
        <v/>
      </c>
      <c r="P72" s="21" t="str">
        <f>IF(A72="","",IF(VLOOKUP(A72,[1]令和3年度契約状況調査票!$C:$AR,16,FALSE)="他官署で調達手続きを実施のため","×",IF(VLOOKUP(A72,[1]令和3年度契約状況調査票!$C:$AR,23,FALSE)="②同種の他の契約の予定価格を類推されるおそれがあるため公表しない","×","○")))</f>
        <v/>
      </c>
    </row>
    <row r="73" spans="1:16" s="21" customFormat="1" ht="60" customHeight="1" x14ac:dyDescent="0.15">
      <c r="A73" s="22" t="str">
        <f>IF(MAX([1]令和3年度契約状況調査票!C68:C313)&gt;=ROW()-5,ROW()-5,"")</f>
        <v/>
      </c>
      <c r="B73" s="23" t="str">
        <f>IF(A73="","",VLOOKUP(A73,[1]令和3年度契約状況調査票!$C:$AR,7,FALSE))</f>
        <v/>
      </c>
      <c r="C73" s="24" t="str">
        <f>IF(A73="","",VLOOKUP(A73,[1]令和3年度契約状況調査票!$C:$AR,8,FALSE))</f>
        <v/>
      </c>
      <c r="D73" s="25" t="str">
        <f>IF(A73="","",VLOOKUP(A73,[1]令和3年度契約状況調査票!$C:$AR,11,FALSE))</f>
        <v/>
      </c>
      <c r="E73" s="23" t="str">
        <f>IF(A73="","",VLOOKUP(A73,[1]令和3年度契約状況調査票!$C:$AR,12,FALSE))</f>
        <v/>
      </c>
      <c r="F73" s="26" t="str">
        <f>IF(A73="","",VLOOKUP(A73,[1]令和3年度契約状況調査票!$C:$AR,13,FALSE))</f>
        <v/>
      </c>
      <c r="G73" s="27" t="str">
        <f>IF(A73="","",IF(VLOOKUP(A73,[1]令和3年度契約状況調査票!$C:$AR,14,FALSE)="②一般競争入札（総合評価方式）","一般競争入札"&amp;CHAR(10)&amp;"（総合評価方式）","一般競争入札"))</f>
        <v/>
      </c>
      <c r="H73" s="28" t="str">
        <f>IF(A73="","",IF(VLOOKUP(A73,[1]令和3年度契約状況調査票!$C:$AR,16,FALSE)="他官署で調達手続きを実施のため","他官署で調達手続きを実施のため",IF(VLOOKUP(A73,[1]令和3年度契約状況調査票!$C:$AR,23,FALSE)="②同種の他の契約の予定価格を類推されるおそれがあるため公表しない","同種の他の契約の予定価格を類推されるおそれがあるため公表しない",IF(VLOOKUP(A73,[1]令和3年度契約状況調査票!$C:$AR,23,FALSE)="－","－",IF(VLOOKUP(A73,[1]令和3年度契約状況調査票!$C:$AR,9,FALSE)&lt;&gt;"",TEXT(VLOOKUP(A73,[1]令和3年度契約状況調査票!$C:$AR,16,FALSE),"#,##0円")&amp;CHAR(10)&amp;"(A)",VLOOKUP(A73,[1]令和3年度契約状況調査票!$C:$AR,16,FALSE))))))</f>
        <v/>
      </c>
      <c r="I73" s="28" t="str">
        <f>IF(A73="","",VLOOKUP(A73,[1]令和3年度契約状況調査票!$C:$AR,17,FALSE))</f>
        <v/>
      </c>
      <c r="J73" s="29" t="str">
        <f>IF(A73="","",IF(VLOOKUP(A73,[1]令和3年度契約状況調査票!$C:$AR,16,FALSE)="他官署で調達手続きを実施のため","－",IF(VLOOKUP(A73,[1]令和3年度契約状況調査票!$C:$AR,23,FALSE)="②同種の他の契約の予定価格を類推されるおそれがあるため公表しない","－",IF(VLOOKUP(A73,[1]令和3年度契約状況調査票!$C:$AR,23,FALSE)="－","－",IF(VLOOKUP(A73,[1]令和3年度契約状況調査票!$C:$AR,9,FALSE)&lt;&gt;"",TEXT(VLOOKUP(A73,[1]令和3年度契約状況調査票!$C:$AR,19,FALSE),"#.0%")&amp;CHAR(10)&amp;"(B/A×100)",VLOOKUP(A73,[1]令和3年度契約状況調査票!$C:$AR,19,FALSE))))))</f>
        <v/>
      </c>
      <c r="K73" s="30" t="str">
        <f>IF(A73="","",IF(VLOOKUP(A73,[1]令和3年度契約状況調査票!$C:$AR,29,FALSE)="①公益社団法人","公社",IF(VLOOKUP(A73,[1]令和3年度契約状況調査票!$C:$AR,29,FALSE)="②公益財団法人","公財","")))</f>
        <v/>
      </c>
      <c r="L73" s="30" t="str">
        <f>IF(A73="","",VLOOKUP(A73,[1]令和3年度契約状況調査票!$C:$AR,30,FALSE))</f>
        <v/>
      </c>
      <c r="M73" s="31" t="str">
        <f>IF(A73="","",IF(VLOOKUP(A73,[1]令和3年度契約状況調査票!$C:$AR,30,FALSE)="国所管",VLOOKUP(A73,[1]令和3年度契約状況調査票!$C:$AR,24,FALSE),""))</f>
        <v/>
      </c>
      <c r="N73" s="32" t="str">
        <f>IF(A73="","",IF(AND(P73="○",O73="分担契約/単価契約"),"単価契約"&amp;CHAR(10)&amp;"予定調達総額 "&amp;TEXT(VLOOKUP(A73,[1]令和3年度契約状況調査票!$C:$AR,18,FALSE),"#,##0円")&amp;"(B)"&amp;CHAR(10)&amp;"分担契約"&amp;CHAR(10)&amp;VLOOKUP(A73,[1]令和3年度契約状況調査票!$C:$AR,34,FALSE),IF(AND(P73="○",O73="分担契約"),"分担契約"&amp;CHAR(10)&amp;"契約総額 "&amp;TEXT(VLOOKUP(A73,[1]令和3年度契約状況調査票!$C:$AR,18,FALSE),"#,##0円")&amp;"(B)"&amp;CHAR(10)&amp;VLOOKUP(A73,[1]令和3年度契約状況調査票!$C:$AR,34,FALSE),(IF(O73="分担契約/単価契約","単価契約"&amp;CHAR(10)&amp;"予定調達総額 "&amp;TEXT(VLOOKUP(A73,[1]令和3年度契約状況調査票!$C:$AR,18,FALSE),"#,##0円")&amp;CHAR(10)&amp;"分担契約"&amp;CHAR(10)&amp;VLOOKUP(A73,[1]令和3年度契約状況調査票!$C:$AR,34,FALSE),IF(O73="分担契約","分担契約"&amp;CHAR(10)&amp;"契約総額 "&amp;TEXT(VLOOKUP(A73,[1]令和3年度契約状況調査票!$C:$AR,18,FALSE),"#,##0円")&amp;CHAR(10)&amp;VLOOKUP(A73,[1]令和3年度契約状況調査票!$C:$AR,34,FALSE),IF(O73="単価契約","単価契約"&amp;CHAR(10)&amp;"予定調達総額 "&amp;TEXT(VLOOKUP(A73,[1]令和3年度契約状況調査票!$C:$AR,18,FALSE),"#,##0円")&amp;CHAR(10)&amp;VLOOKUP(A73,[1]令和3年度契約状況調査票!$C:$AR,34,FALSE),VLOOKUP(A73,[1]令和3年度契約状況調査票!$C:$AR,34,FALSE))))))))</f>
        <v/>
      </c>
      <c r="O73" s="21" t="str">
        <f>IF(A73="","",VLOOKUP(A73,[1]令和3年度契約状況調査票!$C:$BY,55,FALSE))</f>
        <v/>
      </c>
      <c r="P73" s="21" t="str">
        <f>IF(A73="","",IF(VLOOKUP(A73,[1]令和3年度契約状況調査票!$C:$AR,16,FALSE)="他官署で調達手続きを実施のため","×",IF(VLOOKUP(A73,[1]令和3年度契約状況調査票!$C:$AR,23,FALSE)="②同種の他の契約の予定価格を類推されるおそれがあるため公表しない","×","○")))</f>
        <v/>
      </c>
    </row>
    <row r="74" spans="1:16" s="21" customFormat="1" ht="60" customHeight="1" x14ac:dyDescent="0.15">
      <c r="A74" s="22" t="str">
        <f>IF(MAX([1]令和3年度契約状況調査票!C69:C314)&gt;=ROW()-5,ROW()-5,"")</f>
        <v/>
      </c>
      <c r="B74" s="23" t="str">
        <f>IF(A74="","",VLOOKUP(A74,[1]令和3年度契約状況調査票!$C:$AR,7,FALSE))</f>
        <v/>
      </c>
      <c r="C74" s="24" t="str">
        <f>IF(A74="","",VLOOKUP(A74,[1]令和3年度契約状況調査票!$C:$AR,8,FALSE))</f>
        <v/>
      </c>
      <c r="D74" s="25" t="str">
        <f>IF(A74="","",VLOOKUP(A74,[1]令和3年度契約状況調査票!$C:$AR,11,FALSE))</f>
        <v/>
      </c>
      <c r="E74" s="23" t="str">
        <f>IF(A74="","",VLOOKUP(A74,[1]令和3年度契約状況調査票!$C:$AR,12,FALSE))</f>
        <v/>
      </c>
      <c r="F74" s="26" t="str">
        <f>IF(A74="","",VLOOKUP(A74,[1]令和3年度契約状況調査票!$C:$AR,13,FALSE))</f>
        <v/>
      </c>
      <c r="G74" s="27" t="str">
        <f>IF(A74="","",IF(VLOOKUP(A74,[1]令和3年度契約状況調査票!$C:$AR,14,FALSE)="②一般競争入札（総合評価方式）","一般競争入札"&amp;CHAR(10)&amp;"（総合評価方式）","一般競争入札"))</f>
        <v/>
      </c>
      <c r="H74" s="28" t="str">
        <f>IF(A74="","",IF(VLOOKUP(A74,[1]令和3年度契約状況調査票!$C:$AR,16,FALSE)="他官署で調達手続きを実施のため","他官署で調達手続きを実施のため",IF(VLOOKUP(A74,[1]令和3年度契約状況調査票!$C:$AR,23,FALSE)="②同種の他の契約の予定価格を類推されるおそれがあるため公表しない","同種の他の契約の予定価格を類推されるおそれがあるため公表しない",IF(VLOOKUP(A74,[1]令和3年度契約状況調査票!$C:$AR,23,FALSE)="－","－",IF(VLOOKUP(A74,[1]令和3年度契約状況調査票!$C:$AR,9,FALSE)&lt;&gt;"",TEXT(VLOOKUP(A74,[1]令和3年度契約状況調査票!$C:$AR,16,FALSE),"#,##0円")&amp;CHAR(10)&amp;"(A)",VLOOKUP(A74,[1]令和3年度契約状況調査票!$C:$AR,16,FALSE))))))</f>
        <v/>
      </c>
      <c r="I74" s="28" t="str">
        <f>IF(A74="","",VLOOKUP(A74,[1]令和3年度契約状況調査票!$C:$AR,17,FALSE))</f>
        <v/>
      </c>
      <c r="J74" s="29" t="str">
        <f>IF(A74="","",IF(VLOOKUP(A74,[1]令和3年度契約状況調査票!$C:$AR,16,FALSE)="他官署で調達手続きを実施のため","－",IF(VLOOKUP(A74,[1]令和3年度契約状況調査票!$C:$AR,23,FALSE)="②同種の他の契約の予定価格を類推されるおそれがあるため公表しない","－",IF(VLOOKUP(A74,[1]令和3年度契約状況調査票!$C:$AR,23,FALSE)="－","－",IF(VLOOKUP(A74,[1]令和3年度契約状況調査票!$C:$AR,9,FALSE)&lt;&gt;"",TEXT(VLOOKUP(A74,[1]令和3年度契約状況調査票!$C:$AR,19,FALSE),"#.0%")&amp;CHAR(10)&amp;"(B/A×100)",VLOOKUP(A74,[1]令和3年度契約状況調査票!$C:$AR,19,FALSE))))))</f>
        <v/>
      </c>
      <c r="K74" s="30" t="str">
        <f>IF(A74="","",IF(VLOOKUP(A74,[1]令和3年度契約状況調査票!$C:$AR,29,FALSE)="①公益社団法人","公社",IF(VLOOKUP(A74,[1]令和3年度契約状況調査票!$C:$AR,29,FALSE)="②公益財団法人","公財","")))</f>
        <v/>
      </c>
      <c r="L74" s="30" t="str">
        <f>IF(A74="","",VLOOKUP(A74,[1]令和3年度契約状況調査票!$C:$AR,30,FALSE))</f>
        <v/>
      </c>
      <c r="M74" s="31" t="str">
        <f>IF(A74="","",IF(VLOOKUP(A74,[1]令和3年度契約状況調査票!$C:$AR,30,FALSE)="国所管",VLOOKUP(A74,[1]令和3年度契約状況調査票!$C:$AR,24,FALSE),""))</f>
        <v/>
      </c>
      <c r="N74" s="32" t="str">
        <f>IF(A74="","",IF(AND(P74="○",O74="分担契約/単価契約"),"単価契約"&amp;CHAR(10)&amp;"予定調達総額 "&amp;TEXT(VLOOKUP(A74,[1]令和3年度契約状況調査票!$C:$AR,18,FALSE),"#,##0円")&amp;"(B)"&amp;CHAR(10)&amp;"分担契約"&amp;CHAR(10)&amp;VLOOKUP(A74,[1]令和3年度契約状況調査票!$C:$AR,34,FALSE),IF(AND(P74="○",O74="分担契約"),"分担契約"&amp;CHAR(10)&amp;"契約総額 "&amp;TEXT(VLOOKUP(A74,[1]令和3年度契約状況調査票!$C:$AR,18,FALSE),"#,##0円")&amp;"(B)"&amp;CHAR(10)&amp;VLOOKUP(A74,[1]令和3年度契約状況調査票!$C:$AR,34,FALSE),(IF(O74="分担契約/単価契約","単価契約"&amp;CHAR(10)&amp;"予定調達総額 "&amp;TEXT(VLOOKUP(A74,[1]令和3年度契約状況調査票!$C:$AR,18,FALSE),"#,##0円")&amp;CHAR(10)&amp;"分担契約"&amp;CHAR(10)&amp;VLOOKUP(A74,[1]令和3年度契約状況調査票!$C:$AR,34,FALSE),IF(O74="分担契約","分担契約"&amp;CHAR(10)&amp;"契約総額 "&amp;TEXT(VLOOKUP(A74,[1]令和3年度契約状況調査票!$C:$AR,18,FALSE),"#,##0円")&amp;CHAR(10)&amp;VLOOKUP(A74,[1]令和3年度契約状況調査票!$C:$AR,34,FALSE),IF(O74="単価契約","単価契約"&amp;CHAR(10)&amp;"予定調達総額 "&amp;TEXT(VLOOKUP(A74,[1]令和3年度契約状況調査票!$C:$AR,18,FALSE),"#,##0円")&amp;CHAR(10)&amp;VLOOKUP(A74,[1]令和3年度契約状況調査票!$C:$AR,34,FALSE),VLOOKUP(A74,[1]令和3年度契約状況調査票!$C:$AR,34,FALSE))))))))</f>
        <v/>
      </c>
      <c r="O74" s="21" t="str">
        <f>IF(A74="","",VLOOKUP(A74,[1]令和3年度契約状況調査票!$C:$BY,55,FALSE))</f>
        <v/>
      </c>
      <c r="P74" s="21" t="str">
        <f>IF(A74="","",IF(VLOOKUP(A74,[1]令和3年度契約状況調査票!$C:$AR,16,FALSE)="他官署で調達手続きを実施のため","×",IF(VLOOKUP(A74,[1]令和3年度契約状況調査票!$C:$AR,23,FALSE)="②同種の他の契約の予定価格を類推されるおそれがあるため公表しない","×","○")))</f>
        <v/>
      </c>
    </row>
    <row r="75" spans="1:16" s="21" customFormat="1" ht="60" customHeight="1" x14ac:dyDescent="0.15">
      <c r="A75" s="22" t="str">
        <f>IF(MAX([1]令和3年度契約状況調査票!C70:C315)&gt;=ROW()-5,ROW()-5,"")</f>
        <v/>
      </c>
      <c r="B75" s="23" t="str">
        <f>IF(A75="","",VLOOKUP(A75,[1]令和3年度契約状況調査票!$C:$AR,7,FALSE))</f>
        <v/>
      </c>
      <c r="C75" s="24" t="str">
        <f>IF(A75="","",VLOOKUP(A75,[1]令和3年度契約状況調査票!$C:$AR,8,FALSE))</f>
        <v/>
      </c>
      <c r="D75" s="25" t="str">
        <f>IF(A75="","",VLOOKUP(A75,[1]令和3年度契約状況調査票!$C:$AR,11,FALSE))</f>
        <v/>
      </c>
      <c r="E75" s="23" t="str">
        <f>IF(A75="","",VLOOKUP(A75,[1]令和3年度契約状況調査票!$C:$AR,12,FALSE))</f>
        <v/>
      </c>
      <c r="F75" s="26" t="str">
        <f>IF(A75="","",VLOOKUP(A75,[1]令和3年度契約状況調査票!$C:$AR,13,FALSE))</f>
        <v/>
      </c>
      <c r="G75" s="27" t="str">
        <f>IF(A75="","",IF(VLOOKUP(A75,[1]令和3年度契約状況調査票!$C:$AR,14,FALSE)="②一般競争入札（総合評価方式）","一般競争入札"&amp;CHAR(10)&amp;"（総合評価方式）","一般競争入札"))</f>
        <v/>
      </c>
      <c r="H75" s="28" t="str">
        <f>IF(A75="","",IF(VLOOKUP(A75,[1]令和3年度契約状況調査票!$C:$AR,16,FALSE)="他官署で調達手続きを実施のため","他官署で調達手続きを実施のため",IF(VLOOKUP(A75,[1]令和3年度契約状況調査票!$C:$AR,23,FALSE)="②同種の他の契約の予定価格を類推されるおそれがあるため公表しない","同種の他の契約の予定価格を類推されるおそれがあるため公表しない",IF(VLOOKUP(A75,[1]令和3年度契約状況調査票!$C:$AR,23,FALSE)="－","－",IF(VLOOKUP(A75,[1]令和3年度契約状況調査票!$C:$AR,9,FALSE)&lt;&gt;"",TEXT(VLOOKUP(A75,[1]令和3年度契約状況調査票!$C:$AR,16,FALSE),"#,##0円")&amp;CHAR(10)&amp;"(A)",VLOOKUP(A75,[1]令和3年度契約状況調査票!$C:$AR,16,FALSE))))))</f>
        <v/>
      </c>
      <c r="I75" s="28" t="str">
        <f>IF(A75="","",VLOOKUP(A75,[1]令和3年度契約状況調査票!$C:$AR,17,FALSE))</f>
        <v/>
      </c>
      <c r="J75" s="29" t="str">
        <f>IF(A75="","",IF(VLOOKUP(A75,[1]令和3年度契約状況調査票!$C:$AR,16,FALSE)="他官署で調達手続きを実施のため","－",IF(VLOOKUP(A75,[1]令和3年度契約状況調査票!$C:$AR,23,FALSE)="②同種の他の契約の予定価格を類推されるおそれがあるため公表しない","－",IF(VLOOKUP(A75,[1]令和3年度契約状況調査票!$C:$AR,23,FALSE)="－","－",IF(VLOOKUP(A75,[1]令和3年度契約状況調査票!$C:$AR,9,FALSE)&lt;&gt;"",TEXT(VLOOKUP(A75,[1]令和3年度契約状況調査票!$C:$AR,19,FALSE),"#.0%")&amp;CHAR(10)&amp;"(B/A×100)",VLOOKUP(A75,[1]令和3年度契約状況調査票!$C:$AR,19,FALSE))))))</f>
        <v/>
      </c>
      <c r="K75" s="30" t="str">
        <f>IF(A75="","",IF(VLOOKUP(A75,[1]令和3年度契約状況調査票!$C:$AR,29,FALSE)="①公益社団法人","公社",IF(VLOOKUP(A75,[1]令和3年度契約状況調査票!$C:$AR,29,FALSE)="②公益財団法人","公財","")))</f>
        <v/>
      </c>
      <c r="L75" s="30" t="str">
        <f>IF(A75="","",VLOOKUP(A75,[1]令和3年度契約状況調査票!$C:$AR,30,FALSE))</f>
        <v/>
      </c>
      <c r="M75" s="31" t="str">
        <f>IF(A75="","",IF(VLOOKUP(A75,[1]令和3年度契約状況調査票!$C:$AR,30,FALSE)="国所管",VLOOKUP(A75,[1]令和3年度契約状況調査票!$C:$AR,24,FALSE),""))</f>
        <v/>
      </c>
      <c r="N75" s="32" t="str">
        <f>IF(A75="","",IF(AND(P75="○",O75="分担契約/単価契約"),"単価契約"&amp;CHAR(10)&amp;"予定調達総額 "&amp;TEXT(VLOOKUP(A75,[1]令和3年度契約状況調査票!$C:$AR,18,FALSE),"#,##0円")&amp;"(B)"&amp;CHAR(10)&amp;"分担契約"&amp;CHAR(10)&amp;VLOOKUP(A75,[1]令和3年度契約状況調査票!$C:$AR,34,FALSE),IF(AND(P75="○",O75="分担契約"),"分担契約"&amp;CHAR(10)&amp;"契約総額 "&amp;TEXT(VLOOKUP(A75,[1]令和3年度契約状況調査票!$C:$AR,18,FALSE),"#,##0円")&amp;"(B)"&amp;CHAR(10)&amp;VLOOKUP(A75,[1]令和3年度契約状況調査票!$C:$AR,34,FALSE),(IF(O75="分担契約/単価契約","単価契約"&amp;CHAR(10)&amp;"予定調達総額 "&amp;TEXT(VLOOKUP(A75,[1]令和3年度契約状況調査票!$C:$AR,18,FALSE),"#,##0円")&amp;CHAR(10)&amp;"分担契約"&amp;CHAR(10)&amp;VLOOKUP(A75,[1]令和3年度契約状況調査票!$C:$AR,34,FALSE),IF(O75="分担契約","分担契約"&amp;CHAR(10)&amp;"契約総額 "&amp;TEXT(VLOOKUP(A75,[1]令和3年度契約状況調査票!$C:$AR,18,FALSE),"#,##0円")&amp;CHAR(10)&amp;VLOOKUP(A75,[1]令和3年度契約状況調査票!$C:$AR,34,FALSE),IF(O75="単価契約","単価契約"&amp;CHAR(10)&amp;"予定調達総額 "&amp;TEXT(VLOOKUP(A75,[1]令和3年度契約状況調査票!$C:$AR,18,FALSE),"#,##0円")&amp;CHAR(10)&amp;VLOOKUP(A75,[1]令和3年度契約状況調査票!$C:$AR,34,FALSE),VLOOKUP(A75,[1]令和3年度契約状況調査票!$C:$AR,34,FALSE))))))))</f>
        <v/>
      </c>
      <c r="O75" s="21" t="str">
        <f>IF(A75="","",VLOOKUP(A75,[1]令和3年度契約状況調査票!$C:$BY,55,FALSE))</f>
        <v/>
      </c>
      <c r="P75" s="21" t="str">
        <f>IF(A75="","",IF(VLOOKUP(A75,[1]令和3年度契約状況調査票!$C:$AR,16,FALSE)="他官署で調達手続きを実施のため","×",IF(VLOOKUP(A75,[1]令和3年度契約状況調査票!$C:$AR,23,FALSE)="②同種の他の契約の予定価格を類推されるおそれがあるため公表しない","×","○")))</f>
        <v/>
      </c>
    </row>
    <row r="76" spans="1:16" s="21" customFormat="1" ht="60" customHeight="1" x14ac:dyDescent="0.15">
      <c r="A76" s="22" t="str">
        <f>IF(MAX([1]令和3年度契約状況調査票!C71:C316)&gt;=ROW()-5,ROW()-5,"")</f>
        <v/>
      </c>
      <c r="B76" s="23" t="str">
        <f>IF(A76="","",VLOOKUP(A76,[1]令和3年度契約状況調査票!$C:$AR,7,FALSE))</f>
        <v/>
      </c>
      <c r="C76" s="24" t="str">
        <f>IF(A76="","",VLOOKUP(A76,[1]令和3年度契約状況調査票!$C:$AR,8,FALSE))</f>
        <v/>
      </c>
      <c r="D76" s="25" t="str">
        <f>IF(A76="","",VLOOKUP(A76,[1]令和3年度契約状況調査票!$C:$AR,11,FALSE))</f>
        <v/>
      </c>
      <c r="E76" s="23" t="str">
        <f>IF(A76="","",VLOOKUP(A76,[1]令和3年度契約状況調査票!$C:$AR,12,FALSE))</f>
        <v/>
      </c>
      <c r="F76" s="26" t="str">
        <f>IF(A76="","",VLOOKUP(A76,[1]令和3年度契約状況調査票!$C:$AR,13,FALSE))</f>
        <v/>
      </c>
      <c r="G76" s="27" t="str">
        <f>IF(A76="","",IF(VLOOKUP(A76,[1]令和3年度契約状況調査票!$C:$AR,14,FALSE)="②一般競争入札（総合評価方式）","一般競争入札"&amp;CHAR(10)&amp;"（総合評価方式）","一般競争入札"))</f>
        <v/>
      </c>
      <c r="H76" s="28" t="str">
        <f>IF(A76="","",IF(VLOOKUP(A76,[1]令和3年度契約状況調査票!$C:$AR,16,FALSE)="他官署で調達手続きを実施のため","他官署で調達手続きを実施のため",IF(VLOOKUP(A76,[1]令和3年度契約状況調査票!$C:$AR,23,FALSE)="②同種の他の契約の予定価格を類推されるおそれがあるため公表しない","同種の他の契約の予定価格を類推されるおそれがあるため公表しない",IF(VLOOKUP(A76,[1]令和3年度契約状況調査票!$C:$AR,23,FALSE)="－","－",IF(VLOOKUP(A76,[1]令和3年度契約状況調査票!$C:$AR,9,FALSE)&lt;&gt;"",TEXT(VLOOKUP(A76,[1]令和3年度契約状況調査票!$C:$AR,16,FALSE),"#,##0円")&amp;CHAR(10)&amp;"(A)",VLOOKUP(A76,[1]令和3年度契約状況調査票!$C:$AR,16,FALSE))))))</f>
        <v/>
      </c>
      <c r="I76" s="28" t="str">
        <f>IF(A76="","",VLOOKUP(A76,[1]令和3年度契約状況調査票!$C:$AR,17,FALSE))</f>
        <v/>
      </c>
      <c r="J76" s="29" t="str">
        <f>IF(A76="","",IF(VLOOKUP(A76,[1]令和3年度契約状況調査票!$C:$AR,16,FALSE)="他官署で調達手続きを実施のため","－",IF(VLOOKUP(A76,[1]令和3年度契約状況調査票!$C:$AR,23,FALSE)="②同種の他の契約の予定価格を類推されるおそれがあるため公表しない","－",IF(VLOOKUP(A76,[1]令和3年度契約状況調査票!$C:$AR,23,FALSE)="－","－",IF(VLOOKUP(A76,[1]令和3年度契約状況調査票!$C:$AR,9,FALSE)&lt;&gt;"",TEXT(VLOOKUP(A76,[1]令和3年度契約状況調査票!$C:$AR,19,FALSE),"#.0%")&amp;CHAR(10)&amp;"(B/A×100)",VLOOKUP(A76,[1]令和3年度契約状況調査票!$C:$AR,19,FALSE))))))</f>
        <v/>
      </c>
      <c r="K76" s="30" t="str">
        <f>IF(A76="","",IF(VLOOKUP(A76,[1]令和3年度契約状況調査票!$C:$AR,29,FALSE)="①公益社団法人","公社",IF(VLOOKUP(A76,[1]令和3年度契約状況調査票!$C:$AR,29,FALSE)="②公益財団法人","公財","")))</f>
        <v/>
      </c>
      <c r="L76" s="30" t="str">
        <f>IF(A76="","",VLOOKUP(A76,[1]令和3年度契約状況調査票!$C:$AR,30,FALSE))</f>
        <v/>
      </c>
      <c r="M76" s="31" t="str">
        <f>IF(A76="","",IF(VLOOKUP(A76,[1]令和3年度契約状況調査票!$C:$AR,30,FALSE)="国所管",VLOOKUP(A76,[1]令和3年度契約状況調査票!$C:$AR,24,FALSE),""))</f>
        <v/>
      </c>
      <c r="N76" s="32" t="str">
        <f>IF(A76="","",IF(AND(P76="○",O76="分担契約/単価契約"),"単価契約"&amp;CHAR(10)&amp;"予定調達総額 "&amp;TEXT(VLOOKUP(A76,[1]令和3年度契約状況調査票!$C:$AR,18,FALSE),"#,##0円")&amp;"(B)"&amp;CHAR(10)&amp;"分担契約"&amp;CHAR(10)&amp;VLOOKUP(A76,[1]令和3年度契約状況調査票!$C:$AR,34,FALSE),IF(AND(P76="○",O76="分担契約"),"分担契約"&amp;CHAR(10)&amp;"契約総額 "&amp;TEXT(VLOOKUP(A76,[1]令和3年度契約状況調査票!$C:$AR,18,FALSE),"#,##0円")&amp;"(B)"&amp;CHAR(10)&amp;VLOOKUP(A76,[1]令和3年度契約状況調査票!$C:$AR,34,FALSE),(IF(O76="分担契約/単価契約","単価契約"&amp;CHAR(10)&amp;"予定調達総額 "&amp;TEXT(VLOOKUP(A76,[1]令和3年度契約状況調査票!$C:$AR,18,FALSE),"#,##0円")&amp;CHAR(10)&amp;"分担契約"&amp;CHAR(10)&amp;VLOOKUP(A76,[1]令和3年度契約状況調査票!$C:$AR,34,FALSE),IF(O76="分担契約","分担契約"&amp;CHAR(10)&amp;"契約総額 "&amp;TEXT(VLOOKUP(A76,[1]令和3年度契約状況調査票!$C:$AR,18,FALSE),"#,##0円")&amp;CHAR(10)&amp;VLOOKUP(A76,[1]令和3年度契約状況調査票!$C:$AR,34,FALSE),IF(O76="単価契約","単価契約"&amp;CHAR(10)&amp;"予定調達総額 "&amp;TEXT(VLOOKUP(A76,[1]令和3年度契約状況調査票!$C:$AR,18,FALSE),"#,##0円")&amp;CHAR(10)&amp;VLOOKUP(A76,[1]令和3年度契約状況調査票!$C:$AR,34,FALSE),VLOOKUP(A76,[1]令和3年度契約状況調査票!$C:$AR,34,FALSE))))))))</f>
        <v/>
      </c>
      <c r="O76" s="21" t="str">
        <f>IF(A76="","",VLOOKUP(A76,[1]令和3年度契約状況調査票!$C:$BY,55,FALSE))</f>
        <v/>
      </c>
      <c r="P76" s="21" t="str">
        <f>IF(A76="","",IF(VLOOKUP(A76,[1]令和3年度契約状況調査票!$C:$AR,16,FALSE)="他官署で調達手続きを実施のため","×",IF(VLOOKUP(A76,[1]令和3年度契約状況調査票!$C:$AR,23,FALSE)="②同種の他の契約の予定価格を類推されるおそれがあるため公表しない","×","○")))</f>
        <v/>
      </c>
    </row>
    <row r="77" spans="1:16" s="21" customFormat="1" ht="60" customHeight="1" x14ac:dyDescent="0.15">
      <c r="A77" s="22" t="str">
        <f>IF(MAX([1]令和3年度契約状況調査票!C72:C317)&gt;=ROW()-5,ROW()-5,"")</f>
        <v/>
      </c>
      <c r="B77" s="23" t="str">
        <f>IF(A77="","",VLOOKUP(A77,[1]令和3年度契約状況調査票!$C:$AR,7,FALSE))</f>
        <v/>
      </c>
      <c r="C77" s="24" t="str">
        <f>IF(A77="","",VLOOKUP(A77,[1]令和3年度契約状況調査票!$C:$AR,8,FALSE))</f>
        <v/>
      </c>
      <c r="D77" s="25" t="str">
        <f>IF(A77="","",VLOOKUP(A77,[1]令和3年度契約状況調査票!$C:$AR,11,FALSE))</f>
        <v/>
      </c>
      <c r="E77" s="23" t="str">
        <f>IF(A77="","",VLOOKUP(A77,[1]令和3年度契約状況調査票!$C:$AR,12,FALSE))</f>
        <v/>
      </c>
      <c r="F77" s="26" t="str">
        <f>IF(A77="","",VLOOKUP(A77,[1]令和3年度契約状況調査票!$C:$AR,13,FALSE))</f>
        <v/>
      </c>
      <c r="G77" s="27" t="str">
        <f>IF(A77="","",IF(VLOOKUP(A77,[1]令和3年度契約状況調査票!$C:$AR,14,FALSE)="②一般競争入札（総合評価方式）","一般競争入札"&amp;CHAR(10)&amp;"（総合評価方式）","一般競争入札"))</f>
        <v/>
      </c>
      <c r="H77" s="28" t="str">
        <f>IF(A77="","",IF(VLOOKUP(A77,[1]令和3年度契約状況調査票!$C:$AR,16,FALSE)="他官署で調達手続きを実施のため","他官署で調達手続きを実施のため",IF(VLOOKUP(A77,[1]令和3年度契約状況調査票!$C:$AR,23,FALSE)="②同種の他の契約の予定価格を類推されるおそれがあるため公表しない","同種の他の契約の予定価格を類推されるおそれがあるため公表しない",IF(VLOOKUP(A77,[1]令和3年度契約状況調査票!$C:$AR,23,FALSE)="－","－",IF(VLOOKUP(A77,[1]令和3年度契約状況調査票!$C:$AR,9,FALSE)&lt;&gt;"",TEXT(VLOOKUP(A77,[1]令和3年度契約状況調査票!$C:$AR,16,FALSE),"#,##0円")&amp;CHAR(10)&amp;"(A)",VLOOKUP(A77,[1]令和3年度契約状況調査票!$C:$AR,16,FALSE))))))</f>
        <v/>
      </c>
      <c r="I77" s="28" t="str">
        <f>IF(A77="","",VLOOKUP(A77,[1]令和3年度契約状況調査票!$C:$AR,17,FALSE))</f>
        <v/>
      </c>
      <c r="J77" s="29" t="str">
        <f>IF(A77="","",IF(VLOOKUP(A77,[1]令和3年度契約状況調査票!$C:$AR,16,FALSE)="他官署で調達手続きを実施のため","－",IF(VLOOKUP(A77,[1]令和3年度契約状況調査票!$C:$AR,23,FALSE)="②同種の他の契約の予定価格を類推されるおそれがあるため公表しない","－",IF(VLOOKUP(A77,[1]令和3年度契約状況調査票!$C:$AR,23,FALSE)="－","－",IF(VLOOKUP(A77,[1]令和3年度契約状況調査票!$C:$AR,9,FALSE)&lt;&gt;"",TEXT(VLOOKUP(A77,[1]令和3年度契約状況調査票!$C:$AR,19,FALSE),"#.0%")&amp;CHAR(10)&amp;"(B/A×100)",VLOOKUP(A77,[1]令和3年度契約状況調査票!$C:$AR,19,FALSE))))))</f>
        <v/>
      </c>
      <c r="K77" s="30" t="str">
        <f>IF(A77="","",IF(VLOOKUP(A77,[1]令和3年度契約状況調査票!$C:$AR,29,FALSE)="①公益社団法人","公社",IF(VLOOKUP(A77,[1]令和3年度契約状況調査票!$C:$AR,29,FALSE)="②公益財団法人","公財","")))</f>
        <v/>
      </c>
      <c r="L77" s="30" t="str">
        <f>IF(A77="","",VLOOKUP(A77,[1]令和3年度契約状況調査票!$C:$AR,30,FALSE))</f>
        <v/>
      </c>
      <c r="M77" s="31" t="str">
        <f>IF(A77="","",IF(VLOOKUP(A77,[1]令和3年度契約状況調査票!$C:$AR,30,FALSE)="国所管",VLOOKUP(A77,[1]令和3年度契約状況調査票!$C:$AR,24,FALSE),""))</f>
        <v/>
      </c>
      <c r="N77" s="32" t="str">
        <f>IF(A77="","",IF(AND(P77="○",O77="分担契約/単価契約"),"単価契約"&amp;CHAR(10)&amp;"予定調達総額 "&amp;TEXT(VLOOKUP(A77,[1]令和3年度契約状況調査票!$C:$AR,18,FALSE),"#,##0円")&amp;"(B)"&amp;CHAR(10)&amp;"分担契約"&amp;CHAR(10)&amp;VLOOKUP(A77,[1]令和3年度契約状況調査票!$C:$AR,34,FALSE),IF(AND(P77="○",O77="分担契約"),"分担契約"&amp;CHAR(10)&amp;"契約総額 "&amp;TEXT(VLOOKUP(A77,[1]令和3年度契約状況調査票!$C:$AR,18,FALSE),"#,##0円")&amp;"(B)"&amp;CHAR(10)&amp;VLOOKUP(A77,[1]令和3年度契約状況調査票!$C:$AR,34,FALSE),(IF(O77="分担契約/単価契約","単価契約"&amp;CHAR(10)&amp;"予定調達総額 "&amp;TEXT(VLOOKUP(A77,[1]令和3年度契約状況調査票!$C:$AR,18,FALSE),"#,##0円")&amp;CHAR(10)&amp;"分担契約"&amp;CHAR(10)&amp;VLOOKUP(A77,[1]令和3年度契約状況調査票!$C:$AR,34,FALSE),IF(O77="分担契約","分担契約"&amp;CHAR(10)&amp;"契約総額 "&amp;TEXT(VLOOKUP(A77,[1]令和3年度契約状況調査票!$C:$AR,18,FALSE),"#,##0円")&amp;CHAR(10)&amp;VLOOKUP(A77,[1]令和3年度契約状況調査票!$C:$AR,34,FALSE),IF(O77="単価契約","単価契約"&amp;CHAR(10)&amp;"予定調達総額 "&amp;TEXT(VLOOKUP(A77,[1]令和3年度契約状況調査票!$C:$AR,18,FALSE),"#,##0円")&amp;CHAR(10)&amp;VLOOKUP(A77,[1]令和3年度契約状況調査票!$C:$AR,34,FALSE),VLOOKUP(A77,[1]令和3年度契約状況調査票!$C:$AR,34,FALSE))))))))</f>
        <v/>
      </c>
      <c r="O77" s="21" t="str">
        <f>IF(A77="","",VLOOKUP(A77,[1]令和3年度契約状況調査票!$C:$BY,55,FALSE))</f>
        <v/>
      </c>
      <c r="P77" s="21" t="str">
        <f>IF(A77="","",IF(VLOOKUP(A77,[1]令和3年度契約状況調査票!$C:$AR,16,FALSE)="他官署で調達手続きを実施のため","×",IF(VLOOKUP(A77,[1]令和3年度契約状況調査票!$C:$AR,23,FALSE)="②同種の他の契約の予定価格を類推されるおそれがあるため公表しない","×","○")))</f>
        <v/>
      </c>
    </row>
    <row r="78" spans="1:16" s="21" customFormat="1" ht="60" customHeight="1" x14ac:dyDescent="0.15">
      <c r="A78" s="22" t="str">
        <f>IF(MAX([1]令和3年度契約状況調査票!C73:C318)&gt;=ROW()-5,ROW()-5,"")</f>
        <v/>
      </c>
      <c r="B78" s="23" t="str">
        <f>IF(A78="","",VLOOKUP(A78,[1]令和3年度契約状況調査票!$C:$AR,7,FALSE))</f>
        <v/>
      </c>
      <c r="C78" s="24" t="str">
        <f>IF(A78="","",VLOOKUP(A78,[1]令和3年度契約状況調査票!$C:$AR,8,FALSE))</f>
        <v/>
      </c>
      <c r="D78" s="25" t="str">
        <f>IF(A78="","",VLOOKUP(A78,[1]令和3年度契約状況調査票!$C:$AR,11,FALSE))</f>
        <v/>
      </c>
      <c r="E78" s="23" t="str">
        <f>IF(A78="","",VLOOKUP(A78,[1]令和3年度契約状況調査票!$C:$AR,12,FALSE))</f>
        <v/>
      </c>
      <c r="F78" s="26" t="str">
        <f>IF(A78="","",VLOOKUP(A78,[1]令和3年度契約状況調査票!$C:$AR,13,FALSE))</f>
        <v/>
      </c>
      <c r="G78" s="27" t="str">
        <f>IF(A78="","",IF(VLOOKUP(A78,[1]令和3年度契約状況調査票!$C:$AR,14,FALSE)="②一般競争入札（総合評価方式）","一般競争入札"&amp;CHAR(10)&amp;"（総合評価方式）","一般競争入札"))</f>
        <v/>
      </c>
      <c r="H78" s="28" t="str">
        <f>IF(A78="","",IF(VLOOKUP(A78,[1]令和3年度契約状況調査票!$C:$AR,16,FALSE)="他官署で調達手続きを実施のため","他官署で調達手続きを実施のため",IF(VLOOKUP(A78,[1]令和3年度契約状況調査票!$C:$AR,23,FALSE)="②同種の他の契約の予定価格を類推されるおそれがあるため公表しない","同種の他の契約の予定価格を類推されるおそれがあるため公表しない",IF(VLOOKUP(A78,[1]令和3年度契約状況調査票!$C:$AR,23,FALSE)="－","－",IF(VLOOKUP(A78,[1]令和3年度契約状況調査票!$C:$AR,9,FALSE)&lt;&gt;"",TEXT(VLOOKUP(A78,[1]令和3年度契約状況調査票!$C:$AR,16,FALSE),"#,##0円")&amp;CHAR(10)&amp;"(A)",VLOOKUP(A78,[1]令和3年度契約状況調査票!$C:$AR,16,FALSE))))))</f>
        <v/>
      </c>
      <c r="I78" s="28" t="str">
        <f>IF(A78="","",VLOOKUP(A78,[1]令和3年度契約状況調査票!$C:$AR,17,FALSE))</f>
        <v/>
      </c>
      <c r="J78" s="29" t="str">
        <f>IF(A78="","",IF(VLOOKUP(A78,[1]令和3年度契約状況調査票!$C:$AR,16,FALSE)="他官署で調達手続きを実施のため","－",IF(VLOOKUP(A78,[1]令和3年度契約状況調査票!$C:$AR,23,FALSE)="②同種の他の契約の予定価格を類推されるおそれがあるため公表しない","－",IF(VLOOKUP(A78,[1]令和3年度契約状況調査票!$C:$AR,23,FALSE)="－","－",IF(VLOOKUP(A78,[1]令和3年度契約状況調査票!$C:$AR,9,FALSE)&lt;&gt;"",TEXT(VLOOKUP(A78,[1]令和3年度契約状況調査票!$C:$AR,19,FALSE),"#.0%")&amp;CHAR(10)&amp;"(B/A×100)",VLOOKUP(A78,[1]令和3年度契約状況調査票!$C:$AR,19,FALSE))))))</f>
        <v/>
      </c>
      <c r="K78" s="30" t="str">
        <f>IF(A78="","",IF(VLOOKUP(A78,[1]令和3年度契約状況調査票!$C:$AR,29,FALSE)="①公益社団法人","公社",IF(VLOOKUP(A78,[1]令和3年度契約状況調査票!$C:$AR,29,FALSE)="②公益財団法人","公財","")))</f>
        <v/>
      </c>
      <c r="L78" s="30" t="str">
        <f>IF(A78="","",VLOOKUP(A78,[1]令和3年度契約状況調査票!$C:$AR,30,FALSE))</f>
        <v/>
      </c>
      <c r="M78" s="31" t="str">
        <f>IF(A78="","",IF(VLOOKUP(A78,[1]令和3年度契約状況調査票!$C:$AR,30,FALSE)="国所管",VLOOKUP(A78,[1]令和3年度契約状況調査票!$C:$AR,24,FALSE),""))</f>
        <v/>
      </c>
      <c r="N78" s="32" t="str">
        <f>IF(A78="","",IF(AND(P78="○",O78="分担契約/単価契約"),"単価契約"&amp;CHAR(10)&amp;"予定調達総額 "&amp;TEXT(VLOOKUP(A78,[1]令和3年度契約状況調査票!$C:$AR,18,FALSE),"#,##0円")&amp;"(B)"&amp;CHAR(10)&amp;"分担契約"&amp;CHAR(10)&amp;VLOOKUP(A78,[1]令和3年度契約状況調査票!$C:$AR,34,FALSE),IF(AND(P78="○",O78="分担契約"),"分担契約"&amp;CHAR(10)&amp;"契約総額 "&amp;TEXT(VLOOKUP(A78,[1]令和3年度契約状況調査票!$C:$AR,18,FALSE),"#,##0円")&amp;"(B)"&amp;CHAR(10)&amp;VLOOKUP(A78,[1]令和3年度契約状況調査票!$C:$AR,34,FALSE),(IF(O78="分担契約/単価契約","単価契約"&amp;CHAR(10)&amp;"予定調達総額 "&amp;TEXT(VLOOKUP(A78,[1]令和3年度契約状況調査票!$C:$AR,18,FALSE),"#,##0円")&amp;CHAR(10)&amp;"分担契約"&amp;CHAR(10)&amp;VLOOKUP(A78,[1]令和3年度契約状況調査票!$C:$AR,34,FALSE),IF(O78="分担契約","分担契約"&amp;CHAR(10)&amp;"契約総額 "&amp;TEXT(VLOOKUP(A78,[1]令和3年度契約状況調査票!$C:$AR,18,FALSE),"#,##0円")&amp;CHAR(10)&amp;VLOOKUP(A78,[1]令和3年度契約状況調査票!$C:$AR,34,FALSE),IF(O78="単価契約","単価契約"&amp;CHAR(10)&amp;"予定調達総額 "&amp;TEXT(VLOOKUP(A78,[1]令和3年度契約状況調査票!$C:$AR,18,FALSE),"#,##0円")&amp;CHAR(10)&amp;VLOOKUP(A78,[1]令和3年度契約状況調査票!$C:$AR,34,FALSE),VLOOKUP(A78,[1]令和3年度契約状況調査票!$C:$AR,34,FALSE))))))))</f>
        <v/>
      </c>
      <c r="O78" s="21" t="str">
        <f>IF(A78="","",VLOOKUP(A78,[1]令和3年度契約状況調査票!$C:$BY,55,FALSE))</f>
        <v/>
      </c>
      <c r="P78" s="21" t="str">
        <f>IF(A78="","",IF(VLOOKUP(A78,[1]令和3年度契約状況調査票!$C:$AR,16,FALSE)="他官署で調達手続きを実施のため","×",IF(VLOOKUP(A78,[1]令和3年度契約状況調査票!$C:$AR,23,FALSE)="②同種の他の契約の予定価格を類推されるおそれがあるため公表しない","×","○")))</f>
        <v/>
      </c>
    </row>
    <row r="79" spans="1:16" s="21" customFormat="1" ht="60" customHeight="1" x14ac:dyDescent="0.15">
      <c r="A79" s="22" t="str">
        <f>IF(MAX([1]令和3年度契約状況調査票!C74:C319)&gt;=ROW()-5,ROW()-5,"")</f>
        <v/>
      </c>
      <c r="B79" s="23" t="str">
        <f>IF(A79="","",VLOOKUP(A79,[1]令和3年度契約状況調査票!$C:$AR,7,FALSE))</f>
        <v/>
      </c>
      <c r="C79" s="24" t="str">
        <f>IF(A79="","",VLOOKUP(A79,[1]令和3年度契約状況調査票!$C:$AR,8,FALSE))</f>
        <v/>
      </c>
      <c r="D79" s="25" t="str">
        <f>IF(A79="","",VLOOKUP(A79,[1]令和3年度契約状況調査票!$C:$AR,11,FALSE))</f>
        <v/>
      </c>
      <c r="E79" s="23" t="str">
        <f>IF(A79="","",VLOOKUP(A79,[1]令和3年度契約状況調査票!$C:$AR,12,FALSE))</f>
        <v/>
      </c>
      <c r="F79" s="26" t="str">
        <f>IF(A79="","",VLOOKUP(A79,[1]令和3年度契約状況調査票!$C:$AR,13,FALSE))</f>
        <v/>
      </c>
      <c r="G79" s="27" t="str">
        <f>IF(A79="","",IF(VLOOKUP(A79,[1]令和3年度契約状況調査票!$C:$AR,14,FALSE)="②一般競争入札（総合評価方式）","一般競争入札"&amp;CHAR(10)&amp;"（総合評価方式）","一般競争入札"))</f>
        <v/>
      </c>
      <c r="H79" s="28" t="str">
        <f>IF(A79="","",IF(VLOOKUP(A79,[1]令和3年度契約状況調査票!$C:$AR,16,FALSE)="他官署で調達手続きを実施のため","他官署で調達手続きを実施のため",IF(VLOOKUP(A79,[1]令和3年度契約状況調査票!$C:$AR,23,FALSE)="②同種の他の契約の予定価格を類推されるおそれがあるため公表しない","同種の他の契約の予定価格を類推されるおそれがあるため公表しない",IF(VLOOKUP(A79,[1]令和3年度契約状況調査票!$C:$AR,23,FALSE)="－","－",IF(VLOOKUP(A79,[1]令和3年度契約状況調査票!$C:$AR,9,FALSE)&lt;&gt;"",TEXT(VLOOKUP(A79,[1]令和3年度契約状況調査票!$C:$AR,16,FALSE),"#,##0円")&amp;CHAR(10)&amp;"(A)",VLOOKUP(A79,[1]令和3年度契約状況調査票!$C:$AR,16,FALSE))))))</f>
        <v/>
      </c>
      <c r="I79" s="28" t="str">
        <f>IF(A79="","",VLOOKUP(A79,[1]令和3年度契約状況調査票!$C:$AR,17,FALSE))</f>
        <v/>
      </c>
      <c r="J79" s="29" t="str">
        <f>IF(A79="","",IF(VLOOKUP(A79,[1]令和3年度契約状況調査票!$C:$AR,16,FALSE)="他官署で調達手続きを実施のため","－",IF(VLOOKUP(A79,[1]令和3年度契約状況調査票!$C:$AR,23,FALSE)="②同種の他の契約の予定価格を類推されるおそれがあるため公表しない","－",IF(VLOOKUP(A79,[1]令和3年度契約状況調査票!$C:$AR,23,FALSE)="－","－",IF(VLOOKUP(A79,[1]令和3年度契約状況調査票!$C:$AR,9,FALSE)&lt;&gt;"",TEXT(VLOOKUP(A79,[1]令和3年度契約状況調査票!$C:$AR,19,FALSE),"#.0%")&amp;CHAR(10)&amp;"(B/A×100)",VLOOKUP(A79,[1]令和3年度契約状況調査票!$C:$AR,19,FALSE))))))</f>
        <v/>
      </c>
      <c r="K79" s="30" t="str">
        <f>IF(A79="","",IF(VLOOKUP(A79,[1]令和3年度契約状況調査票!$C:$AR,29,FALSE)="①公益社団法人","公社",IF(VLOOKUP(A79,[1]令和3年度契約状況調査票!$C:$AR,29,FALSE)="②公益財団法人","公財","")))</f>
        <v/>
      </c>
      <c r="L79" s="30" t="str">
        <f>IF(A79="","",VLOOKUP(A79,[1]令和3年度契約状況調査票!$C:$AR,30,FALSE))</f>
        <v/>
      </c>
      <c r="M79" s="31" t="str">
        <f>IF(A79="","",IF(VLOOKUP(A79,[1]令和3年度契約状況調査票!$C:$AR,30,FALSE)="国所管",VLOOKUP(A79,[1]令和3年度契約状況調査票!$C:$AR,24,FALSE),""))</f>
        <v/>
      </c>
      <c r="N79" s="32" t="str">
        <f>IF(A79="","",IF(AND(P79="○",O79="分担契約/単価契約"),"単価契約"&amp;CHAR(10)&amp;"予定調達総額 "&amp;TEXT(VLOOKUP(A79,[1]令和3年度契約状況調査票!$C:$AR,18,FALSE),"#,##0円")&amp;"(B)"&amp;CHAR(10)&amp;"分担契約"&amp;CHAR(10)&amp;VLOOKUP(A79,[1]令和3年度契約状況調査票!$C:$AR,34,FALSE),IF(AND(P79="○",O79="分担契約"),"分担契約"&amp;CHAR(10)&amp;"契約総額 "&amp;TEXT(VLOOKUP(A79,[1]令和3年度契約状況調査票!$C:$AR,18,FALSE),"#,##0円")&amp;"(B)"&amp;CHAR(10)&amp;VLOOKUP(A79,[1]令和3年度契約状況調査票!$C:$AR,34,FALSE),(IF(O79="分担契約/単価契約","単価契約"&amp;CHAR(10)&amp;"予定調達総額 "&amp;TEXT(VLOOKUP(A79,[1]令和3年度契約状況調査票!$C:$AR,18,FALSE),"#,##0円")&amp;CHAR(10)&amp;"分担契約"&amp;CHAR(10)&amp;VLOOKUP(A79,[1]令和3年度契約状況調査票!$C:$AR,34,FALSE),IF(O79="分担契約","分担契約"&amp;CHAR(10)&amp;"契約総額 "&amp;TEXT(VLOOKUP(A79,[1]令和3年度契約状況調査票!$C:$AR,18,FALSE),"#,##0円")&amp;CHAR(10)&amp;VLOOKUP(A79,[1]令和3年度契約状況調査票!$C:$AR,34,FALSE),IF(O79="単価契約","単価契約"&amp;CHAR(10)&amp;"予定調達総額 "&amp;TEXT(VLOOKUP(A79,[1]令和3年度契約状況調査票!$C:$AR,18,FALSE),"#,##0円")&amp;CHAR(10)&amp;VLOOKUP(A79,[1]令和3年度契約状況調査票!$C:$AR,34,FALSE),VLOOKUP(A79,[1]令和3年度契約状況調査票!$C:$AR,34,FALSE))))))))</f>
        <v/>
      </c>
      <c r="O79" s="21" t="str">
        <f>IF(A79="","",VLOOKUP(A79,[1]令和3年度契約状況調査票!$C:$BY,55,FALSE))</f>
        <v/>
      </c>
      <c r="P79" s="21" t="str">
        <f>IF(A79="","",IF(VLOOKUP(A79,[1]令和3年度契約状況調査票!$C:$AR,16,FALSE)="他官署で調達手続きを実施のため","×",IF(VLOOKUP(A79,[1]令和3年度契約状況調査票!$C:$AR,23,FALSE)="②同種の他の契約の予定価格を類推されるおそれがあるため公表しない","×","○")))</f>
        <v/>
      </c>
    </row>
    <row r="80" spans="1:16" s="21" customFormat="1" ht="60" customHeight="1" x14ac:dyDescent="0.15">
      <c r="A80" s="22" t="str">
        <f>IF(MAX([1]令和3年度契約状況調査票!C75:C320)&gt;=ROW()-5,ROW()-5,"")</f>
        <v/>
      </c>
      <c r="B80" s="23" t="str">
        <f>IF(A80="","",VLOOKUP(A80,[1]令和3年度契約状況調査票!$C:$AR,7,FALSE))</f>
        <v/>
      </c>
      <c r="C80" s="24" t="str">
        <f>IF(A80="","",VLOOKUP(A80,[1]令和3年度契約状況調査票!$C:$AR,8,FALSE))</f>
        <v/>
      </c>
      <c r="D80" s="25" t="str">
        <f>IF(A80="","",VLOOKUP(A80,[1]令和3年度契約状況調査票!$C:$AR,11,FALSE))</f>
        <v/>
      </c>
      <c r="E80" s="23" t="str">
        <f>IF(A80="","",VLOOKUP(A80,[1]令和3年度契約状況調査票!$C:$AR,12,FALSE))</f>
        <v/>
      </c>
      <c r="F80" s="26" t="str">
        <f>IF(A80="","",VLOOKUP(A80,[1]令和3年度契約状況調査票!$C:$AR,13,FALSE))</f>
        <v/>
      </c>
      <c r="G80" s="27" t="str">
        <f>IF(A80="","",IF(VLOOKUP(A80,[1]令和3年度契約状況調査票!$C:$AR,14,FALSE)="②一般競争入札（総合評価方式）","一般競争入札"&amp;CHAR(10)&amp;"（総合評価方式）","一般競争入札"))</f>
        <v/>
      </c>
      <c r="H80" s="28" t="str">
        <f>IF(A80="","",IF(VLOOKUP(A80,[1]令和3年度契約状況調査票!$C:$AR,16,FALSE)="他官署で調達手続きを実施のため","他官署で調達手続きを実施のため",IF(VLOOKUP(A80,[1]令和3年度契約状況調査票!$C:$AR,23,FALSE)="②同種の他の契約の予定価格を類推されるおそれがあるため公表しない","同種の他の契約の予定価格を類推されるおそれがあるため公表しない",IF(VLOOKUP(A80,[1]令和3年度契約状況調査票!$C:$AR,23,FALSE)="－","－",IF(VLOOKUP(A80,[1]令和3年度契約状況調査票!$C:$AR,9,FALSE)&lt;&gt;"",TEXT(VLOOKUP(A80,[1]令和3年度契約状況調査票!$C:$AR,16,FALSE),"#,##0円")&amp;CHAR(10)&amp;"(A)",VLOOKUP(A80,[1]令和3年度契約状況調査票!$C:$AR,16,FALSE))))))</f>
        <v/>
      </c>
      <c r="I80" s="28" t="str">
        <f>IF(A80="","",VLOOKUP(A80,[1]令和3年度契約状況調査票!$C:$AR,17,FALSE))</f>
        <v/>
      </c>
      <c r="J80" s="29" t="str">
        <f>IF(A80="","",IF(VLOOKUP(A80,[1]令和3年度契約状況調査票!$C:$AR,16,FALSE)="他官署で調達手続きを実施のため","－",IF(VLOOKUP(A80,[1]令和3年度契約状況調査票!$C:$AR,23,FALSE)="②同種の他の契約の予定価格を類推されるおそれがあるため公表しない","－",IF(VLOOKUP(A80,[1]令和3年度契約状況調査票!$C:$AR,23,FALSE)="－","－",IF(VLOOKUP(A80,[1]令和3年度契約状況調査票!$C:$AR,9,FALSE)&lt;&gt;"",TEXT(VLOOKUP(A80,[1]令和3年度契約状況調査票!$C:$AR,19,FALSE),"#.0%")&amp;CHAR(10)&amp;"(B/A×100)",VLOOKUP(A80,[1]令和3年度契約状況調査票!$C:$AR,19,FALSE))))))</f>
        <v/>
      </c>
      <c r="K80" s="30" t="str">
        <f>IF(A80="","",IF(VLOOKUP(A80,[1]令和3年度契約状況調査票!$C:$AR,29,FALSE)="①公益社団法人","公社",IF(VLOOKUP(A80,[1]令和3年度契約状況調査票!$C:$AR,29,FALSE)="②公益財団法人","公財","")))</f>
        <v/>
      </c>
      <c r="L80" s="30" t="str">
        <f>IF(A80="","",VLOOKUP(A80,[1]令和3年度契約状況調査票!$C:$AR,30,FALSE))</f>
        <v/>
      </c>
      <c r="M80" s="31" t="str">
        <f>IF(A80="","",IF(VLOOKUP(A80,[1]令和3年度契約状況調査票!$C:$AR,30,FALSE)="国所管",VLOOKUP(A80,[1]令和3年度契約状況調査票!$C:$AR,24,FALSE),""))</f>
        <v/>
      </c>
      <c r="N80" s="32" t="str">
        <f>IF(A80="","",IF(AND(P80="○",O80="分担契約/単価契約"),"単価契約"&amp;CHAR(10)&amp;"予定調達総額 "&amp;TEXT(VLOOKUP(A80,[1]令和3年度契約状況調査票!$C:$AR,18,FALSE),"#,##0円")&amp;"(B)"&amp;CHAR(10)&amp;"分担契約"&amp;CHAR(10)&amp;VLOOKUP(A80,[1]令和3年度契約状況調査票!$C:$AR,34,FALSE),IF(AND(P80="○",O80="分担契約"),"分担契約"&amp;CHAR(10)&amp;"契約総額 "&amp;TEXT(VLOOKUP(A80,[1]令和3年度契約状況調査票!$C:$AR,18,FALSE),"#,##0円")&amp;"(B)"&amp;CHAR(10)&amp;VLOOKUP(A80,[1]令和3年度契約状況調査票!$C:$AR,34,FALSE),(IF(O80="分担契約/単価契約","単価契約"&amp;CHAR(10)&amp;"予定調達総額 "&amp;TEXT(VLOOKUP(A80,[1]令和3年度契約状況調査票!$C:$AR,18,FALSE),"#,##0円")&amp;CHAR(10)&amp;"分担契約"&amp;CHAR(10)&amp;VLOOKUP(A80,[1]令和3年度契約状況調査票!$C:$AR,34,FALSE),IF(O80="分担契約","分担契約"&amp;CHAR(10)&amp;"契約総額 "&amp;TEXT(VLOOKUP(A80,[1]令和3年度契約状況調査票!$C:$AR,18,FALSE),"#,##0円")&amp;CHAR(10)&amp;VLOOKUP(A80,[1]令和3年度契約状況調査票!$C:$AR,34,FALSE),IF(O80="単価契約","単価契約"&amp;CHAR(10)&amp;"予定調達総額 "&amp;TEXT(VLOOKUP(A80,[1]令和3年度契約状況調査票!$C:$AR,18,FALSE),"#,##0円")&amp;CHAR(10)&amp;VLOOKUP(A80,[1]令和3年度契約状況調査票!$C:$AR,34,FALSE),VLOOKUP(A80,[1]令和3年度契約状況調査票!$C:$AR,34,FALSE))))))))</f>
        <v/>
      </c>
      <c r="O80" s="21" t="str">
        <f>IF(A80="","",VLOOKUP(A80,[1]令和3年度契約状況調査票!$C:$BY,55,FALSE))</f>
        <v/>
      </c>
      <c r="P80" s="21" t="str">
        <f>IF(A80="","",IF(VLOOKUP(A80,[1]令和3年度契約状況調査票!$C:$AR,16,FALSE)="他官署で調達手続きを実施のため","×",IF(VLOOKUP(A80,[1]令和3年度契約状況調査票!$C:$AR,23,FALSE)="②同種の他の契約の予定価格を類推されるおそれがあるため公表しない","×","○")))</f>
        <v/>
      </c>
    </row>
    <row r="81" spans="1:16" s="21" customFormat="1" ht="60" customHeight="1" x14ac:dyDescent="0.15">
      <c r="A81" s="22" t="str">
        <f>IF(MAX([1]令和3年度契約状況調査票!C76:C321)&gt;=ROW()-5,ROW()-5,"")</f>
        <v/>
      </c>
      <c r="B81" s="23" t="str">
        <f>IF(A81="","",VLOOKUP(A81,[1]令和3年度契約状況調査票!$C:$AR,7,FALSE))</f>
        <v/>
      </c>
      <c r="C81" s="24" t="str">
        <f>IF(A81="","",VLOOKUP(A81,[1]令和3年度契約状況調査票!$C:$AR,8,FALSE))</f>
        <v/>
      </c>
      <c r="D81" s="25" t="str">
        <f>IF(A81="","",VLOOKUP(A81,[1]令和3年度契約状況調査票!$C:$AR,11,FALSE))</f>
        <v/>
      </c>
      <c r="E81" s="23" t="str">
        <f>IF(A81="","",VLOOKUP(A81,[1]令和3年度契約状況調査票!$C:$AR,12,FALSE))</f>
        <v/>
      </c>
      <c r="F81" s="26" t="str">
        <f>IF(A81="","",VLOOKUP(A81,[1]令和3年度契約状況調査票!$C:$AR,13,FALSE))</f>
        <v/>
      </c>
      <c r="G81" s="27" t="str">
        <f>IF(A81="","",IF(VLOOKUP(A81,[1]令和3年度契約状況調査票!$C:$AR,14,FALSE)="②一般競争入札（総合評価方式）","一般競争入札"&amp;CHAR(10)&amp;"（総合評価方式）","一般競争入札"))</f>
        <v/>
      </c>
      <c r="H81" s="28" t="str">
        <f>IF(A81="","",IF(VLOOKUP(A81,[1]令和3年度契約状況調査票!$C:$AR,16,FALSE)="他官署で調達手続きを実施のため","他官署で調達手続きを実施のため",IF(VLOOKUP(A81,[1]令和3年度契約状況調査票!$C:$AR,23,FALSE)="②同種の他の契約の予定価格を類推されるおそれがあるため公表しない","同種の他の契約の予定価格を類推されるおそれがあるため公表しない",IF(VLOOKUP(A81,[1]令和3年度契約状況調査票!$C:$AR,23,FALSE)="－","－",IF(VLOOKUP(A81,[1]令和3年度契約状況調査票!$C:$AR,9,FALSE)&lt;&gt;"",TEXT(VLOOKUP(A81,[1]令和3年度契約状況調査票!$C:$AR,16,FALSE),"#,##0円")&amp;CHAR(10)&amp;"(A)",VLOOKUP(A81,[1]令和3年度契約状況調査票!$C:$AR,16,FALSE))))))</f>
        <v/>
      </c>
      <c r="I81" s="28" t="str">
        <f>IF(A81="","",VLOOKUP(A81,[1]令和3年度契約状況調査票!$C:$AR,17,FALSE))</f>
        <v/>
      </c>
      <c r="J81" s="29" t="str">
        <f>IF(A81="","",IF(VLOOKUP(A81,[1]令和3年度契約状況調査票!$C:$AR,16,FALSE)="他官署で調達手続きを実施のため","－",IF(VLOOKUP(A81,[1]令和3年度契約状況調査票!$C:$AR,23,FALSE)="②同種の他の契約の予定価格を類推されるおそれがあるため公表しない","－",IF(VLOOKUP(A81,[1]令和3年度契約状況調査票!$C:$AR,23,FALSE)="－","－",IF(VLOOKUP(A81,[1]令和3年度契約状況調査票!$C:$AR,9,FALSE)&lt;&gt;"",TEXT(VLOOKUP(A81,[1]令和3年度契約状況調査票!$C:$AR,19,FALSE),"#.0%")&amp;CHAR(10)&amp;"(B/A×100)",VLOOKUP(A81,[1]令和3年度契約状況調査票!$C:$AR,19,FALSE))))))</f>
        <v/>
      </c>
      <c r="K81" s="30" t="str">
        <f>IF(A81="","",IF(VLOOKUP(A81,[1]令和3年度契約状況調査票!$C:$AR,29,FALSE)="①公益社団法人","公社",IF(VLOOKUP(A81,[1]令和3年度契約状況調査票!$C:$AR,29,FALSE)="②公益財団法人","公財","")))</f>
        <v/>
      </c>
      <c r="L81" s="30" t="str">
        <f>IF(A81="","",VLOOKUP(A81,[1]令和3年度契約状況調査票!$C:$AR,30,FALSE))</f>
        <v/>
      </c>
      <c r="M81" s="31" t="str">
        <f>IF(A81="","",IF(VLOOKUP(A81,[1]令和3年度契約状況調査票!$C:$AR,30,FALSE)="国所管",VLOOKUP(A81,[1]令和3年度契約状況調査票!$C:$AR,24,FALSE),""))</f>
        <v/>
      </c>
      <c r="N81" s="32" t="str">
        <f>IF(A81="","",IF(AND(P81="○",O81="分担契約/単価契約"),"単価契約"&amp;CHAR(10)&amp;"予定調達総額 "&amp;TEXT(VLOOKUP(A81,[1]令和3年度契約状況調査票!$C:$AR,18,FALSE),"#,##0円")&amp;"(B)"&amp;CHAR(10)&amp;"分担契約"&amp;CHAR(10)&amp;VLOOKUP(A81,[1]令和3年度契約状況調査票!$C:$AR,34,FALSE),IF(AND(P81="○",O81="分担契約"),"分担契約"&amp;CHAR(10)&amp;"契約総額 "&amp;TEXT(VLOOKUP(A81,[1]令和3年度契約状況調査票!$C:$AR,18,FALSE),"#,##0円")&amp;"(B)"&amp;CHAR(10)&amp;VLOOKUP(A81,[1]令和3年度契約状況調査票!$C:$AR,34,FALSE),(IF(O81="分担契約/単価契約","単価契約"&amp;CHAR(10)&amp;"予定調達総額 "&amp;TEXT(VLOOKUP(A81,[1]令和3年度契約状況調査票!$C:$AR,18,FALSE),"#,##0円")&amp;CHAR(10)&amp;"分担契約"&amp;CHAR(10)&amp;VLOOKUP(A81,[1]令和3年度契約状況調査票!$C:$AR,34,FALSE),IF(O81="分担契約","分担契約"&amp;CHAR(10)&amp;"契約総額 "&amp;TEXT(VLOOKUP(A81,[1]令和3年度契約状況調査票!$C:$AR,18,FALSE),"#,##0円")&amp;CHAR(10)&amp;VLOOKUP(A81,[1]令和3年度契約状況調査票!$C:$AR,34,FALSE),IF(O81="単価契約","単価契約"&amp;CHAR(10)&amp;"予定調達総額 "&amp;TEXT(VLOOKUP(A81,[1]令和3年度契約状況調査票!$C:$AR,18,FALSE),"#,##0円")&amp;CHAR(10)&amp;VLOOKUP(A81,[1]令和3年度契約状況調査票!$C:$AR,34,FALSE),VLOOKUP(A81,[1]令和3年度契約状況調査票!$C:$AR,34,FALSE))))))))</f>
        <v/>
      </c>
      <c r="O81" s="21" t="str">
        <f>IF(A81="","",VLOOKUP(A81,[1]令和3年度契約状況調査票!$C:$BY,55,FALSE))</f>
        <v/>
      </c>
      <c r="P81" s="21" t="str">
        <f>IF(A81="","",IF(VLOOKUP(A81,[1]令和3年度契約状況調査票!$C:$AR,16,FALSE)="他官署で調達手続きを実施のため","×",IF(VLOOKUP(A81,[1]令和3年度契約状況調査票!$C:$AR,23,FALSE)="②同種の他の契約の予定価格を類推されるおそれがあるため公表しない","×","○")))</f>
        <v/>
      </c>
    </row>
    <row r="82" spans="1:16" s="21" customFormat="1" ht="60" customHeight="1" x14ac:dyDescent="0.15">
      <c r="A82" s="22" t="str">
        <f>IF(MAX([1]令和3年度契約状況調査票!C77:C322)&gt;=ROW()-5,ROW()-5,"")</f>
        <v/>
      </c>
      <c r="B82" s="23" t="str">
        <f>IF(A82="","",VLOOKUP(A82,[1]令和3年度契約状況調査票!$C:$AR,7,FALSE))</f>
        <v/>
      </c>
      <c r="C82" s="24" t="str">
        <f>IF(A82="","",VLOOKUP(A82,[1]令和3年度契約状況調査票!$C:$AR,8,FALSE))</f>
        <v/>
      </c>
      <c r="D82" s="25" t="str">
        <f>IF(A82="","",VLOOKUP(A82,[1]令和3年度契約状況調査票!$C:$AR,11,FALSE))</f>
        <v/>
      </c>
      <c r="E82" s="23" t="str">
        <f>IF(A82="","",VLOOKUP(A82,[1]令和3年度契約状況調査票!$C:$AR,12,FALSE))</f>
        <v/>
      </c>
      <c r="F82" s="26" t="str">
        <f>IF(A82="","",VLOOKUP(A82,[1]令和3年度契約状況調査票!$C:$AR,13,FALSE))</f>
        <v/>
      </c>
      <c r="G82" s="27" t="str">
        <f>IF(A82="","",IF(VLOOKUP(A82,[1]令和3年度契約状況調査票!$C:$AR,14,FALSE)="②一般競争入札（総合評価方式）","一般競争入札"&amp;CHAR(10)&amp;"（総合評価方式）","一般競争入札"))</f>
        <v/>
      </c>
      <c r="H82" s="28" t="str">
        <f>IF(A82="","",IF(VLOOKUP(A82,[1]令和3年度契約状況調査票!$C:$AR,16,FALSE)="他官署で調達手続きを実施のため","他官署で調達手続きを実施のため",IF(VLOOKUP(A82,[1]令和3年度契約状況調査票!$C:$AR,23,FALSE)="②同種の他の契約の予定価格を類推されるおそれがあるため公表しない","同種の他の契約の予定価格を類推されるおそれがあるため公表しない",IF(VLOOKUP(A82,[1]令和3年度契約状況調査票!$C:$AR,23,FALSE)="－","－",IF(VLOOKUP(A82,[1]令和3年度契約状況調査票!$C:$AR,9,FALSE)&lt;&gt;"",TEXT(VLOOKUP(A82,[1]令和3年度契約状況調査票!$C:$AR,16,FALSE),"#,##0円")&amp;CHAR(10)&amp;"(A)",VLOOKUP(A82,[1]令和3年度契約状況調査票!$C:$AR,16,FALSE))))))</f>
        <v/>
      </c>
      <c r="I82" s="28" t="str">
        <f>IF(A82="","",VLOOKUP(A82,[1]令和3年度契約状況調査票!$C:$AR,17,FALSE))</f>
        <v/>
      </c>
      <c r="J82" s="29" t="str">
        <f>IF(A82="","",IF(VLOOKUP(A82,[1]令和3年度契約状況調査票!$C:$AR,16,FALSE)="他官署で調達手続きを実施のため","－",IF(VLOOKUP(A82,[1]令和3年度契約状況調査票!$C:$AR,23,FALSE)="②同種の他の契約の予定価格を類推されるおそれがあるため公表しない","－",IF(VLOOKUP(A82,[1]令和3年度契約状況調査票!$C:$AR,23,FALSE)="－","－",IF(VLOOKUP(A82,[1]令和3年度契約状況調査票!$C:$AR,9,FALSE)&lt;&gt;"",TEXT(VLOOKUP(A82,[1]令和3年度契約状況調査票!$C:$AR,19,FALSE),"#.0%")&amp;CHAR(10)&amp;"(B/A×100)",VLOOKUP(A82,[1]令和3年度契約状況調査票!$C:$AR,19,FALSE))))))</f>
        <v/>
      </c>
      <c r="K82" s="30" t="str">
        <f>IF(A82="","",IF(VLOOKUP(A82,[1]令和3年度契約状況調査票!$C:$AR,29,FALSE)="①公益社団法人","公社",IF(VLOOKUP(A82,[1]令和3年度契約状況調査票!$C:$AR,29,FALSE)="②公益財団法人","公財","")))</f>
        <v/>
      </c>
      <c r="L82" s="30" t="str">
        <f>IF(A82="","",VLOOKUP(A82,[1]令和3年度契約状況調査票!$C:$AR,30,FALSE))</f>
        <v/>
      </c>
      <c r="M82" s="31" t="str">
        <f>IF(A82="","",IF(VLOOKUP(A82,[1]令和3年度契約状況調査票!$C:$AR,30,FALSE)="国所管",VLOOKUP(A82,[1]令和3年度契約状況調査票!$C:$AR,24,FALSE),""))</f>
        <v/>
      </c>
      <c r="N82" s="32" t="str">
        <f>IF(A82="","",IF(AND(P82="○",O82="分担契約/単価契約"),"単価契約"&amp;CHAR(10)&amp;"予定調達総額 "&amp;TEXT(VLOOKUP(A82,[1]令和3年度契約状況調査票!$C:$AR,18,FALSE),"#,##0円")&amp;"(B)"&amp;CHAR(10)&amp;"分担契約"&amp;CHAR(10)&amp;VLOOKUP(A82,[1]令和3年度契約状況調査票!$C:$AR,34,FALSE),IF(AND(P82="○",O82="分担契約"),"分担契約"&amp;CHAR(10)&amp;"契約総額 "&amp;TEXT(VLOOKUP(A82,[1]令和3年度契約状況調査票!$C:$AR,18,FALSE),"#,##0円")&amp;"(B)"&amp;CHAR(10)&amp;VLOOKUP(A82,[1]令和3年度契約状況調査票!$C:$AR,34,FALSE),(IF(O82="分担契約/単価契約","単価契約"&amp;CHAR(10)&amp;"予定調達総額 "&amp;TEXT(VLOOKUP(A82,[1]令和3年度契約状況調査票!$C:$AR,18,FALSE),"#,##0円")&amp;CHAR(10)&amp;"分担契約"&amp;CHAR(10)&amp;VLOOKUP(A82,[1]令和3年度契約状況調査票!$C:$AR,34,FALSE),IF(O82="分担契約","分担契約"&amp;CHAR(10)&amp;"契約総額 "&amp;TEXT(VLOOKUP(A82,[1]令和3年度契約状況調査票!$C:$AR,18,FALSE),"#,##0円")&amp;CHAR(10)&amp;VLOOKUP(A82,[1]令和3年度契約状況調査票!$C:$AR,34,FALSE),IF(O82="単価契約","単価契約"&amp;CHAR(10)&amp;"予定調達総額 "&amp;TEXT(VLOOKUP(A82,[1]令和3年度契約状況調査票!$C:$AR,18,FALSE),"#,##0円")&amp;CHAR(10)&amp;VLOOKUP(A82,[1]令和3年度契約状況調査票!$C:$AR,34,FALSE),VLOOKUP(A82,[1]令和3年度契約状況調査票!$C:$AR,34,FALSE))))))))</f>
        <v/>
      </c>
      <c r="O82" s="21" t="str">
        <f>IF(A82="","",VLOOKUP(A82,[1]令和3年度契約状況調査票!$C:$BY,55,FALSE))</f>
        <v/>
      </c>
      <c r="P82" s="21" t="str">
        <f>IF(A82="","",IF(VLOOKUP(A82,[1]令和3年度契約状況調査票!$C:$AR,16,FALSE)="他官署で調達手続きを実施のため","×",IF(VLOOKUP(A82,[1]令和3年度契約状況調査票!$C:$AR,23,FALSE)="②同種の他の契約の予定価格を類推されるおそれがあるため公表しない","×","○")))</f>
        <v/>
      </c>
    </row>
    <row r="83" spans="1:16" s="21" customFormat="1" ht="60" customHeight="1" x14ac:dyDescent="0.15">
      <c r="A83" s="22" t="str">
        <f>IF(MAX([1]令和3年度契約状況調査票!C78:C323)&gt;=ROW()-5,ROW()-5,"")</f>
        <v/>
      </c>
      <c r="B83" s="23" t="str">
        <f>IF(A83="","",VLOOKUP(A83,[1]令和3年度契約状況調査票!$C:$AR,7,FALSE))</f>
        <v/>
      </c>
      <c r="C83" s="24" t="str">
        <f>IF(A83="","",VLOOKUP(A83,[1]令和3年度契約状況調査票!$C:$AR,8,FALSE))</f>
        <v/>
      </c>
      <c r="D83" s="25" t="str">
        <f>IF(A83="","",VLOOKUP(A83,[1]令和3年度契約状況調査票!$C:$AR,11,FALSE))</f>
        <v/>
      </c>
      <c r="E83" s="23" t="str">
        <f>IF(A83="","",VLOOKUP(A83,[1]令和3年度契約状況調査票!$C:$AR,12,FALSE))</f>
        <v/>
      </c>
      <c r="F83" s="26" t="str">
        <f>IF(A83="","",VLOOKUP(A83,[1]令和3年度契約状況調査票!$C:$AR,13,FALSE))</f>
        <v/>
      </c>
      <c r="G83" s="27" t="str">
        <f>IF(A83="","",IF(VLOOKUP(A83,[1]令和3年度契約状況調査票!$C:$AR,14,FALSE)="②一般競争入札（総合評価方式）","一般競争入札"&amp;CHAR(10)&amp;"（総合評価方式）","一般競争入札"))</f>
        <v/>
      </c>
      <c r="H83" s="28" t="str">
        <f>IF(A83="","",IF(VLOOKUP(A83,[1]令和3年度契約状況調査票!$C:$AR,16,FALSE)="他官署で調達手続きを実施のため","他官署で調達手続きを実施のため",IF(VLOOKUP(A83,[1]令和3年度契約状況調査票!$C:$AR,23,FALSE)="②同種の他の契約の予定価格を類推されるおそれがあるため公表しない","同種の他の契約の予定価格を類推されるおそれがあるため公表しない",IF(VLOOKUP(A83,[1]令和3年度契約状況調査票!$C:$AR,23,FALSE)="－","－",IF(VLOOKUP(A83,[1]令和3年度契約状況調査票!$C:$AR,9,FALSE)&lt;&gt;"",TEXT(VLOOKUP(A83,[1]令和3年度契約状況調査票!$C:$AR,16,FALSE),"#,##0円")&amp;CHAR(10)&amp;"(A)",VLOOKUP(A83,[1]令和3年度契約状況調査票!$C:$AR,16,FALSE))))))</f>
        <v/>
      </c>
      <c r="I83" s="28" t="str">
        <f>IF(A83="","",VLOOKUP(A83,[1]令和3年度契約状況調査票!$C:$AR,17,FALSE))</f>
        <v/>
      </c>
      <c r="J83" s="29" t="str">
        <f>IF(A83="","",IF(VLOOKUP(A83,[1]令和3年度契約状況調査票!$C:$AR,16,FALSE)="他官署で調達手続きを実施のため","－",IF(VLOOKUP(A83,[1]令和3年度契約状況調査票!$C:$AR,23,FALSE)="②同種の他の契約の予定価格を類推されるおそれがあるため公表しない","－",IF(VLOOKUP(A83,[1]令和3年度契約状況調査票!$C:$AR,23,FALSE)="－","－",IF(VLOOKUP(A83,[1]令和3年度契約状況調査票!$C:$AR,9,FALSE)&lt;&gt;"",TEXT(VLOOKUP(A83,[1]令和3年度契約状況調査票!$C:$AR,19,FALSE),"#.0%")&amp;CHAR(10)&amp;"(B/A×100)",VLOOKUP(A83,[1]令和3年度契約状況調査票!$C:$AR,19,FALSE))))))</f>
        <v/>
      </c>
      <c r="K83" s="30" t="str">
        <f>IF(A83="","",IF(VLOOKUP(A83,[1]令和3年度契約状況調査票!$C:$AR,29,FALSE)="①公益社団法人","公社",IF(VLOOKUP(A83,[1]令和3年度契約状況調査票!$C:$AR,29,FALSE)="②公益財団法人","公財","")))</f>
        <v/>
      </c>
      <c r="L83" s="30" t="str">
        <f>IF(A83="","",VLOOKUP(A83,[1]令和3年度契約状況調査票!$C:$AR,30,FALSE))</f>
        <v/>
      </c>
      <c r="M83" s="31" t="str">
        <f>IF(A83="","",IF(VLOOKUP(A83,[1]令和3年度契約状況調査票!$C:$AR,30,FALSE)="国所管",VLOOKUP(A83,[1]令和3年度契約状況調査票!$C:$AR,24,FALSE),""))</f>
        <v/>
      </c>
      <c r="N83" s="32" t="str">
        <f>IF(A83="","",IF(AND(P83="○",O83="分担契約/単価契約"),"単価契約"&amp;CHAR(10)&amp;"予定調達総額 "&amp;TEXT(VLOOKUP(A83,[1]令和3年度契約状況調査票!$C:$AR,18,FALSE),"#,##0円")&amp;"(B)"&amp;CHAR(10)&amp;"分担契約"&amp;CHAR(10)&amp;VLOOKUP(A83,[1]令和3年度契約状況調査票!$C:$AR,34,FALSE),IF(AND(P83="○",O83="分担契約"),"分担契約"&amp;CHAR(10)&amp;"契約総額 "&amp;TEXT(VLOOKUP(A83,[1]令和3年度契約状況調査票!$C:$AR,18,FALSE),"#,##0円")&amp;"(B)"&amp;CHAR(10)&amp;VLOOKUP(A83,[1]令和3年度契約状況調査票!$C:$AR,34,FALSE),(IF(O83="分担契約/単価契約","単価契約"&amp;CHAR(10)&amp;"予定調達総額 "&amp;TEXT(VLOOKUP(A83,[1]令和3年度契約状況調査票!$C:$AR,18,FALSE),"#,##0円")&amp;CHAR(10)&amp;"分担契約"&amp;CHAR(10)&amp;VLOOKUP(A83,[1]令和3年度契約状況調査票!$C:$AR,34,FALSE),IF(O83="分担契約","分担契約"&amp;CHAR(10)&amp;"契約総額 "&amp;TEXT(VLOOKUP(A83,[1]令和3年度契約状況調査票!$C:$AR,18,FALSE),"#,##0円")&amp;CHAR(10)&amp;VLOOKUP(A83,[1]令和3年度契約状況調査票!$C:$AR,34,FALSE),IF(O83="単価契約","単価契約"&amp;CHAR(10)&amp;"予定調達総額 "&amp;TEXT(VLOOKUP(A83,[1]令和3年度契約状況調査票!$C:$AR,18,FALSE),"#,##0円")&amp;CHAR(10)&amp;VLOOKUP(A83,[1]令和3年度契約状況調査票!$C:$AR,34,FALSE),VLOOKUP(A83,[1]令和3年度契約状況調査票!$C:$AR,34,FALSE))))))))</f>
        <v/>
      </c>
      <c r="O83" s="21" t="str">
        <f>IF(A83="","",VLOOKUP(A83,[1]令和3年度契約状況調査票!$C:$BY,55,FALSE))</f>
        <v/>
      </c>
      <c r="P83" s="21" t="str">
        <f>IF(A83="","",IF(VLOOKUP(A83,[1]令和3年度契約状況調査票!$C:$AR,16,FALSE)="他官署で調達手続きを実施のため","×",IF(VLOOKUP(A83,[1]令和3年度契約状況調査票!$C:$AR,23,FALSE)="②同種の他の契約の予定価格を類推されるおそれがあるため公表しない","×","○")))</f>
        <v/>
      </c>
    </row>
    <row r="84" spans="1:16" s="21" customFormat="1" ht="60" customHeight="1" x14ac:dyDescent="0.15">
      <c r="A84" s="22" t="str">
        <f>IF(MAX([1]令和3年度契約状況調査票!C79:C324)&gt;=ROW()-5,ROW()-5,"")</f>
        <v/>
      </c>
      <c r="B84" s="23" t="str">
        <f>IF(A84="","",VLOOKUP(A84,[1]令和3年度契約状況調査票!$C:$AR,7,FALSE))</f>
        <v/>
      </c>
      <c r="C84" s="24" t="str">
        <f>IF(A84="","",VLOOKUP(A84,[1]令和3年度契約状況調査票!$C:$AR,8,FALSE))</f>
        <v/>
      </c>
      <c r="D84" s="25" t="str">
        <f>IF(A84="","",VLOOKUP(A84,[1]令和3年度契約状況調査票!$C:$AR,11,FALSE))</f>
        <v/>
      </c>
      <c r="E84" s="23" t="str">
        <f>IF(A84="","",VLOOKUP(A84,[1]令和3年度契約状況調査票!$C:$AR,12,FALSE))</f>
        <v/>
      </c>
      <c r="F84" s="26" t="str">
        <f>IF(A84="","",VLOOKUP(A84,[1]令和3年度契約状況調査票!$C:$AR,13,FALSE))</f>
        <v/>
      </c>
      <c r="G84" s="27" t="str">
        <f>IF(A84="","",IF(VLOOKUP(A84,[1]令和3年度契約状況調査票!$C:$AR,14,FALSE)="②一般競争入札（総合評価方式）","一般競争入札"&amp;CHAR(10)&amp;"（総合評価方式）","一般競争入札"))</f>
        <v/>
      </c>
      <c r="H84" s="28" t="str">
        <f>IF(A84="","",IF(VLOOKUP(A84,[1]令和3年度契約状況調査票!$C:$AR,16,FALSE)="他官署で調達手続きを実施のため","他官署で調達手続きを実施のため",IF(VLOOKUP(A84,[1]令和3年度契約状況調査票!$C:$AR,23,FALSE)="②同種の他の契約の予定価格を類推されるおそれがあるため公表しない","同種の他の契約の予定価格を類推されるおそれがあるため公表しない",IF(VLOOKUP(A84,[1]令和3年度契約状況調査票!$C:$AR,23,FALSE)="－","－",IF(VLOOKUP(A84,[1]令和3年度契約状況調査票!$C:$AR,9,FALSE)&lt;&gt;"",TEXT(VLOOKUP(A84,[1]令和3年度契約状況調査票!$C:$AR,16,FALSE),"#,##0円")&amp;CHAR(10)&amp;"(A)",VLOOKUP(A84,[1]令和3年度契約状況調査票!$C:$AR,16,FALSE))))))</f>
        <v/>
      </c>
      <c r="I84" s="28" t="str">
        <f>IF(A84="","",VLOOKUP(A84,[1]令和3年度契約状況調査票!$C:$AR,17,FALSE))</f>
        <v/>
      </c>
      <c r="J84" s="29" t="str">
        <f>IF(A84="","",IF(VLOOKUP(A84,[1]令和3年度契約状況調査票!$C:$AR,16,FALSE)="他官署で調達手続きを実施のため","－",IF(VLOOKUP(A84,[1]令和3年度契約状況調査票!$C:$AR,23,FALSE)="②同種の他の契約の予定価格を類推されるおそれがあるため公表しない","－",IF(VLOOKUP(A84,[1]令和3年度契約状況調査票!$C:$AR,23,FALSE)="－","－",IF(VLOOKUP(A84,[1]令和3年度契約状況調査票!$C:$AR,9,FALSE)&lt;&gt;"",TEXT(VLOOKUP(A84,[1]令和3年度契約状況調査票!$C:$AR,19,FALSE),"#.0%")&amp;CHAR(10)&amp;"(B/A×100)",VLOOKUP(A84,[1]令和3年度契約状況調査票!$C:$AR,19,FALSE))))))</f>
        <v/>
      </c>
      <c r="K84" s="30" t="str">
        <f>IF(A84="","",IF(VLOOKUP(A84,[1]令和3年度契約状況調査票!$C:$AR,29,FALSE)="①公益社団法人","公社",IF(VLOOKUP(A84,[1]令和3年度契約状況調査票!$C:$AR,29,FALSE)="②公益財団法人","公財","")))</f>
        <v/>
      </c>
      <c r="L84" s="30" t="str">
        <f>IF(A84="","",VLOOKUP(A84,[1]令和3年度契約状況調査票!$C:$AR,30,FALSE))</f>
        <v/>
      </c>
      <c r="M84" s="31" t="str">
        <f>IF(A84="","",IF(VLOOKUP(A84,[1]令和3年度契約状況調査票!$C:$AR,30,FALSE)="国所管",VLOOKUP(A84,[1]令和3年度契約状況調査票!$C:$AR,24,FALSE),""))</f>
        <v/>
      </c>
      <c r="N84" s="32" t="str">
        <f>IF(A84="","",IF(AND(P84="○",O84="分担契約/単価契約"),"単価契約"&amp;CHAR(10)&amp;"予定調達総額 "&amp;TEXT(VLOOKUP(A84,[1]令和3年度契約状況調査票!$C:$AR,18,FALSE),"#,##0円")&amp;"(B)"&amp;CHAR(10)&amp;"分担契約"&amp;CHAR(10)&amp;VLOOKUP(A84,[1]令和3年度契約状況調査票!$C:$AR,34,FALSE),IF(AND(P84="○",O84="分担契約"),"分担契約"&amp;CHAR(10)&amp;"契約総額 "&amp;TEXT(VLOOKUP(A84,[1]令和3年度契約状況調査票!$C:$AR,18,FALSE),"#,##0円")&amp;"(B)"&amp;CHAR(10)&amp;VLOOKUP(A84,[1]令和3年度契約状況調査票!$C:$AR,34,FALSE),(IF(O84="分担契約/単価契約","単価契約"&amp;CHAR(10)&amp;"予定調達総額 "&amp;TEXT(VLOOKUP(A84,[1]令和3年度契約状況調査票!$C:$AR,18,FALSE),"#,##0円")&amp;CHAR(10)&amp;"分担契約"&amp;CHAR(10)&amp;VLOOKUP(A84,[1]令和3年度契約状況調査票!$C:$AR,34,FALSE),IF(O84="分担契約","分担契約"&amp;CHAR(10)&amp;"契約総額 "&amp;TEXT(VLOOKUP(A84,[1]令和3年度契約状況調査票!$C:$AR,18,FALSE),"#,##0円")&amp;CHAR(10)&amp;VLOOKUP(A84,[1]令和3年度契約状況調査票!$C:$AR,34,FALSE),IF(O84="単価契約","単価契約"&amp;CHAR(10)&amp;"予定調達総額 "&amp;TEXT(VLOOKUP(A84,[1]令和3年度契約状況調査票!$C:$AR,18,FALSE),"#,##0円")&amp;CHAR(10)&amp;VLOOKUP(A84,[1]令和3年度契約状況調査票!$C:$AR,34,FALSE),VLOOKUP(A84,[1]令和3年度契約状況調査票!$C:$AR,34,FALSE))))))))</f>
        <v/>
      </c>
      <c r="O84" s="21" t="str">
        <f>IF(A84="","",VLOOKUP(A84,[1]令和3年度契約状況調査票!$C:$BY,55,FALSE))</f>
        <v/>
      </c>
      <c r="P84" s="21" t="str">
        <f>IF(A84="","",IF(VLOOKUP(A84,[1]令和3年度契約状況調査票!$C:$AR,16,FALSE)="他官署で調達手続きを実施のため","×",IF(VLOOKUP(A84,[1]令和3年度契約状況調査票!$C:$AR,23,FALSE)="②同種の他の契約の予定価格を類推されるおそれがあるため公表しない","×","○")))</f>
        <v/>
      </c>
    </row>
    <row r="85" spans="1:16" s="21" customFormat="1" ht="60" customHeight="1" x14ac:dyDescent="0.15">
      <c r="A85" s="22" t="str">
        <f>IF(MAX([1]令和3年度契約状況調査票!C80:C325)&gt;=ROW()-5,ROW()-5,"")</f>
        <v/>
      </c>
      <c r="B85" s="23" t="str">
        <f>IF(A85="","",VLOOKUP(A85,[1]令和3年度契約状況調査票!$C:$AR,7,FALSE))</f>
        <v/>
      </c>
      <c r="C85" s="24" t="str">
        <f>IF(A85="","",VLOOKUP(A85,[1]令和3年度契約状況調査票!$C:$AR,8,FALSE))</f>
        <v/>
      </c>
      <c r="D85" s="25" t="str">
        <f>IF(A85="","",VLOOKUP(A85,[1]令和3年度契約状況調査票!$C:$AR,11,FALSE))</f>
        <v/>
      </c>
      <c r="E85" s="23" t="str">
        <f>IF(A85="","",VLOOKUP(A85,[1]令和3年度契約状況調査票!$C:$AR,12,FALSE))</f>
        <v/>
      </c>
      <c r="F85" s="26" t="str">
        <f>IF(A85="","",VLOOKUP(A85,[1]令和3年度契約状況調査票!$C:$AR,13,FALSE))</f>
        <v/>
      </c>
      <c r="G85" s="27" t="str">
        <f>IF(A85="","",IF(VLOOKUP(A85,[1]令和3年度契約状況調査票!$C:$AR,14,FALSE)="②一般競争入札（総合評価方式）","一般競争入札"&amp;CHAR(10)&amp;"（総合評価方式）","一般競争入札"))</f>
        <v/>
      </c>
      <c r="H85" s="28" t="str">
        <f>IF(A85="","",IF(VLOOKUP(A85,[1]令和3年度契約状況調査票!$C:$AR,16,FALSE)="他官署で調達手続きを実施のため","他官署で調達手続きを実施のため",IF(VLOOKUP(A85,[1]令和3年度契約状況調査票!$C:$AR,23,FALSE)="②同種の他の契約の予定価格を類推されるおそれがあるため公表しない","同種の他の契約の予定価格を類推されるおそれがあるため公表しない",IF(VLOOKUP(A85,[1]令和3年度契約状況調査票!$C:$AR,23,FALSE)="－","－",IF(VLOOKUP(A85,[1]令和3年度契約状況調査票!$C:$AR,9,FALSE)&lt;&gt;"",TEXT(VLOOKUP(A85,[1]令和3年度契約状況調査票!$C:$AR,16,FALSE),"#,##0円")&amp;CHAR(10)&amp;"(A)",VLOOKUP(A85,[1]令和3年度契約状況調査票!$C:$AR,16,FALSE))))))</f>
        <v/>
      </c>
      <c r="I85" s="28" t="str">
        <f>IF(A85="","",VLOOKUP(A85,[1]令和3年度契約状況調査票!$C:$AR,17,FALSE))</f>
        <v/>
      </c>
      <c r="J85" s="29" t="str">
        <f>IF(A85="","",IF(VLOOKUP(A85,[1]令和3年度契約状況調査票!$C:$AR,16,FALSE)="他官署で調達手続きを実施のため","－",IF(VLOOKUP(A85,[1]令和3年度契約状況調査票!$C:$AR,23,FALSE)="②同種の他の契約の予定価格を類推されるおそれがあるため公表しない","－",IF(VLOOKUP(A85,[1]令和3年度契約状況調査票!$C:$AR,23,FALSE)="－","－",IF(VLOOKUP(A85,[1]令和3年度契約状況調査票!$C:$AR,9,FALSE)&lt;&gt;"",TEXT(VLOOKUP(A85,[1]令和3年度契約状況調査票!$C:$AR,19,FALSE),"#.0%")&amp;CHAR(10)&amp;"(B/A×100)",VLOOKUP(A85,[1]令和3年度契約状況調査票!$C:$AR,19,FALSE))))))</f>
        <v/>
      </c>
      <c r="K85" s="30" t="str">
        <f>IF(A85="","",IF(VLOOKUP(A85,[1]令和3年度契約状況調査票!$C:$AR,29,FALSE)="①公益社団法人","公社",IF(VLOOKUP(A85,[1]令和3年度契約状況調査票!$C:$AR,29,FALSE)="②公益財団法人","公財","")))</f>
        <v/>
      </c>
      <c r="L85" s="30" t="str">
        <f>IF(A85="","",VLOOKUP(A85,[1]令和3年度契約状況調査票!$C:$AR,30,FALSE))</f>
        <v/>
      </c>
      <c r="M85" s="31" t="str">
        <f>IF(A85="","",IF(VLOOKUP(A85,[1]令和3年度契約状況調査票!$C:$AR,30,FALSE)="国所管",VLOOKUP(A85,[1]令和3年度契約状況調査票!$C:$AR,24,FALSE),""))</f>
        <v/>
      </c>
      <c r="N85" s="32" t="str">
        <f>IF(A85="","",IF(AND(P85="○",O85="分担契約/単価契約"),"単価契約"&amp;CHAR(10)&amp;"予定調達総額 "&amp;TEXT(VLOOKUP(A85,[1]令和3年度契約状況調査票!$C:$AR,18,FALSE),"#,##0円")&amp;"(B)"&amp;CHAR(10)&amp;"分担契約"&amp;CHAR(10)&amp;VLOOKUP(A85,[1]令和3年度契約状況調査票!$C:$AR,34,FALSE),IF(AND(P85="○",O85="分担契約"),"分担契約"&amp;CHAR(10)&amp;"契約総額 "&amp;TEXT(VLOOKUP(A85,[1]令和3年度契約状況調査票!$C:$AR,18,FALSE),"#,##0円")&amp;"(B)"&amp;CHAR(10)&amp;VLOOKUP(A85,[1]令和3年度契約状況調査票!$C:$AR,34,FALSE),(IF(O85="分担契約/単価契約","単価契約"&amp;CHAR(10)&amp;"予定調達総額 "&amp;TEXT(VLOOKUP(A85,[1]令和3年度契約状況調査票!$C:$AR,18,FALSE),"#,##0円")&amp;CHAR(10)&amp;"分担契約"&amp;CHAR(10)&amp;VLOOKUP(A85,[1]令和3年度契約状況調査票!$C:$AR,34,FALSE),IF(O85="分担契約","分担契約"&amp;CHAR(10)&amp;"契約総額 "&amp;TEXT(VLOOKUP(A85,[1]令和3年度契約状況調査票!$C:$AR,18,FALSE),"#,##0円")&amp;CHAR(10)&amp;VLOOKUP(A85,[1]令和3年度契約状況調査票!$C:$AR,34,FALSE),IF(O85="単価契約","単価契約"&amp;CHAR(10)&amp;"予定調達総額 "&amp;TEXT(VLOOKUP(A85,[1]令和3年度契約状況調査票!$C:$AR,18,FALSE),"#,##0円")&amp;CHAR(10)&amp;VLOOKUP(A85,[1]令和3年度契約状況調査票!$C:$AR,34,FALSE),VLOOKUP(A85,[1]令和3年度契約状況調査票!$C:$AR,34,FALSE))))))))</f>
        <v/>
      </c>
      <c r="O85" s="21" t="str">
        <f>IF(A85="","",VLOOKUP(A85,[1]令和3年度契約状況調査票!$C:$BY,55,FALSE))</f>
        <v/>
      </c>
      <c r="P85" s="21" t="str">
        <f>IF(A85="","",IF(VLOOKUP(A85,[1]令和3年度契約状況調査票!$C:$AR,16,FALSE)="他官署で調達手続きを実施のため","×",IF(VLOOKUP(A85,[1]令和3年度契約状況調査票!$C:$AR,23,FALSE)="②同種の他の契約の予定価格を類推されるおそれがあるため公表しない","×","○")))</f>
        <v/>
      </c>
    </row>
    <row r="86" spans="1:16" s="21" customFormat="1" ht="60" customHeight="1" x14ac:dyDescent="0.15">
      <c r="A86" s="22" t="str">
        <f>IF(MAX([1]令和3年度契約状況調査票!C81:C326)&gt;=ROW()-5,ROW()-5,"")</f>
        <v/>
      </c>
      <c r="B86" s="23" t="str">
        <f>IF(A86="","",VLOOKUP(A86,[1]令和3年度契約状況調査票!$C:$AR,7,FALSE))</f>
        <v/>
      </c>
      <c r="C86" s="24" t="str">
        <f>IF(A86="","",VLOOKUP(A86,[1]令和3年度契約状況調査票!$C:$AR,8,FALSE))</f>
        <v/>
      </c>
      <c r="D86" s="25" t="str">
        <f>IF(A86="","",VLOOKUP(A86,[1]令和3年度契約状況調査票!$C:$AR,11,FALSE))</f>
        <v/>
      </c>
      <c r="E86" s="23" t="str">
        <f>IF(A86="","",VLOOKUP(A86,[1]令和3年度契約状況調査票!$C:$AR,12,FALSE))</f>
        <v/>
      </c>
      <c r="F86" s="26" t="str">
        <f>IF(A86="","",VLOOKUP(A86,[1]令和3年度契約状況調査票!$C:$AR,13,FALSE))</f>
        <v/>
      </c>
      <c r="G86" s="27" t="str">
        <f>IF(A86="","",IF(VLOOKUP(A86,[1]令和3年度契約状況調査票!$C:$AR,14,FALSE)="②一般競争入札（総合評価方式）","一般競争入札"&amp;CHAR(10)&amp;"（総合評価方式）","一般競争入札"))</f>
        <v/>
      </c>
      <c r="H86" s="28" t="str">
        <f>IF(A86="","",IF(VLOOKUP(A86,[1]令和3年度契約状況調査票!$C:$AR,16,FALSE)="他官署で調達手続きを実施のため","他官署で調達手続きを実施のため",IF(VLOOKUP(A86,[1]令和3年度契約状況調査票!$C:$AR,23,FALSE)="②同種の他の契約の予定価格を類推されるおそれがあるため公表しない","同種の他の契約の予定価格を類推されるおそれがあるため公表しない",IF(VLOOKUP(A86,[1]令和3年度契約状況調査票!$C:$AR,23,FALSE)="－","－",IF(VLOOKUP(A86,[1]令和3年度契約状況調査票!$C:$AR,9,FALSE)&lt;&gt;"",TEXT(VLOOKUP(A86,[1]令和3年度契約状況調査票!$C:$AR,16,FALSE),"#,##0円")&amp;CHAR(10)&amp;"(A)",VLOOKUP(A86,[1]令和3年度契約状況調査票!$C:$AR,16,FALSE))))))</f>
        <v/>
      </c>
      <c r="I86" s="28" t="str">
        <f>IF(A86="","",VLOOKUP(A86,[1]令和3年度契約状況調査票!$C:$AR,17,FALSE))</f>
        <v/>
      </c>
      <c r="J86" s="29" t="str">
        <f>IF(A86="","",IF(VLOOKUP(A86,[1]令和3年度契約状況調査票!$C:$AR,16,FALSE)="他官署で調達手続きを実施のため","－",IF(VLOOKUP(A86,[1]令和3年度契約状況調査票!$C:$AR,23,FALSE)="②同種の他の契約の予定価格を類推されるおそれがあるため公表しない","－",IF(VLOOKUP(A86,[1]令和3年度契約状況調査票!$C:$AR,23,FALSE)="－","－",IF(VLOOKUP(A86,[1]令和3年度契約状況調査票!$C:$AR,9,FALSE)&lt;&gt;"",TEXT(VLOOKUP(A86,[1]令和3年度契約状況調査票!$C:$AR,19,FALSE),"#.0%")&amp;CHAR(10)&amp;"(B/A×100)",VLOOKUP(A86,[1]令和3年度契約状況調査票!$C:$AR,19,FALSE))))))</f>
        <v/>
      </c>
      <c r="K86" s="30" t="str">
        <f>IF(A86="","",IF(VLOOKUP(A86,[1]令和3年度契約状況調査票!$C:$AR,29,FALSE)="①公益社団法人","公社",IF(VLOOKUP(A86,[1]令和3年度契約状況調査票!$C:$AR,29,FALSE)="②公益財団法人","公財","")))</f>
        <v/>
      </c>
      <c r="L86" s="30" t="str">
        <f>IF(A86="","",VLOOKUP(A86,[1]令和3年度契約状況調査票!$C:$AR,30,FALSE))</f>
        <v/>
      </c>
      <c r="M86" s="31" t="str">
        <f>IF(A86="","",IF(VLOOKUP(A86,[1]令和3年度契約状況調査票!$C:$AR,30,FALSE)="国所管",VLOOKUP(A86,[1]令和3年度契約状況調査票!$C:$AR,24,FALSE),""))</f>
        <v/>
      </c>
      <c r="N86" s="32" t="str">
        <f>IF(A86="","",IF(AND(P86="○",O86="分担契約/単価契約"),"単価契約"&amp;CHAR(10)&amp;"予定調達総額 "&amp;TEXT(VLOOKUP(A86,[1]令和3年度契約状況調査票!$C:$AR,18,FALSE),"#,##0円")&amp;"(B)"&amp;CHAR(10)&amp;"分担契約"&amp;CHAR(10)&amp;VLOOKUP(A86,[1]令和3年度契約状況調査票!$C:$AR,34,FALSE),IF(AND(P86="○",O86="分担契約"),"分担契約"&amp;CHAR(10)&amp;"契約総額 "&amp;TEXT(VLOOKUP(A86,[1]令和3年度契約状況調査票!$C:$AR,18,FALSE),"#,##0円")&amp;"(B)"&amp;CHAR(10)&amp;VLOOKUP(A86,[1]令和3年度契約状況調査票!$C:$AR,34,FALSE),(IF(O86="分担契約/単価契約","単価契約"&amp;CHAR(10)&amp;"予定調達総額 "&amp;TEXT(VLOOKUP(A86,[1]令和3年度契約状況調査票!$C:$AR,18,FALSE),"#,##0円")&amp;CHAR(10)&amp;"分担契約"&amp;CHAR(10)&amp;VLOOKUP(A86,[1]令和3年度契約状況調査票!$C:$AR,34,FALSE),IF(O86="分担契約","分担契約"&amp;CHAR(10)&amp;"契約総額 "&amp;TEXT(VLOOKUP(A86,[1]令和3年度契約状況調査票!$C:$AR,18,FALSE),"#,##0円")&amp;CHAR(10)&amp;VLOOKUP(A86,[1]令和3年度契約状況調査票!$C:$AR,34,FALSE),IF(O86="単価契約","単価契約"&amp;CHAR(10)&amp;"予定調達総額 "&amp;TEXT(VLOOKUP(A86,[1]令和3年度契約状況調査票!$C:$AR,18,FALSE),"#,##0円")&amp;CHAR(10)&amp;VLOOKUP(A86,[1]令和3年度契約状況調査票!$C:$AR,34,FALSE),VLOOKUP(A86,[1]令和3年度契約状況調査票!$C:$AR,34,FALSE))))))))</f>
        <v/>
      </c>
      <c r="O86" s="21" t="str">
        <f>IF(A86="","",VLOOKUP(A86,[1]令和3年度契約状況調査票!$C:$BY,55,FALSE))</f>
        <v/>
      </c>
      <c r="P86" s="21" t="str">
        <f>IF(A86="","",IF(VLOOKUP(A86,[1]令和3年度契約状況調査票!$C:$AR,16,FALSE)="他官署で調達手続きを実施のため","×",IF(VLOOKUP(A86,[1]令和3年度契約状況調査票!$C:$AR,23,FALSE)="②同種の他の契約の予定価格を類推されるおそれがあるため公表しない","×","○")))</f>
        <v/>
      </c>
    </row>
    <row r="87" spans="1:16" s="21" customFormat="1" ht="60" customHeight="1" x14ac:dyDescent="0.15">
      <c r="A87" s="22" t="str">
        <f>IF(MAX([1]令和3年度契約状況調査票!C82:C327)&gt;=ROW()-5,ROW()-5,"")</f>
        <v/>
      </c>
      <c r="B87" s="23" t="str">
        <f>IF(A87="","",VLOOKUP(A87,[1]令和3年度契約状況調査票!$C:$AR,7,FALSE))</f>
        <v/>
      </c>
      <c r="C87" s="24" t="str">
        <f>IF(A87="","",VLOOKUP(A87,[1]令和3年度契約状況調査票!$C:$AR,8,FALSE))</f>
        <v/>
      </c>
      <c r="D87" s="25" t="str">
        <f>IF(A87="","",VLOOKUP(A87,[1]令和3年度契約状況調査票!$C:$AR,11,FALSE))</f>
        <v/>
      </c>
      <c r="E87" s="23" t="str">
        <f>IF(A87="","",VLOOKUP(A87,[1]令和3年度契約状況調査票!$C:$AR,12,FALSE))</f>
        <v/>
      </c>
      <c r="F87" s="26" t="str">
        <f>IF(A87="","",VLOOKUP(A87,[1]令和3年度契約状況調査票!$C:$AR,13,FALSE))</f>
        <v/>
      </c>
      <c r="G87" s="27" t="str">
        <f>IF(A87="","",IF(VLOOKUP(A87,[1]令和3年度契約状況調査票!$C:$AR,14,FALSE)="②一般競争入札（総合評価方式）","一般競争入札"&amp;CHAR(10)&amp;"（総合評価方式）","一般競争入札"))</f>
        <v/>
      </c>
      <c r="H87" s="28" t="str">
        <f>IF(A87="","",IF(VLOOKUP(A87,[1]令和3年度契約状況調査票!$C:$AR,16,FALSE)="他官署で調達手続きを実施のため","他官署で調達手続きを実施のため",IF(VLOOKUP(A87,[1]令和3年度契約状況調査票!$C:$AR,23,FALSE)="②同種の他の契約の予定価格を類推されるおそれがあるため公表しない","同種の他の契約の予定価格を類推されるおそれがあるため公表しない",IF(VLOOKUP(A87,[1]令和3年度契約状況調査票!$C:$AR,23,FALSE)="－","－",IF(VLOOKUP(A87,[1]令和3年度契約状況調査票!$C:$AR,9,FALSE)&lt;&gt;"",TEXT(VLOOKUP(A87,[1]令和3年度契約状況調査票!$C:$AR,16,FALSE),"#,##0円")&amp;CHAR(10)&amp;"(A)",VLOOKUP(A87,[1]令和3年度契約状況調査票!$C:$AR,16,FALSE))))))</f>
        <v/>
      </c>
      <c r="I87" s="28" t="str">
        <f>IF(A87="","",VLOOKUP(A87,[1]令和3年度契約状況調査票!$C:$AR,17,FALSE))</f>
        <v/>
      </c>
      <c r="J87" s="29" t="str">
        <f>IF(A87="","",IF(VLOOKUP(A87,[1]令和3年度契約状況調査票!$C:$AR,16,FALSE)="他官署で調達手続きを実施のため","－",IF(VLOOKUP(A87,[1]令和3年度契約状況調査票!$C:$AR,23,FALSE)="②同種の他の契約の予定価格を類推されるおそれがあるため公表しない","－",IF(VLOOKUP(A87,[1]令和3年度契約状況調査票!$C:$AR,23,FALSE)="－","－",IF(VLOOKUP(A87,[1]令和3年度契約状況調査票!$C:$AR,9,FALSE)&lt;&gt;"",TEXT(VLOOKUP(A87,[1]令和3年度契約状況調査票!$C:$AR,19,FALSE),"#.0%")&amp;CHAR(10)&amp;"(B/A×100)",VLOOKUP(A87,[1]令和3年度契約状況調査票!$C:$AR,19,FALSE))))))</f>
        <v/>
      </c>
      <c r="K87" s="30" t="str">
        <f>IF(A87="","",IF(VLOOKUP(A87,[1]令和3年度契約状況調査票!$C:$AR,29,FALSE)="①公益社団法人","公社",IF(VLOOKUP(A87,[1]令和3年度契約状況調査票!$C:$AR,29,FALSE)="②公益財団法人","公財","")))</f>
        <v/>
      </c>
      <c r="L87" s="30" t="str">
        <f>IF(A87="","",VLOOKUP(A87,[1]令和3年度契約状況調査票!$C:$AR,30,FALSE))</f>
        <v/>
      </c>
      <c r="M87" s="31" t="str">
        <f>IF(A87="","",IF(VLOOKUP(A87,[1]令和3年度契約状況調査票!$C:$AR,30,FALSE)="国所管",VLOOKUP(A87,[1]令和3年度契約状況調査票!$C:$AR,24,FALSE),""))</f>
        <v/>
      </c>
      <c r="N87" s="32" t="str">
        <f>IF(A87="","",IF(AND(P87="○",O87="分担契約/単価契約"),"単価契約"&amp;CHAR(10)&amp;"予定調達総額 "&amp;TEXT(VLOOKUP(A87,[1]令和3年度契約状況調査票!$C:$AR,18,FALSE),"#,##0円")&amp;"(B)"&amp;CHAR(10)&amp;"分担契約"&amp;CHAR(10)&amp;VLOOKUP(A87,[1]令和3年度契約状況調査票!$C:$AR,34,FALSE),IF(AND(P87="○",O87="分担契約"),"分担契約"&amp;CHAR(10)&amp;"契約総額 "&amp;TEXT(VLOOKUP(A87,[1]令和3年度契約状況調査票!$C:$AR,18,FALSE),"#,##0円")&amp;"(B)"&amp;CHAR(10)&amp;VLOOKUP(A87,[1]令和3年度契約状況調査票!$C:$AR,34,FALSE),(IF(O87="分担契約/単価契約","単価契約"&amp;CHAR(10)&amp;"予定調達総額 "&amp;TEXT(VLOOKUP(A87,[1]令和3年度契約状況調査票!$C:$AR,18,FALSE),"#,##0円")&amp;CHAR(10)&amp;"分担契約"&amp;CHAR(10)&amp;VLOOKUP(A87,[1]令和3年度契約状況調査票!$C:$AR,34,FALSE),IF(O87="分担契約","分担契約"&amp;CHAR(10)&amp;"契約総額 "&amp;TEXT(VLOOKUP(A87,[1]令和3年度契約状況調査票!$C:$AR,18,FALSE),"#,##0円")&amp;CHAR(10)&amp;VLOOKUP(A87,[1]令和3年度契約状況調査票!$C:$AR,34,FALSE),IF(O87="単価契約","単価契約"&amp;CHAR(10)&amp;"予定調達総額 "&amp;TEXT(VLOOKUP(A87,[1]令和3年度契約状況調査票!$C:$AR,18,FALSE),"#,##0円")&amp;CHAR(10)&amp;VLOOKUP(A87,[1]令和3年度契約状況調査票!$C:$AR,34,FALSE),VLOOKUP(A87,[1]令和3年度契約状況調査票!$C:$AR,34,FALSE))))))))</f>
        <v/>
      </c>
      <c r="O87" s="21" t="str">
        <f>IF(A87="","",VLOOKUP(A87,[1]令和3年度契約状況調査票!$C:$BY,55,FALSE))</f>
        <v/>
      </c>
      <c r="P87" s="21" t="str">
        <f>IF(A87="","",IF(VLOOKUP(A87,[1]令和3年度契約状況調査票!$C:$AR,16,FALSE)="他官署で調達手続きを実施のため","×",IF(VLOOKUP(A87,[1]令和3年度契約状況調査票!$C:$AR,23,FALSE)="②同種の他の契約の予定価格を類推されるおそれがあるため公表しない","×","○")))</f>
        <v/>
      </c>
    </row>
    <row r="88" spans="1:16" s="21" customFormat="1" ht="60" customHeight="1" x14ac:dyDescent="0.15">
      <c r="A88" s="22" t="str">
        <f>IF(MAX([1]令和3年度契約状況調査票!C83:C328)&gt;=ROW()-5,ROW()-5,"")</f>
        <v/>
      </c>
      <c r="B88" s="23" t="str">
        <f>IF(A88="","",VLOOKUP(A88,[1]令和3年度契約状況調査票!$C:$AR,7,FALSE))</f>
        <v/>
      </c>
      <c r="C88" s="24" t="str">
        <f>IF(A88="","",VLOOKUP(A88,[1]令和3年度契約状況調査票!$C:$AR,8,FALSE))</f>
        <v/>
      </c>
      <c r="D88" s="25" t="str">
        <f>IF(A88="","",VLOOKUP(A88,[1]令和3年度契約状況調査票!$C:$AR,11,FALSE))</f>
        <v/>
      </c>
      <c r="E88" s="23" t="str">
        <f>IF(A88="","",VLOOKUP(A88,[1]令和3年度契約状況調査票!$C:$AR,12,FALSE))</f>
        <v/>
      </c>
      <c r="F88" s="26" t="str">
        <f>IF(A88="","",VLOOKUP(A88,[1]令和3年度契約状況調査票!$C:$AR,13,FALSE))</f>
        <v/>
      </c>
      <c r="G88" s="27" t="str">
        <f>IF(A88="","",IF(VLOOKUP(A88,[1]令和3年度契約状況調査票!$C:$AR,14,FALSE)="②一般競争入札（総合評価方式）","一般競争入札"&amp;CHAR(10)&amp;"（総合評価方式）","一般競争入札"))</f>
        <v/>
      </c>
      <c r="H88" s="28" t="str">
        <f>IF(A88="","",IF(VLOOKUP(A88,[1]令和3年度契約状況調査票!$C:$AR,16,FALSE)="他官署で調達手続きを実施のため","他官署で調達手続きを実施のため",IF(VLOOKUP(A88,[1]令和3年度契約状況調査票!$C:$AR,23,FALSE)="②同種の他の契約の予定価格を類推されるおそれがあるため公表しない","同種の他の契約の予定価格を類推されるおそれがあるため公表しない",IF(VLOOKUP(A88,[1]令和3年度契約状況調査票!$C:$AR,23,FALSE)="－","－",IF(VLOOKUP(A88,[1]令和3年度契約状況調査票!$C:$AR,9,FALSE)&lt;&gt;"",TEXT(VLOOKUP(A88,[1]令和3年度契約状況調査票!$C:$AR,16,FALSE),"#,##0円")&amp;CHAR(10)&amp;"(A)",VLOOKUP(A88,[1]令和3年度契約状況調査票!$C:$AR,16,FALSE))))))</f>
        <v/>
      </c>
      <c r="I88" s="28" t="str">
        <f>IF(A88="","",VLOOKUP(A88,[1]令和3年度契約状況調査票!$C:$AR,17,FALSE))</f>
        <v/>
      </c>
      <c r="J88" s="29" t="str">
        <f>IF(A88="","",IF(VLOOKUP(A88,[1]令和3年度契約状況調査票!$C:$AR,16,FALSE)="他官署で調達手続きを実施のため","－",IF(VLOOKUP(A88,[1]令和3年度契約状況調査票!$C:$AR,23,FALSE)="②同種の他の契約の予定価格を類推されるおそれがあるため公表しない","－",IF(VLOOKUP(A88,[1]令和3年度契約状況調査票!$C:$AR,23,FALSE)="－","－",IF(VLOOKUP(A88,[1]令和3年度契約状況調査票!$C:$AR,9,FALSE)&lt;&gt;"",TEXT(VLOOKUP(A88,[1]令和3年度契約状況調査票!$C:$AR,19,FALSE),"#.0%")&amp;CHAR(10)&amp;"(B/A×100)",VLOOKUP(A88,[1]令和3年度契約状況調査票!$C:$AR,19,FALSE))))))</f>
        <v/>
      </c>
      <c r="K88" s="30" t="str">
        <f>IF(A88="","",IF(VLOOKUP(A88,[1]令和3年度契約状況調査票!$C:$AR,29,FALSE)="①公益社団法人","公社",IF(VLOOKUP(A88,[1]令和3年度契約状況調査票!$C:$AR,29,FALSE)="②公益財団法人","公財","")))</f>
        <v/>
      </c>
      <c r="L88" s="30" t="str">
        <f>IF(A88="","",VLOOKUP(A88,[1]令和3年度契約状況調査票!$C:$AR,30,FALSE))</f>
        <v/>
      </c>
      <c r="M88" s="31" t="str">
        <f>IF(A88="","",IF(VLOOKUP(A88,[1]令和3年度契約状況調査票!$C:$AR,30,FALSE)="国所管",VLOOKUP(A88,[1]令和3年度契約状況調査票!$C:$AR,24,FALSE),""))</f>
        <v/>
      </c>
      <c r="N88" s="32" t="str">
        <f>IF(A88="","",IF(AND(P88="○",O88="分担契約/単価契約"),"単価契約"&amp;CHAR(10)&amp;"予定調達総額 "&amp;TEXT(VLOOKUP(A88,[1]令和3年度契約状況調査票!$C:$AR,18,FALSE),"#,##0円")&amp;"(B)"&amp;CHAR(10)&amp;"分担契約"&amp;CHAR(10)&amp;VLOOKUP(A88,[1]令和3年度契約状況調査票!$C:$AR,34,FALSE),IF(AND(P88="○",O88="分担契約"),"分担契約"&amp;CHAR(10)&amp;"契約総額 "&amp;TEXT(VLOOKUP(A88,[1]令和3年度契約状況調査票!$C:$AR,18,FALSE),"#,##0円")&amp;"(B)"&amp;CHAR(10)&amp;VLOOKUP(A88,[1]令和3年度契約状況調査票!$C:$AR,34,FALSE),(IF(O88="分担契約/単価契約","単価契約"&amp;CHAR(10)&amp;"予定調達総額 "&amp;TEXT(VLOOKUP(A88,[1]令和3年度契約状況調査票!$C:$AR,18,FALSE),"#,##0円")&amp;CHAR(10)&amp;"分担契約"&amp;CHAR(10)&amp;VLOOKUP(A88,[1]令和3年度契約状況調査票!$C:$AR,34,FALSE),IF(O88="分担契約","分担契約"&amp;CHAR(10)&amp;"契約総額 "&amp;TEXT(VLOOKUP(A88,[1]令和3年度契約状況調査票!$C:$AR,18,FALSE),"#,##0円")&amp;CHAR(10)&amp;VLOOKUP(A88,[1]令和3年度契約状況調査票!$C:$AR,34,FALSE),IF(O88="単価契約","単価契約"&amp;CHAR(10)&amp;"予定調達総額 "&amp;TEXT(VLOOKUP(A88,[1]令和3年度契約状況調査票!$C:$AR,18,FALSE),"#,##0円")&amp;CHAR(10)&amp;VLOOKUP(A88,[1]令和3年度契約状況調査票!$C:$AR,34,FALSE),VLOOKUP(A88,[1]令和3年度契約状況調査票!$C:$AR,34,FALSE))))))))</f>
        <v/>
      </c>
      <c r="O88" s="21" t="str">
        <f>IF(A88="","",VLOOKUP(A88,[1]令和3年度契約状況調査票!$C:$BY,55,FALSE))</f>
        <v/>
      </c>
      <c r="P88" s="21" t="str">
        <f>IF(A88="","",IF(VLOOKUP(A88,[1]令和3年度契約状況調査票!$C:$AR,16,FALSE)="他官署で調達手続きを実施のため","×",IF(VLOOKUP(A88,[1]令和3年度契約状況調査票!$C:$AR,23,FALSE)="②同種の他の契約の予定価格を類推されるおそれがあるため公表しない","×","○")))</f>
        <v/>
      </c>
    </row>
    <row r="89" spans="1:16" s="21" customFormat="1" ht="60" customHeight="1" x14ac:dyDescent="0.15">
      <c r="A89" s="22" t="str">
        <f>IF(MAX([1]令和3年度契約状況調査票!C84:C329)&gt;=ROW()-5,ROW()-5,"")</f>
        <v/>
      </c>
      <c r="B89" s="23" t="str">
        <f>IF(A89="","",VLOOKUP(A89,[1]令和3年度契約状況調査票!$C:$AR,7,FALSE))</f>
        <v/>
      </c>
      <c r="C89" s="24" t="str">
        <f>IF(A89="","",VLOOKUP(A89,[1]令和3年度契約状況調査票!$C:$AR,8,FALSE))</f>
        <v/>
      </c>
      <c r="D89" s="25" t="str">
        <f>IF(A89="","",VLOOKUP(A89,[1]令和3年度契約状況調査票!$C:$AR,11,FALSE))</f>
        <v/>
      </c>
      <c r="E89" s="23" t="str">
        <f>IF(A89="","",VLOOKUP(A89,[1]令和3年度契約状況調査票!$C:$AR,12,FALSE))</f>
        <v/>
      </c>
      <c r="F89" s="26" t="str">
        <f>IF(A89="","",VLOOKUP(A89,[1]令和3年度契約状況調査票!$C:$AR,13,FALSE))</f>
        <v/>
      </c>
      <c r="G89" s="27" t="str">
        <f>IF(A89="","",IF(VLOOKUP(A89,[1]令和3年度契約状況調査票!$C:$AR,14,FALSE)="②一般競争入札（総合評価方式）","一般競争入札"&amp;CHAR(10)&amp;"（総合評価方式）","一般競争入札"))</f>
        <v/>
      </c>
      <c r="H89" s="28" t="str">
        <f>IF(A89="","",IF(VLOOKUP(A89,[1]令和3年度契約状況調査票!$C:$AR,16,FALSE)="他官署で調達手続きを実施のため","他官署で調達手続きを実施のため",IF(VLOOKUP(A89,[1]令和3年度契約状況調査票!$C:$AR,23,FALSE)="②同種の他の契約の予定価格を類推されるおそれがあるため公表しない","同種の他の契約の予定価格を類推されるおそれがあるため公表しない",IF(VLOOKUP(A89,[1]令和3年度契約状況調査票!$C:$AR,23,FALSE)="－","－",IF(VLOOKUP(A89,[1]令和3年度契約状況調査票!$C:$AR,9,FALSE)&lt;&gt;"",TEXT(VLOOKUP(A89,[1]令和3年度契約状況調査票!$C:$AR,16,FALSE),"#,##0円")&amp;CHAR(10)&amp;"(A)",VLOOKUP(A89,[1]令和3年度契約状況調査票!$C:$AR,16,FALSE))))))</f>
        <v/>
      </c>
      <c r="I89" s="28" t="str">
        <f>IF(A89="","",VLOOKUP(A89,[1]令和3年度契約状況調査票!$C:$AR,17,FALSE))</f>
        <v/>
      </c>
      <c r="J89" s="29" t="str">
        <f>IF(A89="","",IF(VLOOKUP(A89,[1]令和3年度契約状況調査票!$C:$AR,16,FALSE)="他官署で調達手続きを実施のため","－",IF(VLOOKUP(A89,[1]令和3年度契約状況調査票!$C:$AR,23,FALSE)="②同種の他の契約の予定価格を類推されるおそれがあるため公表しない","－",IF(VLOOKUP(A89,[1]令和3年度契約状況調査票!$C:$AR,23,FALSE)="－","－",IF(VLOOKUP(A89,[1]令和3年度契約状況調査票!$C:$AR,9,FALSE)&lt;&gt;"",TEXT(VLOOKUP(A89,[1]令和3年度契約状況調査票!$C:$AR,19,FALSE),"#.0%")&amp;CHAR(10)&amp;"(B/A×100)",VLOOKUP(A89,[1]令和3年度契約状況調査票!$C:$AR,19,FALSE))))))</f>
        <v/>
      </c>
      <c r="K89" s="30" t="str">
        <f>IF(A89="","",IF(VLOOKUP(A89,[1]令和3年度契約状況調査票!$C:$AR,29,FALSE)="①公益社団法人","公社",IF(VLOOKUP(A89,[1]令和3年度契約状況調査票!$C:$AR,29,FALSE)="②公益財団法人","公財","")))</f>
        <v/>
      </c>
      <c r="L89" s="30" t="str">
        <f>IF(A89="","",VLOOKUP(A89,[1]令和3年度契約状況調査票!$C:$AR,30,FALSE))</f>
        <v/>
      </c>
      <c r="M89" s="31" t="str">
        <f>IF(A89="","",IF(VLOOKUP(A89,[1]令和3年度契約状況調査票!$C:$AR,30,FALSE)="国所管",VLOOKUP(A89,[1]令和3年度契約状況調査票!$C:$AR,24,FALSE),""))</f>
        <v/>
      </c>
      <c r="N89" s="32" t="str">
        <f>IF(A89="","",IF(AND(P89="○",O89="分担契約/単価契約"),"単価契約"&amp;CHAR(10)&amp;"予定調達総額 "&amp;TEXT(VLOOKUP(A89,[1]令和3年度契約状況調査票!$C:$AR,18,FALSE),"#,##0円")&amp;"(B)"&amp;CHAR(10)&amp;"分担契約"&amp;CHAR(10)&amp;VLOOKUP(A89,[1]令和3年度契約状況調査票!$C:$AR,34,FALSE),IF(AND(P89="○",O89="分担契約"),"分担契約"&amp;CHAR(10)&amp;"契約総額 "&amp;TEXT(VLOOKUP(A89,[1]令和3年度契約状況調査票!$C:$AR,18,FALSE),"#,##0円")&amp;"(B)"&amp;CHAR(10)&amp;VLOOKUP(A89,[1]令和3年度契約状況調査票!$C:$AR,34,FALSE),(IF(O89="分担契約/単価契約","単価契約"&amp;CHAR(10)&amp;"予定調達総額 "&amp;TEXT(VLOOKUP(A89,[1]令和3年度契約状況調査票!$C:$AR,18,FALSE),"#,##0円")&amp;CHAR(10)&amp;"分担契約"&amp;CHAR(10)&amp;VLOOKUP(A89,[1]令和3年度契約状況調査票!$C:$AR,34,FALSE),IF(O89="分担契約","分担契約"&amp;CHAR(10)&amp;"契約総額 "&amp;TEXT(VLOOKUP(A89,[1]令和3年度契約状況調査票!$C:$AR,18,FALSE),"#,##0円")&amp;CHAR(10)&amp;VLOOKUP(A89,[1]令和3年度契約状況調査票!$C:$AR,34,FALSE),IF(O89="単価契約","単価契約"&amp;CHAR(10)&amp;"予定調達総額 "&amp;TEXT(VLOOKUP(A89,[1]令和3年度契約状況調査票!$C:$AR,18,FALSE),"#,##0円")&amp;CHAR(10)&amp;VLOOKUP(A89,[1]令和3年度契約状況調査票!$C:$AR,34,FALSE),VLOOKUP(A89,[1]令和3年度契約状況調査票!$C:$AR,34,FALSE))))))))</f>
        <v/>
      </c>
      <c r="O89" s="21" t="str">
        <f>IF(A89="","",VLOOKUP(A89,[1]令和3年度契約状況調査票!$C:$BY,55,FALSE))</f>
        <v/>
      </c>
      <c r="P89" s="21" t="str">
        <f>IF(A89="","",IF(VLOOKUP(A89,[1]令和3年度契約状況調査票!$C:$AR,16,FALSE)="他官署で調達手続きを実施のため","×",IF(VLOOKUP(A89,[1]令和3年度契約状況調査票!$C:$AR,23,FALSE)="②同種の他の契約の予定価格を類推されるおそれがあるため公表しない","×","○")))</f>
        <v/>
      </c>
    </row>
    <row r="90" spans="1:16" s="21" customFormat="1" ht="60" customHeight="1" x14ac:dyDescent="0.15">
      <c r="A90" s="22" t="str">
        <f>IF(MAX([1]令和3年度契約状況調査票!C85:C330)&gt;=ROW()-5,ROW()-5,"")</f>
        <v/>
      </c>
      <c r="B90" s="23" t="str">
        <f>IF(A90="","",VLOOKUP(A90,[1]令和3年度契約状況調査票!$C:$AR,7,FALSE))</f>
        <v/>
      </c>
      <c r="C90" s="24" t="str">
        <f>IF(A90="","",VLOOKUP(A90,[1]令和3年度契約状況調査票!$C:$AR,8,FALSE))</f>
        <v/>
      </c>
      <c r="D90" s="25" t="str">
        <f>IF(A90="","",VLOOKUP(A90,[1]令和3年度契約状況調査票!$C:$AR,11,FALSE))</f>
        <v/>
      </c>
      <c r="E90" s="23" t="str">
        <f>IF(A90="","",VLOOKUP(A90,[1]令和3年度契約状況調査票!$C:$AR,12,FALSE))</f>
        <v/>
      </c>
      <c r="F90" s="26" t="str">
        <f>IF(A90="","",VLOOKUP(A90,[1]令和3年度契約状況調査票!$C:$AR,13,FALSE))</f>
        <v/>
      </c>
      <c r="G90" s="27" t="str">
        <f>IF(A90="","",IF(VLOOKUP(A90,[1]令和3年度契約状況調査票!$C:$AR,14,FALSE)="②一般競争入札（総合評価方式）","一般競争入札"&amp;CHAR(10)&amp;"（総合評価方式）","一般競争入札"))</f>
        <v/>
      </c>
      <c r="H90" s="28" t="str">
        <f>IF(A90="","",IF(VLOOKUP(A90,[1]令和3年度契約状況調査票!$C:$AR,16,FALSE)="他官署で調達手続きを実施のため","他官署で調達手続きを実施のため",IF(VLOOKUP(A90,[1]令和3年度契約状況調査票!$C:$AR,23,FALSE)="②同種の他の契約の予定価格を類推されるおそれがあるため公表しない","同種の他の契約の予定価格を類推されるおそれがあるため公表しない",IF(VLOOKUP(A90,[1]令和3年度契約状況調査票!$C:$AR,23,FALSE)="－","－",IF(VLOOKUP(A90,[1]令和3年度契約状況調査票!$C:$AR,9,FALSE)&lt;&gt;"",TEXT(VLOOKUP(A90,[1]令和3年度契約状況調査票!$C:$AR,16,FALSE),"#,##0円")&amp;CHAR(10)&amp;"(A)",VLOOKUP(A90,[1]令和3年度契約状況調査票!$C:$AR,16,FALSE))))))</f>
        <v/>
      </c>
      <c r="I90" s="28" t="str">
        <f>IF(A90="","",VLOOKUP(A90,[1]令和3年度契約状況調査票!$C:$AR,17,FALSE))</f>
        <v/>
      </c>
      <c r="J90" s="29" t="str">
        <f>IF(A90="","",IF(VLOOKUP(A90,[1]令和3年度契約状況調査票!$C:$AR,16,FALSE)="他官署で調達手続きを実施のため","－",IF(VLOOKUP(A90,[1]令和3年度契約状況調査票!$C:$AR,23,FALSE)="②同種の他の契約の予定価格を類推されるおそれがあるため公表しない","－",IF(VLOOKUP(A90,[1]令和3年度契約状況調査票!$C:$AR,23,FALSE)="－","－",IF(VLOOKUP(A90,[1]令和3年度契約状況調査票!$C:$AR,9,FALSE)&lt;&gt;"",TEXT(VLOOKUP(A90,[1]令和3年度契約状況調査票!$C:$AR,19,FALSE),"#.0%")&amp;CHAR(10)&amp;"(B/A×100)",VLOOKUP(A90,[1]令和3年度契約状況調査票!$C:$AR,19,FALSE))))))</f>
        <v/>
      </c>
      <c r="K90" s="30" t="str">
        <f>IF(A90="","",IF(VLOOKUP(A90,[1]令和3年度契約状況調査票!$C:$AR,29,FALSE)="①公益社団法人","公社",IF(VLOOKUP(A90,[1]令和3年度契約状況調査票!$C:$AR,29,FALSE)="②公益財団法人","公財","")))</f>
        <v/>
      </c>
      <c r="L90" s="30" t="str">
        <f>IF(A90="","",VLOOKUP(A90,[1]令和3年度契約状況調査票!$C:$AR,30,FALSE))</f>
        <v/>
      </c>
      <c r="M90" s="31" t="str">
        <f>IF(A90="","",IF(VLOOKUP(A90,[1]令和3年度契約状況調査票!$C:$AR,30,FALSE)="国所管",VLOOKUP(A90,[1]令和3年度契約状況調査票!$C:$AR,24,FALSE),""))</f>
        <v/>
      </c>
      <c r="N90" s="32" t="str">
        <f>IF(A90="","",IF(AND(P90="○",O90="分担契約/単価契約"),"単価契約"&amp;CHAR(10)&amp;"予定調達総額 "&amp;TEXT(VLOOKUP(A90,[1]令和3年度契約状況調査票!$C:$AR,18,FALSE),"#,##0円")&amp;"(B)"&amp;CHAR(10)&amp;"分担契約"&amp;CHAR(10)&amp;VLOOKUP(A90,[1]令和3年度契約状況調査票!$C:$AR,34,FALSE),IF(AND(P90="○",O90="分担契約"),"分担契約"&amp;CHAR(10)&amp;"契約総額 "&amp;TEXT(VLOOKUP(A90,[1]令和3年度契約状況調査票!$C:$AR,18,FALSE),"#,##0円")&amp;"(B)"&amp;CHAR(10)&amp;VLOOKUP(A90,[1]令和3年度契約状況調査票!$C:$AR,34,FALSE),(IF(O90="分担契約/単価契約","単価契約"&amp;CHAR(10)&amp;"予定調達総額 "&amp;TEXT(VLOOKUP(A90,[1]令和3年度契約状況調査票!$C:$AR,18,FALSE),"#,##0円")&amp;CHAR(10)&amp;"分担契約"&amp;CHAR(10)&amp;VLOOKUP(A90,[1]令和3年度契約状況調査票!$C:$AR,34,FALSE),IF(O90="分担契約","分担契約"&amp;CHAR(10)&amp;"契約総額 "&amp;TEXT(VLOOKUP(A90,[1]令和3年度契約状況調査票!$C:$AR,18,FALSE),"#,##0円")&amp;CHAR(10)&amp;VLOOKUP(A90,[1]令和3年度契約状況調査票!$C:$AR,34,FALSE),IF(O90="単価契約","単価契約"&amp;CHAR(10)&amp;"予定調達総額 "&amp;TEXT(VLOOKUP(A90,[1]令和3年度契約状況調査票!$C:$AR,18,FALSE),"#,##0円")&amp;CHAR(10)&amp;VLOOKUP(A90,[1]令和3年度契約状況調査票!$C:$AR,34,FALSE),VLOOKUP(A90,[1]令和3年度契約状況調査票!$C:$AR,34,FALSE))))))))</f>
        <v/>
      </c>
      <c r="O90" s="21" t="str">
        <f>IF(A90="","",VLOOKUP(A90,[1]令和3年度契約状況調査票!$C:$BY,55,FALSE))</f>
        <v/>
      </c>
      <c r="P90" s="21" t="str">
        <f>IF(A90="","",IF(VLOOKUP(A90,[1]令和3年度契約状況調査票!$C:$AR,16,FALSE)="他官署で調達手続きを実施のため","×",IF(VLOOKUP(A90,[1]令和3年度契約状況調査票!$C:$AR,23,FALSE)="②同種の他の契約の予定価格を類推されるおそれがあるため公表しない","×","○")))</f>
        <v/>
      </c>
    </row>
    <row r="91" spans="1:16" s="21" customFormat="1" ht="60" customHeight="1" x14ac:dyDescent="0.15">
      <c r="A91" s="22" t="str">
        <f>IF(MAX([1]令和3年度契約状況調査票!C86:C331)&gt;=ROW()-5,ROW()-5,"")</f>
        <v/>
      </c>
      <c r="B91" s="23" t="str">
        <f>IF(A91="","",VLOOKUP(A91,[1]令和3年度契約状況調査票!$C:$AR,7,FALSE))</f>
        <v/>
      </c>
      <c r="C91" s="24" t="str">
        <f>IF(A91="","",VLOOKUP(A91,[1]令和3年度契約状況調査票!$C:$AR,8,FALSE))</f>
        <v/>
      </c>
      <c r="D91" s="25" t="str">
        <f>IF(A91="","",VLOOKUP(A91,[1]令和3年度契約状況調査票!$C:$AR,11,FALSE))</f>
        <v/>
      </c>
      <c r="E91" s="23" t="str">
        <f>IF(A91="","",VLOOKUP(A91,[1]令和3年度契約状況調査票!$C:$AR,12,FALSE))</f>
        <v/>
      </c>
      <c r="F91" s="26" t="str">
        <f>IF(A91="","",VLOOKUP(A91,[1]令和3年度契約状況調査票!$C:$AR,13,FALSE))</f>
        <v/>
      </c>
      <c r="G91" s="27" t="str">
        <f>IF(A91="","",IF(VLOOKUP(A91,[1]令和3年度契約状況調査票!$C:$AR,14,FALSE)="②一般競争入札（総合評価方式）","一般競争入札"&amp;CHAR(10)&amp;"（総合評価方式）","一般競争入札"))</f>
        <v/>
      </c>
      <c r="H91" s="28" t="str">
        <f>IF(A91="","",IF(VLOOKUP(A91,[1]令和3年度契約状況調査票!$C:$AR,16,FALSE)="他官署で調達手続きを実施のため","他官署で調達手続きを実施のため",IF(VLOOKUP(A91,[1]令和3年度契約状況調査票!$C:$AR,23,FALSE)="②同種の他の契約の予定価格を類推されるおそれがあるため公表しない","同種の他の契約の予定価格を類推されるおそれがあるため公表しない",IF(VLOOKUP(A91,[1]令和3年度契約状況調査票!$C:$AR,23,FALSE)="－","－",IF(VLOOKUP(A91,[1]令和3年度契約状況調査票!$C:$AR,9,FALSE)&lt;&gt;"",TEXT(VLOOKUP(A91,[1]令和3年度契約状況調査票!$C:$AR,16,FALSE),"#,##0円")&amp;CHAR(10)&amp;"(A)",VLOOKUP(A91,[1]令和3年度契約状況調査票!$C:$AR,16,FALSE))))))</f>
        <v/>
      </c>
      <c r="I91" s="28" t="str">
        <f>IF(A91="","",VLOOKUP(A91,[1]令和3年度契約状況調査票!$C:$AR,17,FALSE))</f>
        <v/>
      </c>
      <c r="J91" s="29" t="str">
        <f>IF(A91="","",IF(VLOOKUP(A91,[1]令和3年度契約状況調査票!$C:$AR,16,FALSE)="他官署で調達手続きを実施のため","－",IF(VLOOKUP(A91,[1]令和3年度契約状況調査票!$C:$AR,23,FALSE)="②同種の他の契約の予定価格を類推されるおそれがあるため公表しない","－",IF(VLOOKUP(A91,[1]令和3年度契約状況調査票!$C:$AR,23,FALSE)="－","－",IF(VLOOKUP(A91,[1]令和3年度契約状況調査票!$C:$AR,9,FALSE)&lt;&gt;"",TEXT(VLOOKUP(A91,[1]令和3年度契約状況調査票!$C:$AR,19,FALSE),"#.0%")&amp;CHAR(10)&amp;"(B/A×100)",VLOOKUP(A91,[1]令和3年度契約状況調査票!$C:$AR,19,FALSE))))))</f>
        <v/>
      </c>
      <c r="K91" s="30" t="str">
        <f>IF(A91="","",IF(VLOOKUP(A91,[1]令和3年度契約状況調査票!$C:$AR,29,FALSE)="①公益社団法人","公社",IF(VLOOKUP(A91,[1]令和3年度契約状況調査票!$C:$AR,29,FALSE)="②公益財団法人","公財","")))</f>
        <v/>
      </c>
      <c r="L91" s="30" t="str">
        <f>IF(A91="","",VLOOKUP(A91,[1]令和3年度契約状況調査票!$C:$AR,30,FALSE))</f>
        <v/>
      </c>
      <c r="M91" s="31" t="str">
        <f>IF(A91="","",IF(VLOOKUP(A91,[1]令和3年度契約状況調査票!$C:$AR,30,FALSE)="国所管",VLOOKUP(A91,[1]令和3年度契約状況調査票!$C:$AR,24,FALSE),""))</f>
        <v/>
      </c>
      <c r="N91" s="32" t="str">
        <f>IF(A91="","",IF(AND(P91="○",O91="分担契約/単価契約"),"単価契約"&amp;CHAR(10)&amp;"予定調達総額 "&amp;TEXT(VLOOKUP(A91,[1]令和3年度契約状況調査票!$C:$AR,18,FALSE),"#,##0円")&amp;"(B)"&amp;CHAR(10)&amp;"分担契約"&amp;CHAR(10)&amp;VLOOKUP(A91,[1]令和3年度契約状況調査票!$C:$AR,34,FALSE),IF(AND(P91="○",O91="分担契約"),"分担契約"&amp;CHAR(10)&amp;"契約総額 "&amp;TEXT(VLOOKUP(A91,[1]令和3年度契約状況調査票!$C:$AR,18,FALSE),"#,##0円")&amp;"(B)"&amp;CHAR(10)&amp;VLOOKUP(A91,[1]令和3年度契約状況調査票!$C:$AR,34,FALSE),(IF(O91="分担契約/単価契約","単価契約"&amp;CHAR(10)&amp;"予定調達総額 "&amp;TEXT(VLOOKUP(A91,[1]令和3年度契約状況調査票!$C:$AR,18,FALSE),"#,##0円")&amp;CHAR(10)&amp;"分担契約"&amp;CHAR(10)&amp;VLOOKUP(A91,[1]令和3年度契約状況調査票!$C:$AR,34,FALSE),IF(O91="分担契約","分担契約"&amp;CHAR(10)&amp;"契約総額 "&amp;TEXT(VLOOKUP(A91,[1]令和3年度契約状況調査票!$C:$AR,18,FALSE),"#,##0円")&amp;CHAR(10)&amp;VLOOKUP(A91,[1]令和3年度契約状況調査票!$C:$AR,34,FALSE),IF(O91="単価契約","単価契約"&amp;CHAR(10)&amp;"予定調達総額 "&amp;TEXT(VLOOKUP(A91,[1]令和3年度契約状況調査票!$C:$AR,18,FALSE),"#,##0円")&amp;CHAR(10)&amp;VLOOKUP(A91,[1]令和3年度契約状況調査票!$C:$AR,34,FALSE),VLOOKUP(A91,[1]令和3年度契約状況調査票!$C:$AR,34,FALSE))))))))</f>
        <v/>
      </c>
      <c r="O91" s="21" t="str">
        <f>IF(A91="","",VLOOKUP(A91,[1]令和3年度契約状況調査票!$C:$BY,55,FALSE))</f>
        <v/>
      </c>
      <c r="P91" s="21" t="str">
        <f>IF(A91="","",IF(VLOOKUP(A91,[1]令和3年度契約状況調査票!$C:$AR,16,FALSE)="他官署で調達手続きを実施のため","×",IF(VLOOKUP(A91,[1]令和3年度契約状況調査票!$C:$AR,23,FALSE)="②同種の他の契約の予定価格を類推されるおそれがあるため公表しない","×","○")))</f>
        <v/>
      </c>
    </row>
    <row r="92" spans="1:16" s="21" customFormat="1" ht="60" customHeight="1" x14ac:dyDescent="0.15">
      <c r="A92" s="22" t="str">
        <f>IF(MAX([1]令和3年度契約状況調査票!C87:C332)&gt;=ROW()-5,ROW()-5,"")</f>
        <v/>
      </c>
      <c r="B92" s="23" t="str">
        <f>IF(A92="","",VLOOKUP(A92,[1]令和3年度契約状況調査票!$C:$AR,7,FALSE))</f>
        <v/>
      </c>
      <c r="C92" s="24" t="str">
        <f>IF(A92="","",VLOOKUP(A92,[1]令和3年度契約状況調査票!$C:$AR,8,FALSE))</f>
        <v/>
      </c>
      <c r="D92" s="25" t="str">
        <f>IF(A92="","",VLOOKUP(A92,[1]令和3年度契約状況調査票!$C:$AR,11,FALSE))</f>
        <v/>
      </c>
      <c r="E92" s="23" t="str">
        <f>IF(A92="","",VLOOKUP(A92,[1]令和3年度契約状況調査票!$C:$AR,12,FALSE))</f>
        <v/>
      </c>
      <c r="F92" s="26" t="str">
        <f>IF(A92="","",VLOOKUP(A92,[1]令和3年度契約状況調査票!$C:$AR,13,FALSE))</f>
        <v/>
      </c>
      <c r="G92" s="27" t="str">
        <f>IF(A92="","",IF(VLOOKUP(A92,[1]令和3年度契約状況調査票!$C:$AR,14,FALSE)="②一般競争入札（総合評価方式）","一般競争入札"&amp;CHAR(10)&amp;"（総合評価方式）","一般競争入札"))</f>
        <v/>
      </c>
      <c r="H92" s="28" t="str">
        <f>IF(A92="","",IF(VLOOKUP(A92,[1]令和3年度契約状況調査票!$C:$AR,16,FALSE)="他官署で調達手続きを実施のため","他官署で調達手続きを実施のため",IF(VLOOKUP(A92,[1]令和3年度契約状況調査票!$C:$AR,23,FALSE)="②同種の他の契約の予定価格を類推されるおそれがあるため公表しない","同種の他の契約の予定価格を類推されるおそれがあるため公表しない",IF(VLOOKUP(A92,[1]令和3年度契約状況調査票!$C:$AR,23,FALSE)="－","－",IF(VLOOKUP(A92,[1]令和3年度契約状況調査票!$C:$AR,9,FALSE)&lt;&gt;"",TEXT(VLOOKUP(A92,[1]令和3年度契約状況調査票!$C:$AR,16,FALSE),"#,##0円")&amp;CHAR(10)&amp;"(A)",VLOOKUP(A92,[1]令和3年度契約状況調査票!$C:$AR,16,FALSE))))))</f>
        <v/>
      </c>
      <c r="I92" s="28" t="str">
        <f>IF(A92="","",VLOOKUP(A92,[1]令和3年度契約状況調査票!$C:$AR,17,FALSE))</f>
        <v/>
      </c>
      <c r="J92" s="29" t="str">
        <f>IF(A92="","",IF(VLOOKUP(A92,[1]令和3年度契約状況調査票!$C:$AR,16,FALSE)="他官署で調達手続きを実施のため","－",IF(VLOOKUP(A92,[1]令和3年度契約状況調査票!$C:$AR,23,FALSE)="②同種の他の契約の予定価格を類推されるおそれがあるため公表しない","－",IF(VLOOKUP(A92,[1]令和3年度契約状況調査票!$C:$AR,23,FALSE)="－","－",IF(VLOOKUP(A92,[1]令和3年度契約状況調査票!$C:$AR,9,FALSE)&lt;&gt;"",TEXT(VLOOKUP(A92,[1]令和3年度契約状況調査票!$C:$AR,19,FALSE),"#.0%")&amp;CHAR(10)&amp;"(B/A×100)",VLOOKUP(A92,[1]令和3年度契約状況調査票!$C:$AR,19,FALSE))))))</f>
        <v/>
      </c>
      <c r="K92" s="30" t="str">
        <f>IF(A92="","",IF(VLOOKUP(A92,[1]令和3年度契約状況調査票!$C:$AR,29,FALSE)="①公益社団法人","公社",IF(VLOOKUP(A92,[1]令和3年度契約状況調査票!$C:$AR,29,FALSE)="②公益財団法人","公財","")))</f>
        <v/>
      </c>
      <c r="L92" s="30" t="str">
        <f>IF(A92="","",VLOOKUP(A92,[1]令和3年度契約状況調査票!$C:$AR,30,FALSE))</f>
        <v/>
      </c>
      <c r="M92" s="31" t="str">
        <f>IF(A92="","",IF(VLOOKUP(A92,[1]令和3年度契約状況調査票!$C:$AR,30,FALSE)="国所管",VLOOKUP(A92,[1]令和3年度契約状況調査票!$C:$AR,24,FALSE),""))</f>
        <v/>
      </c>
      <c r="N92" s="32" t="str">
        <f>IF(A92="","",IF(AND(P92="○",O92="分担契約/単価契約"),"単価契約"&amp;CHAR(10)&amp;"予定調達総額 "&amp;TEXT(VLOOKUP(A92,[1]令和3年度契約状況調査票!$C:$AR,18,FALSE),"#,##0円")&amp;"(B)"&amp;CHAR(10)&amp;"分担契約"&amp;CHAR(10)&amp;VLOOKUP(A92,[1]令和3年度契約状況調査票!$C:$AR,34,FALSE),IF(AND(P92="○",O92="分担契約"),"分担契約"&amp;CHAR(10)&amp;"契約総額 "&amp;TEXT(VLOOKUP(A92,[1]令和3年度契約状況調査票!$C:$AR,18,FALSE),"#,##0円")&amp;"(B)"&amp;CHAR(10)&amp;VLOOKUP(A92,[1]令和3年度契約状況調査票!$C:$AR,34,FALSE),(IF(O92="分担契約/単価契約","単価契約"&amp;CHAR(10)&amp;"予定調達総額 "&amp;TEXT(VLOOKUP(A92,[1]令和3年度契約状況調査票!$C:$AR,18,FALSE),"#,##0円")&amp;CHAR(10)&amp;"分担契約"&amp;CHAR(10)&amp;VLOOKUP(A92,[1]令和3年度契約状況調査票!$C:$AR,34,FALSE),IF(O92="分担契約","分担契約"&amp;CHAR(10)&amp;"契約総額 "&amp;TEXT(VLOOKUP(A92,[1]令和3年度契約状況調査票!$C:$AR,18,FALSE),"#,##0円")&amp;CHAR(10)&amp;VLOOKUP(A92,[1]令和3年度契約状況調査票!$C:$AR,34,FALSE),IF(O92="単価契約","単価契約"&amp;CHAR(10)&amp;"予定調達総額 "&amp;TEXT(VLOOKUP(A92,[1]令和3年度契約状況調査票!$C:$AR,18,FALSE),"#,##0円")&amp;CHAR(10)&amp;VLOOKUP(A92,[1]令和3年度契約状況調査票!$C:$AR,34,FALSE),VLOOKUP(A92,[1]令和3年度契約状況調査票!$C:$AR,34,FALSE))))))))</f>
        <v/>
      </c>
      <c r="O92" s="21" t="str">
        <f>IF(A92="","",VLOOKUP(A92,[1]令和3年度契約状況調査票!$C:$BY,55,FALSE))</f>
        <v/>
      </c>
      <c r="P92" s="21" t="str">
        <f>IF(A92="","",IF(VLOOKUP(A92,[1]令和3年度契約状況調査票!$C:$AR,16,FALSE)="他官署で調達手続きを実施のため","×",IF(VLOOKUP(A92,[1]令和3年度契約状況調査票!$C:$AR,23,FALSE)="②同種の他の契約の予定価格を類推されるおそれがあるため公表しない","×","○")))</f>
        <v/>
      </c>
    </row>
    <row r="93" spans="1:16" s="21" customFormat="1" ht="60" customHeight="1" x14ac:dyDescent="0.15">
      <c r="A93" s="22" t="str">
        <f>IF(MAX([1]令和3年度契約状況調査票!C88:C333)&gt;=ROW()-5,ROW()-5,"")</f>
        <v/>
      </c>
      <c r="B93" s="23" t="str">
        <f>IF(A93="","",VLOOKUP(A93,[1]令和3年度契約状況調査票!$C:$AR,7,FALSE))</f>
        <v/>
      </c>
      <c r="C93" s="24" t="str">
        <f>IF(A93="","",VLOOKUP(A93,[1]令和3年度契約状況調査票!$C:$AR,8,FALSE))</f>
        <v/>
      </c>
      <c r="D93" s="25" t="str">
        <f>IF(A93="","",VLOOKUP(A93,[1]令和3年度契約状況調査票!$C:$AR,11,FALSE))</f>
        <v/>
      </c>
      <c r="E93" s="23" t="str">
        <f>IF(A93="","",VLOOKUP(A93,[1]令和3年度契約状況調査票!$C:$AR,12,FALSE))</f>
        <v/>
      </c>
      <c r="F93" s="26" t="str">
        <f>IF(A93="","",VLOOKUP(A93,[1]令和3年度契約状況調査票!$C:$AR,13,FALSE))</f>
        <v/>
      </c>
      <c r="G93" s="27" t="str">
        <f>IF(A93="","",IF(VLOOKUP(A93,[1]令和3年度契約状況調査票!$C:$AR,14,FALSE)="②一般競争入札（総合評価方式）","一般競争入札"&amp;CHAR(10)&amp;"（総合評価方式）","一般競争入札"))</f>
        <v/>
      </c>
      <c r="H93" s="28" t="str">
        <f>IF(A93="","",IF(VLOOKUP(A93,[1]令和3年度契約状況調査票!$C:$AR,16,FALSE)="他官署で調達手続きを実施のため","他官署で調達手続きを実施のため",IF(VLOOKUP(A93,[1]令和3年度契約状況調査票!$C:$AR,23,FALSE)="②同種の他の契約の予定価格を類推されるおそれがあるため公表しない","同種の他の契約の予定価格を類推されるおそれがあるため公表しない",IF(VLOOKUP(A93,[1]令和3年度契約状況調査票!$C:$AR,23,FALSE)="－","－",IF(VLOOKUP(A93,[1]令和3年度契約状況調査票!$C:$AR,9,FALSE)&lt;&gt;"",TEXT(VLOOKUP(A93,[1]令和3年度契約状況調査票!$C:$AR,16,FALSE),"#,##0円")&amp;CHAR(10)&amp;"(A)",VLOOKUP(A93,[1]令和3年度契約状況調査票!$C:$AR,16,FALSE))))))</f>
        <v/>
      </c>
      <c r="I93" s="28" t="str">
        <f>IF(A93="","",VLOOKUP(A93,[1]令和3年度契約状況調査票!$C:$AR,17,FALSE))</f>
        <v/>
      </c>
      <c r="J93" s="29" t="str">
        <f>IF(A93="","",IF(VLOOKUP(A93,[1]令和3年度契約状況調査票!$C:$AR,16,FALSE)="他官署で調達手続きを実施のため","－",IF(VLOOKUP(A93,[1]令和3年度契約状況調査票!$C:$AR,23,FALSE)="②同種の他の契約の予定価格を類推されるおそれがあるため公表しない","－",IF(VLOOKUP(A93,[1]令和3年度契約状況調査票!$C:$AR,23,FALSE)="－","－",IF(VLOOKUP(A93,[1]令和3年度契約状況調査票!$C:$AR,9,FALSE)&lt;&gt;"",TEXT(VLOOKUP(A93,[1]令和3年度契約状況調査票!$C:$AR,19,FALSE),"#.0%")&amp;CHAR(10)&amp;"(B/A×100)",VLOOKUP(A93,[1]令和3年度契約状況調査票!$C:$AR,19,FALSE))))))</f>
        <v/>
      </c>
      <c r="K93" s="30" t="str">
        <f>IF(A93="","",IF(VLOOKUP(A93,[1]令和3年度契約状況調査票!$C:$AR,29,FALSE)="①公益社団法人","公社",IF(VLOOKUP(A93,[1]令和3年度契約状況調査票!$C:$AR,29,FALSE)="②公益財団法人","公財","")))</f>
        <v/>
      </c>
      <c r="L93" s="30" t="str">
        <f>IF(A93="","",VLOOKUP(A93,[1]令和3年度契約状況調査票!$C:$AR,30,FALSE))</f>
        <v/>
      </c>
      <c r="M93" s="31" t="str">
        <f>IF(A93="","",IF(VLOOKUP(A93,[1]令和3年度契約状況調査票!$C:$AR,30,FALSE)="国所管",VLOOKUP(A93,[1]令和3年度契約状況調査票!$C:$AR,24,FALSE),""))</f>
        <v/>
      </c>
      <c r="N93" s="32" t="str">
        <f>IF(A93="","",IF(AND(P93="○",O93="分担契約/単価契約"),"単価契約"&amp;CHAR(10)&amp;"予定調達総額 "&amp;TEXT(VLOOKUP(A93,[1]令和3年度契約状況調査票!$C:$AR,18,FALSE),"#,##0円")&amp;"(B)"&amp;CHAR(10)&amp;"分担契約"&amp;CHAR(10)&amp;VLOOKUP(A93,[1]令和3年度契約状況調査票!$C:$AR,34,FALSE),IF(AND(P93="○",O93="分担契約"),"分担契約"&amp;CHAR(10)&amp;"契約総額 "&amp;TEXT(VLOOKUP(A93,[1]令和3年度契約状況調査票!$C:$AR,18,FALSE),"#,##0円")&amp;"(B)"&amp;CHAR(10)&amp;VLOOKUP(A93,[1]令和3年度契約状況調査票!$C:$AR,34,FALSE),(IF(O93="分担契約/単価契約","単価契約"&amp;CHAR(10)&amp;"予定調達総額 "&amp;TEXT(VLOOKUP(A93,[1]令和3年度契約状況調査票!$C:$AR,18,FALSE),"#,##0円")&amp;CHAR(10)&amp;"分担契約"&amp;CHAR(10)&amp;VLOOKUP(A93,[1]令和3年度契約状況調査票!$C:$AR,34,FALSE),IF(O93="分担契約","分担契約"&amp;CHAR(10)&amp;"契約総額 "&amp;TEXT(VLOOKUP(A93,[1]令和3年度契約状況調査票!$C:$AR,18,FALSE),"#,##0円")&amp;CHAR(10)&amp;VLOOKUP(A93,[1]令和3年度契約状況調査票!$C:$AR,34,FALSE),IF(O93="単価契約","単価契約"&amp;CHAR(10)&amp;"予定調達総額 "&amp;TEXT(VLOOKUP(A93,[1]令和3年度契約状況調査票!$C:$AR,18,FALSE),"#,##0円")&amp;CHAR(10)&amp;VLOOKUP(A93,[1]令和3年度契約状況調査票!$C:$AR,34,FALSE),VLOOKUP(A93,[1]令和3年度契約状況調査票!$C:$AR,34,FALSE))))))))</f>
        <v/>
      </c>
      <c r="O93" s="21" t="str">
        <f>IF(A93="","",VLOOKUP(A93,[1]令和3年度契約状況調査票!$C:$BY,55,FALSE))</f>
        <v/>
      </c>
      <c r="P93" s="21" t="str">
        <f>IF(A93="","",IF(VLOOKUP(A93,[1]令和3年度契約状況調査票!$C:$AR,16,FALSE)="他官署で調達手続きを実施のため","×",IF(VLOOKUP(A93,[1]令和3年度契約状況調査票!$C:$AR,23,FALSE)="②同種の他の契約の予定価格を類推されるおそれがあるため公表しない","×","○")))</f>
        <v/>
      </c>
    </row>
    <row r="94" spans="1:16" s="21" customFormat="1" ht="60" customHeight="1" x14ac:dyDescent="0.15">
      <c r="A94" s="22" t="str">
        <f>IF(MAX([1]令和3年度契約状況調査票!C89:C334)&gt;=ROW()-5,ROW()-5,"")</f>
        <v/>
      </c>
      <c r="B94" s="23" t="str">
        <f>IF(A94="","",VLOOKUP(A94,[1]令和3年度契約状況調査票!$C:$AR,7,FALSE))</f>
        <v/>
      </c>
      <c r="C94" s="24" t="str">
        <f>IF(A94="","",VLOOKUP(A94,[1]令和3年度契約状況調査票!$C:$AR,8,FALSE))</f>
        <v/>
      </c>
      <c r="D94" s="25" t="str">
        <f>IF(A94="","",VLOOKUP(A94,[1]令和3年度契約状況調査票!$C:$AR,11,FALSE))</f>
        <v/>
      </c>
      <c r="E94" s="23" t="str">
        <f>IF(A94="","",VLOOKUP(A94,[1]令和3年度契約状況調査票!$C:$AR,12,FALSE))</f>
        <v/>
      </c>
      <c r="F94" s="26" t="str">
        <f>IF(A94="","",VLOOKUP(A94,[1]令和3年度契約状況調査票!$C:$AR,13,FALSE))</f>
        <v/>
      </c>
      <c r="G94" s="27" t="str">
        <f>IF(A94="","",IF(VLOOKUP(A94,[1]令和3年度契約状況調査票!$C:$AR,14,FALSE)="②一般競争入札（総合評価方式）","一般競争入札"&amp;CHAR(10)&amp;"（総合評価方式）","一般競争入札"))</f>
        <v/>
      </c>
      <c r="H94" s="28" t="str">
        <f>IF(A94="","",IF(VLOOKUP(A94,[1]令和3年度契約状況調査票!$C:$AR,16,FALSE)="他官署で調達手続きを実施のため","他官署で調達手続きを実施のため",IF(VLOOKUP(A94,[1]令和3年度契約状況調査票!$C:$AR,23,FALSE)="②同種の他の契約の予定価格を類推されるおそれがあるため公表しない","同種の他の契約の予定価格を類推されるおそれがあるため公表しない",IF(VLOOKUP(A94,[1]令和3年度契約状況調査票!$C:$AR,23,FALSE)="－","－",IF(VLOOKUP(A94,[1]令和3年度契約状況調査票!$C:$AR,9,FALSE)&lt;&gt;"",TEXT(VLOOKUP(A94,[1]令和3年度契約状況調査票!$C:$AR,16,FALSE),"#,##0円")&amp;CHAR(10)&amp;"(A)",VLOOKUP(A94,[1]令和3年度契約状況調査票!$C:$AR,16,FALSE))))))</f>
        <v/>
      </c>
      <c r="I94" s="28" t="str">
        <f>IF(A94="","",VLOOKUP(A94,[1]令和3年度契約状況調査票!$C:$AR,17,FALSE))</f>
        <v/>
      </c>
      <c r="J94" s="29" t="str">
        <f>IF(A94="","",IF(VLOOKUP(A94,[1]令和3年度契約状況調査票!$C:$AR,16,FALSE)="他官署で調達手続きを実施のため","－",IF(VLOOKUP(A94,[1]令和3年度契約状況調査票!$C:$AR,23,FALSE)="②同種の他の契約の予定価格を類推されるおそれがあるため公表しない","－",IF(VLOOKUP(A94,[1]令和3年度契約状況調査票!$C:$AR,23,FALSE)="－","－",IF(VLOOKUP(A94,[1]令和3年度契約状況調査票!$C:$AR,9,FALSE)&lt;&gt;"",TEXT(VLOOKUP(A94,[1]令和3年度契約状況調査票!$C:$AR,19,FALSE),"#.0%")&amp;CHAR(10)&amp;"(B/A×100)",VLOOKUP(A94,[1]令和3年度契約状況調査票!$C:$AR,19,FALSE))))))</f>
        <v/>
      </c>
      <c r="K94" s="30" t="str">
        <f>IF(A94="","",IF(VLOOKUP(A94,[1]令和3年度契約状況調査票!$C:$AR,29,FALSE)="①公益社団法人","公社",IF(VLOOKUP(A94,[1]令和3年度契約状況調査票!$C:$AR,29,FALSE)="②公益財団法人","公財","")))</f>
        <v/>
      </c>
      <c r="L94" s="30" t="str">
        <f>IF(A94="","",VLOOKUP(A94,[1]令和3年度契約状況調査票!$C:$AR,30,FALSE))</f>
        <v/>
      </c>
      <c r="M94" s="31" t="str">
        <f>IF(A94="","",IF(VLOOKUP(A94,[1]令和3年度契約状況調査票!$C:$AR,30,FALSE)="国所管",VLOOKUP(A94,[1]令和3年度契約状況調査票!$C:$AR,24,FALSE),""))</f>
        <v/>
      </c>
      <c r="N94" s="32" t="str">
        <f>IF(A94="","",IF(AND(P94="○",O94="分担契約/単価契約"),"単価契約"&amp;CHAR(10)&amp;"予定調達総額 "&amp;TEXT(VLOOKUP(A94,[1]令和3年度契約状況調査票!$C:$AR,18,FALSE),"#,##0円")&amp;"(B)"&amp;CHAR(10)&amp;"分担契約"&amp;CHAR(10)&amp;VLOOKUP(A94,[1]令和3年度契約状況調査票!$C:$AR,34,FALSE),IF(AND(P94="○",O94="分担契約"),"分担契約"&amp;CHAR(10)&amp;"契約総額 "&amp;TEXT(VLOOKUP(A94,[1]令和3年度契約状況調査票!$C:$AR,18,FALSE),"#,##0円")&amp;"(B)"&amp;CHAR(10)&amp;VLOOKUP(A94,[1]令和3年度契約状況調査票!$C:$AR,34,FALSE),(IF(O94="分担契約/単価契約","単価契約"&amp;CHAR(10)&amp;"予定調達総額 "&amp;TEXT(VLOOKUP(A94,[1]令和3年度契約状況調査票!$C:$AR,18,FALSE),"#,##0円")&amp;CHAR(10)&amp;"分担契約"&amp;CHAR(10)&amp;VLOOKUP(A94,[1]令和3年度契約状況調査票!$C:$AR,34,FALSE),IF(O94="分担契約","分担契約"&amp;CHAR(10)&amp;"契約総額 "&amp;TEXT(VLOOKUP(A94,[1]令和3年度契約状況調査票!$C:$AR,18,FALSE),"#,##0円")&amp;CHAR(10)&amp;VLOOKUP(A94,[1]令和3年度契約状況調査票!$C:$AR,34,FALSE),IF(O94="単価契約","単価契約"&amp;CHAR(10)&amp;"予定調達総額 "&amp;TEXT(VLOOKUP(A94,[1]令和3年度契約状況調査票!$C:$AR,18,FALSE),"#,##0円")&amp;CHAR(10)&amp;VLOOKUP(A94,[1]令和3年度契約状況調査票!$C:$AR,34,FALSE),VLOOKUP(A94,[1]令和3年度契約状況調査票!$C:$AR,34,FALSE))))))))</f>
        <v/>
      </c>
      <c r="O94" s="21" t="str">
        <f>IF(A94="","",VLOOKUP(A94,[1]令和3年度契約状況調査票!$C:$BY,55,FALSE))</f>
        <v/>
      </c>
      <c r="P94" s="21" t="str">
        <f>IF(A94="","",IF(VLOOKUP(A94,[1]令和3年度契約状況調査票!$C:$AR,16,FALSE)="他官署で調達手続きを実施のため","×",IF(VLOOKUP(A94,[1]令和3年度契約状況調査票!$C:$AR,23,FALSE)="②同種の他の契約の予定価格を類推されるおそれがあるため公表しない","×","○")))</f>
        <v/>
      </c>
    </row>
    <row r="95" spans="1:16" s="21" customFormat="1" ht="60" customHeight="1" x14ac:dyDescent="0.15">
      <c r="A95" s="22" t="str">
        <f>IF(MAX([1]令和3年度契約状況調査票!C90:C335)&gt;=ROW()-5,ROW()-5,"")</f>
        <v/>
      </c>
      <c r="B95" s="23" t="str">
        <f>IF(A95="","",VLOOKUP(A95,[1]令和3年度契約状況調査票!$C:$AR,7,FALSE))</f>
        <v/>
      </c>
      <c r="C95" s="24" t="str">
        <f>IF(A95="","",VLOOKUP(A95,[1]令和3年度契約状況調査票!$C:$AR,8,FALSE))</f>
        <v/>
      </c>
      <c r="D95" s="25" t="str">
        <f>IF(A95="","",VLOOKUP(A95,[1]令和3年度契約状況調査票!$C:$AR,11,FALSE))</f>
        <v/>
      </c>
      <c r="E95" s="23" t="str">
        <f>IF(A95="","",VLOOKUP(A95,[1]令和3年度契約状況調査票!$C:$AR,12,FALSE))</f>
        <v/>
      </c>
      <c r="F95" s="26" t="str">
        <f>IF(A95="","",VLOOKUP(A95,[1]令和3年度契約状況調査票!$C:$AR,13,FALSE))</f>
        <v/>
      </c>
      <c r="G95" s="27" t="str">
        <f>IF(A95="","",IF(VLOOKUP(A95,[1]令和3年度契約状況調査票!$C:$AR,14,FALSE)="②一般競争入札（総合評価方式）","一般競争入札"&amp;CHAR(10)&amp;"（総合評価方式）","一般競争入札"))</f>
        <v/>
      </c>
      <c r="H95" s="28" t="str">
        <f>IF(A95="","",IF(VLOOKUP(A95,[1]令和3年度契約状況調査票!$C:$AR,16,FALSE)="他官署で調達手続きを実施のため","他官署で調達手続きを実施のため",IF(VLOOKUP(A95,[1]令和3年度契約状況調査票!$C:$AR,23,FALSE)="②同種の他の契約の予定価格を類推されるおそれがあるため公表しない","同種の他の契約の予定価格を類推されるおそれがあるため公表しない",IF(VLOOKUP(A95,[1]令和3年度契約状況調査票!$C:$AR,23,FALSE)="－","－",IF(VLOOKUP(A95,[1]令和3年度契約状況調査票!$C:$AR,9,FALSE)&lt;&gt;"",TEXT(VLOOKUP(A95,[1]令和3年度契約状況調査票!$C:$AR,16,FALSE),"#,##0円")&amp;CHAR(10)&amp;"(A)",VLOOKUP(A95,[1]令和3年度契約状況調査票!$C:$AR,16,FALSE))))))</f>
        <v/>
      </c>
      <c r="I95" s="28" t="str">
        <f>IF(A95="","",VLOOKUP(A95,[1]令和3年度契約状況調査票!$C:$AR,17,FALSE))</f>
        <v/>
      </c>
      <c r="J95" s="29" t="str">
        <f>IF(A95="","",IF(VLOOKUP(A95,[1]令和3年度契約状況調査票!$C:$AR,16,FALSE)="他官署で調達手続きを実施のため","－",IF(VLOOKUP(A95,[1]令和3年度契約状況調査票!$C:$AR,23,FALSE)="②同種の他の契約の予定価格を類推されるおそれがあるため公表しない","－",IF(VLOOKUP(A95,[1]令和3年度契約状況調査票!$C:$AR,23,FALSE)="－","－",IF(VLOOKUP(A95,[1]令和3年度契約状況調査票!$C:$AR,9,FALSE)&lt;&gt;"",TEXT(VLOOKUP(A95,[1]令和3年度契約状況調査票!$C:$AR,19,FALSE),"#.0%")&amp;CHAR(10)&amp;"(B/A×100)",VLOOKUP(A95,[1]令和3年度契約状況調査票!$C:$AR,19,FALSE))))))</f>
        <v/>
      </c>
      <c r="K95" s="30" t="str">
        <f>IF(A95="","",IF(VLOOKUP(A95,[1]令和3年度契約状況調査票!$C:$AR,29,FALSE)="①公益社団法人","公社",IF(VLOOKUP(A95,[1]令和3年度契約状況調査票!$C:$AR,29,FALSE)="②公益財団法人","公財","")))</f>
        <v/>
      </c>
      <c r="L95" s="30" t="str">
        <f>IF(A95="","",VLOOKUP(A95,[1]令和3年度契約状況調査票!$C:$AR,30,FALSE))</f>
        <v/>
      </c>
      <c r="M95" s="31" t="str">
        <f>IF(A95="","",IF(VLOOKUP(A95,[1]令和3年度契約状況調査票!$C:$AR,30,FALSE)="国所管",VLOOKUP(A95,[1]令和3年度契約状況調査票!$C:$AR,24,FALSE),""))</f>
        <v/>
      </c>
      <c r="N95" s="32" t="str">
        <f>IF(A95="","",IF(AND(P95="○",O95="分担契約/単価契約"),"単価契約"&amp;CHAR(10)&amp;"予定調達総額 "&amp;TEXT(VLOOKUP(A95,[1]令和3年度契約状況調査票!$C:$AR,18,FALSE),"#,##0円")&amp;"(B)"&amp;CHAR(10)&amp;"分担契約"&amp;CHAR(10)&amp;VLOOKUP(A95,[1]令和3年度契約状況調査票!$C:$AR,34,FALSE),IF(AND(P95="○",O95="分担契約"),"分担契約"&amp;CHAR(10)&amp;"契約総額 "&amp;TEXT(VLOOKUP(A95,[1]令和3年度契約状況調査票!$C:$AR,18,FALSE),"#,##0円")&amp;"(B)"&amp;CHAR(10)&amp;VLOOKUP(A95,[1]令和3年度契約状況調査票!$C:$AR,34,FALSE),(IF(O95="分担契約/単価契約","単価契約"&amp;CHAR(10)&amp;"予定調達総額 "&amp;TEXT(VLOOKUP(A95,[1]令和3年度契約状況調査票!$C:$AR,18,FALSE),"#,##0円")&amp;CHAR(10)&amp;"分担契約"&amp;CHAR(10)&amp;VLOOKUP(A95,[1]令和3年度契約状況調査票!$C:$AR,34,FALSE),IF(O95="分担契約","分担契約"&amp;CHAR(10)&amp;"契約総額 "&amp;TEXT(VLOOKUP(A95,[1]令和3年度契約状況調査票!$C:$AR,18,FALSE),"#,##0円")&amp;CHAR(10)&amp;VLOOKUP(A95,[1]令和3年度契約状況調査票!$C:$AR,34,FALSE),IF(O95="単価契約","単価契約"&amp;CHAR(10)&amp;"予定調達総額 "&amp;TEXT(VLOOKUP(A95,[1]令和3年度契約状況調査票!$C:$AR,18,FALSE),"#,##0円")&amp;CHAR(10)&amp;VLOOKUP(A95,[1]令和3年度契約状況調査票!$C:$AR,34,FALSE),VLOOKUP(A95,[1]令和3年度契約状況調査票!$C:$AR,34,FALSE))))))))</f>
        <v/>
      </c>
      <c r="O95" s="21" t="str">
        <f>IF(A95="","",VLOOKUP(A95,[1]令和3年度契約状況調査票!$C:$BY,55,FALSE))</f>
        <v/>
      </c>
      <c r="P95" s="21" t="str">
        <f>IF(A95="","",IF(VLOOKUP(A95,[1]令和3年度契約状況調査票!$C:$AR,16,FALSE)="他官署で調達手続きを実施のため","×",IF(VLOOKUP(A95,[1]令和3年度契約状況調査票!$C:$AR,23,FALSE)="②同種の他の契約の予定価格を類推されるおそれがあるため公表しない","×","○")))</f>
        <v/>
      </c>
    </row>
    <row r="96" spans="1:16" s="21" customFormat="1" ht="60" customHeight="1" x14ac:dyDescent="0.15">
      <c r="A96" s="22" t="str">
        <f>IF(MAX([1]令和3年度契約状況調査票!C91:C336)&gt;=ROW()-5,ROW()-5,"")</f>
        <v/>
      </c>
      <c r="B96" s="23" t="str">
        <f>IF(A96="","",VLOOKUP(A96,[1]令和3年度契約状況調査票!$C:$AR,7,FALSE))</f>
        <v/>
      </c>
      <c r="C96" s="24" t="str">
        <f>IF(A96="","",VLOOKUP(A96,[1]令和3年度契約状況調査票!$C:$AR,8,FALSE))</f>
        <v/>
      </c>
      <c r="D96" s="25" t="str">
        <f>IF(A96="","",VLOOKUP(A96,[1]令和3年度契約状況調査票!$C:$AR,11,FALSE))</f>
        <v/>
      </c>
      <c r="E96" s="23" t="str">
        <f>IF(A96="","",VLOOKUP(A96,[1]令和3年度契約状況調査票!$C:$AR,12,FALSE))</f>
        <v/>
      </c>
      <c r="F96" s="26" t="str">
        <f>IF(A96="","",VLOOKUP(A96,[1]令和3年度契約状況調査票!$C:$AR,13,FALSE))</f>
        <v/>
      </c>
      <c r="G96" s="27" t="str">
        <f>IF(A96="","",IF(VLOOKUP(A96,[1]令和3年度契約状況調査票!$C:$AR,14,FALSE)="②一般競争入札（総合評価方式）","一般競争入札"&amp;CHAR(10)&amp;"（総合評価方式）","一般競争入札"))</f>
        <v/>
      </c>
      <c r="H96" s="28" t="str">
        <f>IF(A96="","",IF(VLOOKUP(A96,[1]令和3年度契約状況調査票!$C:$AR,16,FALSE)="他官署で調達手続きを実施のため","他官署で調達手続きを実施のため",IF(VLOOKUP(A96,[1]令和3年度契約状況調査票!$C:$AR,23,FALSE)="②同種の他の契約の予定価格を類推されるおそれがあるため公表しない","同種の他の契約の予定価格を類推されるおそれがあるため公表しない",IF(VLOOKUP(A96,[1]令和3年度契約状況調査票!$C:$AR,23,FALSE)="－","－",IF(VLOOKUP(A96,[1]令和3年度契約状況調査票!$C:$AR,9,FALSE)&lt;&gt;"",TEXT(VLOOKUP(A96,[1]令和3年度契約状況調査票!$C:$AR,16,FALSE),"#,##0円")&amp;CHAR(10)&amp;"(A)",VLOOKUP(A96,[1]令和3年度契約状況調査票!$C:$AR,16,FALSE))))))</f>
        <v/>
      </c>
      <c r="I96" s="28" t="str">
        <f>IF(A96="","",VLOOKUP(A96,[1]令和3年度契約状況調査票!$C:$AR,17,FALSE))</f>
        <v/>
      </c>
      <c r="J96" s="29" t="str">
        <f>IF(A96="","",IF(VLOOKUP(A96,[1]令和3年度契約状況調査票!$C:$AR,16,FALSE)="他官署で調達手続きを実施のため","－",IF(VLOOKUP(A96,[1]令和3年度契約状況調査票!$C:$AR,23,FALSE)="②同種の他の契約の予定価格を類推されるおそれがあるため公表しない","－",IF(VLOOKUP(A96,[1]令和3年度契約状況調査票!$C:$AR,23,FALSE)="－","－",IF(VLOOKUP(A96,[1]令和3年度契約状況調査票!$C:$AR,9,FALSE)&lt;&gt;"",TEXT(VLOOKUP(A96,[1]令和3年度契約状況調査票!$C:$AR,19,FALSE),"#.0%")&amp;CHAR(10)&amp;"(B/A×100)",VLOOKUP(A96,[1]令和3年度契約状況調査票!$C:$AR,19,FALSE))))))</f>
        <v/>
      </c>
      <c r="K96" s="30" t="str">
        <f>IF(A96="","",IF(VLOOKUP(A96,[1]令和3年度契約状況調査票!$C:$AR,29,FALSE)="①公益社団法人","公社",IF(VLOOKUP(A96,[1]令和3年度契約状況調査票!$C:$AR,29,FALSE)="②公益財団法人","公財","")))</f>
        <v/>
      </c>
      <c r="L96" s="30" t="str">
        <f>IF(A96="","",VLOOKUP(A96,[1]令和3年度契約状況調査票!$C:$AR,30,FALSE))</f>
        <v/>
      </c>
      <c r="M96" s="31" t="str">
        <f>IF(A96="","",IF(VLOOKUP(A96,[1]令和3年度契約状況調査票!$C:$AR,30,FALSE)="国所管",VLOOKUP(A96,[1]令和3年度契約状況調査票!$C:$AR,24,FALSE),""))</f>
        <v/>
      </c>
      <c r="N96" s="32" t="str">
        <f>IF(A96="","",IF(AND(P96="○",O96="分担契約/単価契約"),"単価契約"&amp;CHAR(10)&amp;"予定調達総額 "&amp;TEXT(VLOOKUP(A96,[1]令和3年度契約状況調査票!$C:$AR,18,FALSE),"#,##0円")&amp;"(B)"&amp;CHAR(10)&amp;"分担契約"&amp;CHAR(10)&amp;VLOOKUP(A96,[1]令和3年度契約状況調査票!$C:$AR,34,FALSE),IF(AND(P96="○",O96="分担契約"),"分担契約"&amp;CHAR(10)&amp;"契約総額 "&amp;TEXT(VLOOKUP(A96,[1]令和3年度契約状況調査票!$C:$AR,18,FALSE),"#,##0円")&amp;"(B)"&amp;CHAR(10)&amp;VLOOKUP(A96,[1]令和3年度契約状況調査票!$C:$AR,34,FALSE),(IF(O96="分担契約/単価契約","単価契約"&amp;CHAR(10)&amp;"予定調達総額 "&amp;TEXT(VLOOKUP(A96,[1]令和3年度契約状況調査票!$C:$AR,18,FALSE),"#,##0円")&amp;CHAR(10)&amp;"分担契約"&amp;CHAR(10)&amp;VLOOKUP(A96,[1]令和3年度契約状況調査票!$C:$AR,34,FALSE),IF(O96="分担契約","分担契約"&amp;CHAR(10)&amp;"契約総額 "&amp;TEXT(VLOOKUP(A96,[1]令和3年度契約状況調査票!$C:$AR,18,FALSE),"#,##0円")&amp;CHAR(10)&amp;VLOOKUP(A96,[1]令和3年度契約状況調査票!$C:$AR,34,FALSE),IF(O96="単価契約","単価契約"&amp;CHAR(10)&amp;"予定調達総額 "&amp;TEXT(VLOOKUP(A96,[1]令和3年度契約状況調査票!$C:$AR,18,FALSE),"#,##0円")&amp;CHAR(10)&amp;VLOOKUP(A96,[1]令和3年度契約状況調査票!$C:$AR,34,FALSE),VLOOKUP(A96,[1]令和3年度契約状況調査票!$C:$AR,34,FALSE))))))))</f>
        <v/>
      </c>
      <c r="O96" s="21" t="str">
        <f>IF(A96="","",VLOOKUP(A96,[1]令和3年度契約状況調査票!$C:$BY,55,FALSE))</f>
        <v/>
      </c>
      <c r="P96" s="21" t="str">
        <f>IF(A96="","",IF(VLOOKUP(A96,[1]令和3年度契約状況調査票!$C:$AR,16,FALSE)="他官署で調達手続きを実施のため","×",IF(VLOOKUP(A96,[1]令和3年度契約状況調査票!$C:$AR,23,FALSE)="②同種の他の契約の予定価格を類推されるおそれがあるため公表しない","×","○")))</f>
        <v/>
      </c>
    </row>
    <row r="97" spans="1:16" s="21" customFormat="1" ht="60" customHeight="1" x14ac:dyDescent="0.15">
      <c r="A97" s="22" t="str">
        <f>IF(MAX([1]令和3年度契約状況調査票!C92:C337)&gt;=ROW()-5,ROW()-5,"")</f>
        <v/>
      </c>
      <c r="B97" s="23" t="str">
        <f>IF(A97="","",VLOOKUP(A97,[1]令和3年度契約状況調査票!$C:$AR,7,FALSE))</f>
        <v/>
      </c>
      <c r="C97" s="24" t="str">
        <f>IF(A97="","",VLOOKUP(A97,[1]令和3年度契約状況調査票!$C:$AR,8,FALSE))</f>
        <v/>
      </c>
      <c r="D97" s="25" t="str">
        <f>IF(A97="","",VLOOKUP(A97,[1]令和3年度契約状況調査票!$C:$AR,11,FALSE))</f>
        <v/>
      </c>
      <c r="E97" s="23" t="str">
        <f>IF(A97="","",VLOOKUP(A97,[1]令和3年度契約状況調査票!$C:$AR,12,FALSE))</f>
        <v/>
      </c>
      <c r="F97" s="26" t="str">
        <f>IF(A97="","",VLOOKUP(A97,[1]令和3年度契約状況調査票!$C:$AR,13,FALSE))</f>
        <v/>
      </c>
      <c r="G97" s="27" t="str">
        <f>IF(A97="","",IF(VLOOKUP(A97,[1]令和3年度契約状況調査票!$C:$AR,14,FALSE)="②一般競争入札（総合評価方式）","一般競争入札"&amp;CHAR(10)&amp;"（総合評価方式）","一般競争入札"))</f>
        <v/>
      </c>
      <c r="H97" s="28" t="str">
        <f>IF(A97="","",IF(VLOOKUP(A97,[1]令和3年度契約状況調査票!$C:$AR,16,FALSE)="他官署で調達手続きを実施のため","他官署で調達手続きを実施のため",IF(VLOOKUP(A97,[1]令和3年度契約状況調査票!$C:$AR,23,FALSE)="②同種の他の契約の予定価格を類推されるおそれがあるため公表しない","同種の他の契約の予定価格を類推されるおそれがあるため公表しない",IF(VLOOKUP(A97,[1]令和3年度契約状況調査票!$C:$AR,23,FALSE)="－","－",IF(VLOOKUP(A97,[1]令和3年度契約状況調査票!$C:$AR,9,FALSE)&lt;&gt;"",TEXT(VLOOKUP(A97,[1]令和3年度契約状況調査票!$C:$AR,16,FALSE),"#,##0円")&amp;CHAR(10)&amp;"(A)",VLOOKUP(A97,[1]令和3年度契約状況調査票!$C:$AR,16,FALSE))))))</f>
        <v/>
      </c>
      <c r="I97" s="28" t="str">
        <f>IF(A97="","",VLOOKUP(A97,[1]令和3年度契約状況調査票!$C:$AR,17,FALSE))</f>
        <v/>
      </c>
      <c r="J97" s="29" t="str">
        <f>IF(A97="","",IF(VLOOKUP(A97,[1]令和3年度契約状況調査票!$C:$AR,16,FALSE)="他官署で調達手続きを実施のため","－",IF(VLOOKUP(A97,[1]令和3年度契約状況調査票!$C:$AR,23,FALSE)="②同種の他の契約の予定価格を類推されるおそれがあるため公表しない","－",IF(VLOOKUP(A97,[1]令和3年度契約状況調査票!$C:$AR,23,FALSE)="－","－",IF(VLOOKUP(A97,[1]令和3年度契約状況調査票!$C:$AR,9,FALSE)&lt;&gt;"",TEXT(VLOOKUP(A97,[1]令和3年度契約状況調査票!$C:$AR,19,FALSE),"#.0%")&amp;CHAR(10)&amp;"(B/A×100)",VLOOKUP(A97,[1]令和3年度契約状況調査票!$C:$AR,19,FALSE))))))</f>
        <v/>
      </c>
      <c r="K97" s="30" t="str">
        <f>IF(A97="","",IF(VLOOKUP(A97,[1]令和3年度契約状況調査票!$C:$AR,29,FALSE)="①公益社団法人","公社",IF(VLOOKUP(A97,[1]令和3年度契約状況調査票!$C:$AR,29,FALSE)="②公益財団法人","公財","")))</f>
        <v/>
      </c>
      <c r="L97" s="30" t="str">
        <f>IF(A97="","",VLOOKUP(A97,[1]令和3年度契約状況調査票!$C:$AR,30,FALSE))</f>
        <v/>
      </c>
      <c r="M97" s="31" t="str">
        <f>IF(A97="","",IF(VLOOKUP(A97,[1]令和3年度契約状況調査票!$C:$AR,30,FALSE)="国所管",VLOOKUP(A97,[1]令和3年度契約状況調査票!$C:$AR,24,FALSE),""))</f>
        <v/>
      </c>
      <c r="N97" s="32" t="str">
        <f>IF(A97="","",IF(AND(P97="○",O97="分担契約/単価契約"),"単価契約"&amp;CHAR(10)&amp;"予定調達総額 "&amp;TEXT(VLOOKUP(A97,[1]令和3年度契約状況調査票!$C:$AR,18,FALSE),"#,##0円")&amp;"(B)"&amp;CHAR(10)&amp;"分担契約"&amp;CHAR(10)&amp;VLOOKUP(A97,[1]令和3年度契約状況調査票!$C:$AR,34,FALSE),IF(AND(P97="○",O97="分担契約"),"分担契約"&amp;CHAR(10)&amp;"契約総額 "&amp;TEXT(VLOOKUP(A97,[1]令和3年度契約状況調査票!$C:$AR,18,FALSE),"#,##0円")&amp;"(B)"&amp;CHAR(10)&amp;VLOOKUP(A97,[1]令和3年度契約状況調査票!$C:$AR,34,FALSE),(IF(O97="分担契約/単価契約","単価契約"&amp;CHAR(10)&amp;"予定調達総額 "&amp;TEXT(VLOOKUP(A97,[1]令和3年度契約状況調査票!$C:$AR,18,FALSE),"#,##0円")&amp;CHAR(10)&amp;"分担契約"&amp;CHAR(10)&amp;VLOOKUP(A97,[1]令和3年度契約状況調査票!$C:$AR,34,FALSE),IF(O97="分担契約","分担契約"&amp;CHAR(10)&amp;"契約総額 "&amp;TEXT(VLOOKUP(A97,[1]令和3年度契約状況調査票!$C:$AR,18,FALSE),"#,##0円")&amp;CHAR(10)&amp;VLOOKUP(A97,[1]令和3年度契約状況調査票!$C:$AR,34,FALSE),IF(O97="単価契約","単価契約"&amp;CHAR(10)&amp;"予定調達総額 "&amp;TEXT(VLOOKUP(A97,[1]令和3年度契約状況調査票!$C:$AR,18,FALSE),"#,##0円")&amp;CHAR(10)&amp;VLOOKUP(A97,[1]令和3年度契約状況調査票!$C:$AR,34,FALSE),VLOOKUP(A97,[1]令和3年度契約状況調査票!$C:$AR,34,FALSE))))))))</f>
        <v/>
      </c>
      <c r="O97" s="21" t="str">
        <f>IF(A97="","",VLOOKUP(A97,[1]令和3年度契約状況調査票!$C:$BY,55,FALSE))</f>
        <v/>
      </c>
      <c r="P97" s="21" t="str">
        <f>IF(A97="","",IF(VLOOKUP(A97,[1]令和3年度契約状況調査票!$C:$AR,16,FALSE)="他官署で調達手続きを実施のため","×",IF(VLOOKUP(A97,[1]令和3年度契約状況調査票!$C:$AR,23,FALSE)="②同種の他の契約の予定価格を類推されるおそれがあるため公表しない","×","○")))</f>
        <v/>
      </c>
    </row>
    <row r="98" spans="1:16" s="21" customFormat="1" ht="60" customHeight="1" x14ac:dyDescent="0.15">
      <c r="A98" s="22" t="str">
        <f>IF(MAX([1]令和3年度契約状況調査票!C93:C338)&gt;=ROW()-5,ROW()-5,"")</f>
        <v/>
      </c>
      <c r="B98" s="23" t="str">
        <f>IF(A98="","",VLOOKUP(A98,[1]令和3年度契約状況調査票!$C:$AR,7,FALSE))</f>
        <v/>
      </c>
      <c r="C98" s="24" t="str">
        <f>IF(A98="","",VLOOKUP(A98,[1]令和3年度契約状況調査票!$C:$AR,8,FALSE))</f>
        <v/>
      </c>
      <c r="D98" s="25" t="str">
        <f>IF(A98="","",VLOOKUP(A98,[1]令和3年度契約状況調査票!$C:$AR,11,FALSE))</f>
        <v/>
      </c>
      <c r="E98" s="23" t="str">
        <f>IF(A98="","",VLOOKUP(A98,[1]令和3年度契約状況調査票!$C:$AR,12,FALSE))</f>
        <v/>
      </c>
      <c r="F98" s="26" t="str">
        <f>IF(A98="","",VLOOKUP(A98,[1]令和3年度契約状況調査票!$C:$AR,13,FALSE))</f>
        <v/>
      </c>
      <c r="G98" s="27" t="str">
        <f>IF(A98="","",IF(VLOOKUP(A98,[1]令和3年度契約状況調査票!$C:$AR,14,FALSE)="②一般競争入札（総合評価方式）","一般競争入札"&amp;CHAR(10)&amp;"（総合評価方式）","一般競争入札"))</f>
        <v/>
      </c>
      <c r="H98" s="28" t="str">
        <f>IF(A98="","",IF(VLOOKUP(A98,[1]令和3年度契約状況調査票!$C:$AR,16,FALSE)="他官署で調達手続きを実施のため","他官署で調達手続きを実施のため",IF(VLOOKUP(A98,[1]令和3年度契約状況調査票!$C:$AR,23,FALSE)="②同種の他の契約の予定価格を類推されるおそれがあるため公表しない","同種の他の契約の予定価格を類推されるおそれがあるため公表しない",IF(VLOOKUP(A98,[1]令和3年度契約状況調査票!$C:$AR,23,FALSE)="－","－",IF(VLOOKUP(A98,[1]令和3年度契約状況調査票!$C:$AR,9,FALSE)&lt;&gt;"",TEXT(VLOOKUP(A98,[1]令和3年度契約状況調査票!$C:$AR,16,FALSE),"#,##0円")&amp;CHAR(10)&amp;"(A)",VLOOKUP(A98,[1]令和3年度契約状況調査票!$C:$AR,16,FALSE))))))</f>
        <v/>
      </c>
      <c r="I98" s="28" t="str">
        <f>IF(A98="","",VLOOKUP(A98,[1]令和3年度契約状況調査票!$C:$AR,17,FALSE))</f>
        <v/>
      </c>
      <c r="J98" s="29" t="str">
        <f>IF(A98="","",IF(VLOOKUP(A98,[1]令和3年度契約状況調査票!$C:$AR,16,FALSE)="他官署で調達手続きを実施のため","－",IF(VLOOKUP(A98,[1]令和3年度契約状況調査票!$C:$AR,23,FALSE)="②同種の他の契約の予定価格を類推されるおそれがあるため公表しない","－",IF(VLOOKUP(A98,[1]令和3年度契約状況調査票!$C:$AR,23,FALSE)="－","－",IF(VLOOKUP(A98,[1]令和3年度契約状況調査票!$C:$AR,9,FALSE)&lt;&gt;"",TEXT(VLOOKUP(A98,[1]令和3年度契約状況調査票!$C:$AR,19,FALSE),"#.0%")&amp;CHAR(10)&amp;"(B/A×100)",VLOOKUP(A98,[1]令和3年度契約状況調査票!$C:$AR,19,FALSE))))))</f>
        <v/>
      </c>
      <c r="K98" s="30" t="str">
        <f>IF(A98="","",IF(VLOOKUP(A98,[1]令和3年度契約状況調査票!$C:$AR,29,FALSE)="①公益社団法人","公社",IF(VLOOKUP(A98,[1]令和3年度契約状況調査票!$C:$AR,29,FALSE)="②公益財団法人","公財","")))</f>
        <v/>
      </c>
      <c r="L98" s="30" t="str">
        <f>IF(A98="","",VLOOKUP(A98,[1]令和3年度契約状況調査票!$C:$AR,30,FALSE))</f>
        <v/>
      </c>
      <c r="M98" s="31" t="str">
        <f>IF(A98="","",IF(VLOOKUP(A98,[1]令和3年度契約状況調査票!$C:$AR,30,FALSE)="国所管",VLOOKUP(A98,[1]令和3年度契約状況調査票!$C:$AR,24,FALSE),""))</f>
        <v/>
      </c>
      <c r="N98" s="32" t="str">
        <f>IF(A98="","",IF(AND(P98="○",O98="分担契約/単価契約"),"単価契約"&amp;CHAR(10)&amp;"予定調達総額 "&amp;TEXT(VLOOKUP(A98,[1]令和3年度契約状況調査票!$C:$AR,18,FALSE),"#,##0円")&amp;"(B)"&amp;CHAR(10)&amp;"分担契約"&amp;CHAR(10)&amp;VLOOKUP(A98,[1]令和3年度契約状況調査票!$C:$AR,34,FALSE),IF(AND(P98="○",O98="分担契約"),"分担契約"&amp;CHAR(10)&amp;"契約総額 "&amp;TEXT(VLOOKUP(A98,[1]令和3年度契約状況調査票!$C:$AR,18,FALSE),"#,##0円")&amp;"(B)"&amp;CHAR(10)&amp;VLOOKUP(A98,[1]令和3年度契約状況調査票!$C:$AR,34,FALSE),(IF(O98="分担契約/単価契約","単価契約"&amp;CHAR(10)&amp;"予定調達総額 "&amp;TEXT(VLOOKUP(A98,[1]令和3年度契約状況調査票!$C:$AR,18,FALSE),"#,##0円")&amp;CHAR(10)&amp;"分担契約"&amp;CHAR(10)&amp;VLOOKUP(A98,[1]令和3年度契約状況調査票!$C:$AR,34,FALSE),IF(O98="分担契約","分担契約"&amp;CHAR(10)&amp;"契約総額 "&amp;TEXT(VLOOKUP(A98,[1]令和3年度契約状況調査票!$C:$AR,18,FALSE),"#,##0円")&amp;CHAR(10)&amp;VLOOKUP(A98,[1]令和3年度契約状況調査票!$C:$AR,34,FALSE),IF(O98="単価契約","単価契約"&amp;CHAR(10)&amp;"予定調達総額 "&amp;TEXT(VLOOKUP(A98,[1]令和3年度契約状況調査票!$C:$AR,18,FALSE),"#,##0円")&amp;CHAR(10)&amp;VLOOKUP(A98,[1]令和3年度契約状況調査票!$C:$AR,34,FALSE),VLOOKUP(A98,[1]令和3年度契約状況調査票!$C:$AR,34,FALSE))))))))</f>
        <v/>
      </c>
      <c r="O98" s="21" t="str">
        <f>IF(A98="","",VLOOKUP(A98,[1]令和3年度契約状況調査票!$C:$BY,55,FALSE))</f>
        <v/>
      </c>
      <c r="P98" s="21" t="str">
        <f>IF(A98="","",IF(VLOOKUP(A98,[1]令和3年度契約状況調査票!$C:$AR,16,FALSE)="他官署で調達手続きを実施のため","×",IF(VLOOKUP(A98,[1]令和3年度契約状況調査票!$C:$AR,23,FALSE)="②同種の他の契約の予定価格を類推されるおそれがあるため公表しない","×","○")))</f>
        <v/>
      </c>
    </row>
    <row r="99" spans="1:16" s="21" customFormat="1" ht="60" customHeight="1" x14ac:dyDescent="0.15">
      <c r="A99" s="22" t="str">
        <f>IF(MAX([1]令和3年度契約状況調査票!C94:C339)&gt;=ROW()-5,ROW()-5,"")</f>
        <v/>
      </c>
      <c r="B99" s="23" t="str">
        <f>IF(A99="","",VLOOKUP(A99,[1]令和3年度契約状況調査票!$C:$AR,7,FALSE))</f>
        <v/>
      </c>
      <c r="C99" s="24" t="str">
        <f>IF(A99="","",VLOOKUP(A99,[1]令和3年度契約状況調査票!$C:$AR,8,FALSE))</f>
        <v/>
      </c>
      <c r="D99" s="25" t="str">
        <f>IF(A99="","",VLOOKUP(A99,[1]令和3年度契約状況調査票!$C:$AR,11,FALSE))</f>
        <v/>
      </c>
      <c r="E99" s="23" t="str">
        <f>IF(A99="","",VLOOKUP(A99,[1]令和3年度契約状況調査票!$C:$AR,12,FALSE))</f>
        <v/>
      </c>
      <c r="F99" s="26" t="str">
        <f>IF(A99="","",VLOOKUP(A99,[1]令和3年度契約状況調査票!$C:$AR,13,FALSE))</f>
        <v/>
      </c>
      <c r="G99" s="27" t="str">
        <f>IF(A99="","",IF(VLOOKUP(A99,[1]令和3年度契約状況調査票!$C:$AR,14,FALSE)="②一般競争入札（総合評価方式）","一般競争入札"&amp;CHAR(10)&amp;"（総合評価方式）","一般競争入札"))</f>
        <v/>
      </c>
      <c r="H99" s="28" t="str">
        <f>IF(A99="","",IF(VLOOKUP(A99,[1]令和3年度契約状況調査票!$C:$AR,16,FALSE)="他官署で調達手続きを実施のため","他官署で調達手続きを実施のため",IF(VLOOKUP(A99,[1]令和3年度契約状況調査票!$C:$AR,23,FALSE)="②同種の他の契約の予定価格を類推されるおそれがあるため公表しない","同種の他の契約の予定価格を類推されるおそれがあるため公表しない",IF(VLOOKUP(A99,[1]令和3年度契約状況調査票!$C:$AR,23,FALSE)="－","－",IF(VLOOKUP(A99,[1]令和3年度契約状況調査票!$C:$AR,9,FALSE)&lt;&gt;"",TEXT(VLOOKUP(A99,[1]令和3年度契約状況調査票!$C:$AR,16,FALSE),"#,##0円")&amp;CHAR(10)&amp;"(A)",VLOOKUP(A99,[1]令和3年度契約状況調査票!$C:$AR,16,FALSE))))))</f>
        <v/>
      </c>
      <c r="I99" s="28" t="str">
        <f>IF(A99="","",VLOOKUP(A99,[1]令和3年度契約状況調査票!$C:$AR,17,FALSE))</f>
        <v/>
      </c>
      <c r="J99" s="29" t="str">
        <f>IF(A99="","",IF(VLOOKUP(A99,[1]令和3年度契約状況調査票!$C:$AR,16,FALSE)="他官署で調達手続きを実施のため","－",IF(VLOOKUP(A99,[1]令和3年度契約状況調査票!$C:$AR,23,FALSE)="②同種の他の契約の予定価格を類推されるおそれがあるため公表しない","－",IF(VLOOKUP(A99,[1]令和3年度契約状況調査票!$C:$AR,23,FALSE)="－","－",IF(VLOOKUP(A99,[1]令和3年度契約状況調査票!$C:$AR,9,FALSE)&lt;&gt;"",TEXT(VLOOKUP(A99,[1]令和3年度契約状況調査票!$C:$AR,19,FALSE),"#.0%")&amp;CHAR(10)&amp;"(B/A×100)",VLOOKUP(A99,[1]令和3年度契約状況調査票!$C:$AR,19,FALSE))))))</f>
        <v/>
      </c>
      <c r="K99" s="30" t="str">
        <f>IF(A99="","",IF(VLOOKUP(A99,[1]令和3年度契約状況調査票!$C:$AR,29,FALSE)="①公益社団法人","公社",IF(VLOOKUP(A99,[1]令和3年度契約状況調査票!$C:$AR,29,FALSE)="②公益財団法人","公財","")))</f>
        <v/>
      </c>
      <c r="L99" s="30" t="str">
        <f>IF(A99="","",VLOOKUP(A99,[1]令和3年度契約状況調査票!$C:$AR,30,FALSE))</f>
        <v/>
      </c>
      <c r="M99" s="31" t="str">
        <f>IF(A99="","",IF(VLOOKUP(A99,[1]令和3年度契約状況調査票!$C:$AR,30,FALSE)="国所管",VLOOKUP(A99,[1]令和3年度契約状況調査票!$C:$AR,24,FALSE),""))</f>
        <v/>
      </c>
      <c r="N99" s="32" t="str">
        <f>IF(A99="","",IF(AND(P99="○",O99="分担契約/単価契約"),"単価契約"&amp;CHAR(10)&amp;"予定調達総額 "&amp;TEXT(VLOOKUP(A99,[1]令和3年度契約状況調査票!$C:$AR,18,FALSE),"#,##0円")&amp;"(B)"&amp;CHAR(10)&amp;"分担契約"&amp;CHAR(10)&amp;VLOOKUP(A99,[1]令和3年度契約状況調査票!$C:$AR,34,FALSE),IF(AND(P99="○",O99="分担契約"),"分担契約"&amp;CHAR(10)&amp;"契約総額 "&amp;TEXT(VLOOKUP(A99,[1]令和3年度契約状況調査票!$C:$AR,18,FALSE),"#,##0円")&amp;"(B)"&amp;CHAR(10)&amp;VLOOKUP(A99,[1]令和3年度契約状況調査票!$C:$AR,34,FALSE),(IF(O99="分担契約/単価契約","単価契約"&amp;CHAR(10)&amp;"予定調達総額 "&amp;TEXT(VLOOKUP(A99,[1]令和3年度契約状況調査票!$C:$AR,18,FALSE),"#,##0円")&amp;CHAR(10)&amp;"分担契約"&amp;CHAR(10)&amp;VLOOKUP(A99,[1]令和3年度契約状況調査票!$C:$AR,34,FALSE),IF(O99="分担契約","分担契約"&amp;CHAR(10)&amp;"契約総額 "&amp;TEXT(VLOOKUP(A99,[1]令和3年度契約状況調査票!$C:$AR,18,FALSE),"#,##0円")&amp;CHAR(10)&amp;VLOOKUP(A99,[1]令和3年度契約状況調査票!$C:$AR,34,FALSE),IF(O99="単価契約","単価契約"&amp;CHAR(10)&amp;"予定調達総額 "&amp;TEXT(VLOOKUP(A99,[1]令和3年度契約状況調査票!$C:$AR,18,FALSE),"#,##0円")&amp;CHAR(10)&amp;VLOOKUP(A99,[1]令和3年度契約状況調査票!$C:$AR,34,FALSE),VLOOKUP(A99,[1]令和3年度契約状況調査票!$C:$AR,34,FALSE))))))))</f>
        <v/>
      </c>
      <c r="O99" s="21" t="str">
        <f>IF(A99="","",VLOOKUP(A99,[1]令和3年度契約状況調査票!$C:$BY,55,FALSE))</f>
        <v/>
      </c>
      <c r="P99" s="21" t="str">
        <f>IF(A99="","",IF(VLOOKUP(A99,[1]令和3年度契約状況調査票!$C:$AR,16,FALSE)="他官署で調達手続きを実施のため","×",IF(VLOOKUP(A99,[1]令和3年度契約状況調査票!$C:$AR,23,FALSE)="②同種の他の契約の予定価格を類推されるおそれがあるため公表しない","×","○")))</f>
        <v/>
      </c>
    </row>
    <row r="100" spans="1:16" s="21" customFormat="1" ht="60" customHeight="1" x14ac:dyDescent="0.15">
      <c r="A100" s="22" t="str">
        <f>IF(MAX([1]令和3年度契約状況調査票!C95:C340)&gt;=ROW()-5,ROW()-5,"")</f>
        <v/>
      </c>
      <c r="B100" s="23" t="str">
        <f>IF(A100="","",VLOOKUP(A100,[1]令和3年度契約状況調査票!$C:$AR,7,FALSE))</f>
        <v/>
      </c>
      <c r="C100" s="24" t="str">
        <f>IF(A100="","",VLOOKUP(A100,[1]令和3年度契約状況調査票!$C:$AR,8,FALSE))</f>
        <v/>
      </c>
      <c r="D100" s="25" t="str">
        <f>IF(A100="","",VLOOKUP(A100,[1]令和3年度契約状況調査票!$C:$AR,11,FALSE))</f>
        <v/>
      </c>
      <c r="E100" s="23" t="str">
        <f>IF(A100="","",VLOOKUP(A100,[1]令和3年度契約状況調査票!$C:$AR,12,FALSE))</f>
        <v/>
      </c>
      <c r="F100" s="26" t="str">
        <f>IF(A100="","",VLOOKUP(A100,[1]令和3年度契約状況調査票!$C:$AR,13,FALSE))</f>
        <v/>
      </c>
      <c r="G100" s="27" t="str">
        <f>IF(A100="","",IF(VLOOKUP(A100,[1]令和3年度契約状況調査票!$C:$AR,14,FALSE)="②一般競争入札（総合評価方式）","一般競争入札"&amp;CHAR(10)&amp;"（総合評価方式）","一般競争入札"))</f>
        <v/>
      </c>
      <c r="H100" s="28" t="str">
        <f>IF(A100="","",IF(VLOOKUP(A100,[1]令和3年度契約状況調査票!$C:$AR,16,FALSE)="他官署で調達手続きを実施のため","他官署で調達手続きを実施のため",IF(VLOOKUP(A100,[1]令和3年度契約状況調査票!$C:$AR,23,FALSE)="②同種の他の契約の予定価格を類推されるおそれがあるため公表しない","同種の他の契約の予定価格を類推されるおそれがあるため公表しない",IF(VLOOKUP(A100,[1]令和3年度契約状況調査票!$C:$AR,23,FALSE)="－","－",IF(VLOOKUP(A100,[1]令和3年度契約状況調査票!$C:$AR,9,FALSE)&lt;&gt;"",TEXT(VLOOKUP(A100,[1]令和3年度契約状況調査票!$C:$AR,16,FALSE),"#,##0円")&amp;CHAR(10)&amp;"(A)",VLOOKUP(A100,[1]令和3年度契約状況調査票!$C:$AR,16,FALSE))))))</f>
        <v/>
      </c>
      <c r="I100" s="28" t="str">
        <f>IF(A100="","",VLOOKUP(A100,[1]令和3年度契約状況調査票!$C:$AR,17,FALSE))</f>
        <v/>
      </c>
      <c r="J100" s="29" t="str">
        <f>IF(A100="","",IF(VLOOKUP(A100,[1]令和3年度契約状況調査票!$C:$AR,16,FALSE)="他官署で調達手続きを実施のため","－",IF(VLOOKUP(A100,[1]令和3年度契約状況調査票!$C:$AR,23,FALSE)="②同種の他の契約の予定価格を類推されるおそれがあるため公表しない","－",IF(VLOOKUP(A100,[1]令和3年度契約状況調査票!$C:$AR,23,FALSE)="－","－",IF(VLOOKUP(A100,[1]令和3年度契約状況調査票!$C:$AR,9,FALSE)&lt;&gt;"",TEXT(VLOOKUP(A100,[1]令和3年度契約状況調査票!$C:$AR,19,FALSE),"#.0%")&amp;CHAR(10)&amp;"(B/A×100)",VLOOKUP(A100,[1]令和3年度契約状況調査票!$C:$AR,19,FALSE))))))</f>
        <v/>
      </c>
      <c r="K100" s="30" t="str">
        <f>IF(A100="","",IF(VLOOKUP(A100,[1]令和3年度契約状況調査票!$C:$AR,29,FALSE)="①公益社団法人","公社",IF(VLOOKUP(A100,[1]令和3年度契約状況調査票!$C:$AR,29,FALSE)="②公益財団法人","公財","")))</f>
        <v/>
      </c>
      <c r="L100" s="30" t="str">
        <f>IF(A100="","",VLOOKUP(A100,[1]令和3年度契約状況調査票!$C:$AR,30,FALSE))</f>
        <v/>
      </c>
      <c r="M100" s="31" t="str">
        <f>IF(A100="","",IF(VLOOKUP(A100,[1]令和3年度契約状況調査票!$C:$AR,30,FALSE)="国所管",VLOOKUP(A100,[1]令和3年度契約状況調査票!$C:$AR,24,FALSE),""))</f>
        <v/>
      </c>
      <c r="N100" s="32" t="str">
        <f>IF(A100="","",IF(AND(P100="○",O100="分担契約/単価契約"),"単価契約"&amp;CHAR(10)&amp;"予定調達総額 "&amp;TEXT(VLOOKUP(A100,[1]令和3年度契約状況調査票!$C:$AR,18,FALSE),"#,##0円")&amp;"(B)"&amp;CHAR(10)&amp;"分担契約"&amp;CHAR(10)&amp;VLOOKUP(A100,[1]令和3年度契約状況調査票!$C:$AR,34,FALSE),IF(AND(P100="○",O100="分担契約"),"分担契約"&amp;CHAR(10)&amp;"契約総額 "&amp;TEXT(VLOOKUP(A100,[1]令和3年度契約状況調査票!$C:$AR,18,FALSE),"#,##0円")&amp;"(B)"&amp;CHAR(10)&amp;VLOOKUP(A100,[1]令和3年度契約状況調査票!$C:$AR,34,FALSE),(IF(O100="分担契約/単価契約","単価契約"&amp;CHAR(10)&amp;"予定調達総額 "&amp;TEXT(VLOOKUP(A100,[1]令和3年度契約状況調査票!$C:$AR,18,FALSE),"#,##0円")&amp;CHAR(10)&amp;"分担契約"&amp;CHAR(10)&amp;VLOOKUP(A100,[1]令和3年度契約状況調査票!$C:$AR,34,FALSE),IF(O100="分担契約","分担契約"&amp;CHAR(10)&amp;"契約総額 "&amp;TEXT(VLOOKUP(A100,[1]令和3年度契約状況調査票!$C:$AR,18,FALSE),"#,##0円")&amp;CHAR(10)&amp;VLOOKUP(A100,[1]令和3年度契約状況調査票!$C:$AR,34,FALSE),IF(O100="単価契約","単価契約"&amp;CHAR(10)&amp;"予定調達総額 "&amp;TEXT(VLOOKUP(A100,[1]令和3年度契約状況調査票!$C:$AR,18,FALSE),"#,##0円")&amp;CHAR(10)&amp;VLOOKUP(A100,[1]令和3年度契約状況調査票!$C:$AR,34,FALSE),VLOOKUP(A100,[1]令和3年度契約状況調査票!$C:$AR,34,FALSE))))))))</f>
        <v/>
      </c>
      <c r="O100" s="21" t="str">
        <f>IF(A100="","",VLOOKUP(A100,[1]令和3年度契約状況調査票!$C:$BY,55,FALSE))</f>
        <v/>
      </c>
      <c r="P100" s="21" t="str">
        <f>IF(A100="","",IF(VLOOKUP(A100,[1]令和3年度契約状況調査票!$C:$AR,16,FALSE)="他官署で調達手続きを実施のため","×",IF(VLOOKUP(A100,[1]令和3年度契約状況調査票!$C:$AR,23,FALSE)="②同種の他の契約の予定価格を類推されるおそれがあるため公表しない","×","○")))</f>
        <v/>
      </c>
    </row>
    <row r="101" spans="1:16" s="21" customFormat="1" ht="60" customHeight="1" x14ac:dyDescent="0.15">
      <c r="A101" s="22" t="str">
        <f>IF(MAX([1]令和3年度契約状況調査票!C96:C341)&gt;=ROW()-5,ROW()-5,"")</f>
        <v/>
      </c>
      <c r="B101" s="23" t="str">
        <f>IF(A101="","",VLOOKUP(A101,[1]令和3年度契約状況調査票!$C:$AR,7,FALSE))</f>
        <v/>
      </c>
      <c r="C101" s="24" t="str">
        <f>IF(A101="","",VLOOKUP(A101,[1]令和3年度契約状況調査票!$C:$AR,8,FALSE))</f>
        <v/>
      </c>
      <c r="D101" s="25" t="str">
        <f>IF(A101="","",VLOOKUP(A101,[1]令和3年度契約状況調査票!$C:$AR,11,FALSE))</f>
        <v/>
      </c>
      <c r="E101" s="23" t="str">
        <f>IF(A101="","",VLOOKUP(A101,[1]令和3年度契約状況調査票!$C:$AR,12,FALSE))</f>
        <v/>
      </c>
      <c r="F101" s="26" t="str">
        <f>IF(A101="","",VLOOKUP(A101,[1]令和3年度契約状況調査票!$C:$AR,13,FALSE))</f>
        <v/>
      </c>
      <c r="G101" s="27" t="str">
        <f>IF(A101="","",IF(VLOOKUP(A101,[1]令和3年度契約状況調査票!$C:$AR,14,FALSE)="②一般競争入札（総合評価方式）","一般競争入札"&amp;CHAR(10)&amp;"（総合評価方式）","一般競争入札"))</f>
        <v/>
      </c>
      <c r="H101" s="28" t="str">
        <f>IF(A101="","",IF(VLOOKUP(A101,[1]令和3年度契約状況調査票!$C:$AR,16,FALSE)="他官署で調達手続きを実施のため","他官署で調達手続きを実施のため",IF(VLOOKUP(A101,[1]令和3年度契約状況調査票!$C:$AR,23,FALSE)="②同種の他の契約の予定価格を類推されるおそれがあるため公表しない","同種の他の契約の予定価格を類推されるおそれがあるため公表しない",IF(VLOOKUP(A101,[1]令和3年度契約状況調査票!$C:$AR,23,FALSE)="－","－",IF(VLOOKUP(A101,[1]令和3年度契約状況調査票!$C:$AR,9,FALSE)&lt;&gt;"",TEXT(VLOOKUP(A101,[1]令和3年度契約状況調査票!$C:$AR,16,FALSE),"#,##0円")&amp;CHAR(10)&amp;"(A)",VLOOKUP(A101,[1]令和3年度契約状況調査票!$C:$AR,16,FALSE))))))</f>
        <v/>
      </c>
      <c r="I101" s="28" t="str">
        <f>IF(A101="","",VLOOKUP(A101,[1]令和3年度契約状況調査票!$C:$AR,17,FALSE))</f>
        <v/>
      </c>
      <c r="J101" s="29" t="str">
        <f>IF(A101="","",IF(VLOOKUP(A101,[1]令和3年度契約状況調査票!$C:$AR,16,FALSE)="他官署で調達手続きを実施のため","－",IF(VLOOKUP(A101,[1]令和3年度契約状況調査票!$C:$AR,23,FALSE)="②同種の他の契約の予定価格を類推されるおそれがあるため公表しない","－",IF(VLOOKUP(A101,[1]令和3年度契約状況調査票!$C:$AR,23,FALSE)="－","－",IF(VLOOKUP(A101,[1]令和3年度契約状況調査票!$C:$AR,9,FALSE)&lt;&gt;"",TEXT(VLOOKUP(A101,[1]令和3年度契約状況調査票!$C:$AR,19,FALSE),"#.0%")&amp;CHAR(10)&amp;"(B/A×100)",VLOOKUP(A101,[1]令和3年度契約状況調査票!$C:$AR,19,FALSE))))))</f>
        <v/>
      </c>
      <c r="K101" s="30" t="str">
        <f>IF(A101="","",IF(VLOOKUP(A101,[1]令和3年度契約状況調査票!$C:$AR,29,FALSE)="①公益社団法人","公社",IF(VLOOKUP(A101,[1]令和3年度契約状況調査票!$C:$AR,29,FALSE)="②公益財団法人","公財","")))</f>
        <v/>
      </c>
      <c r="L101" s="30" t="str">
        <f>IF(A101="","",VLOOKUP(A101,[1]令和3年度契約状況調査票!$C:$AR,30,FALSE))</f>
        <v/>
      </c>
      <c r="M101" s="31" t="str">
        <f>IF(A101="","",IF(VLOOKUP(A101,[1]令和3年度契約状況調査票!$C:$AR,30,FALSE)="国所管",VLOOKUP(A101,[1]令和3年度契約状況調査票!$C:$AR,24,FALSE),""))</f>
        <v/>
      </c>
      <c r="N101" s="32" t="str">
        <f>IF(A101="","",IF(AND(P101="○",O101="分担契約/単価契約"),"単価契約"&amp;CHAR(10)&amp;"予定調達総額 "&amp;TEXT(VLOOKUP(A101,[1]令和3年度契約状況調査票!$C:$AR,18,FALSE),"#,##0円")&amp;"(B)"&amp;CHAR(10)&amp;"分担契約"&amp;CHAR(10)&amp;VLOOKUP(A101,[1]令和3年度契約状況調査票!$C:$AR,34,FALSE),IF(AND(P101="○",O101="分担契約"),"分担契約"&amp;CHAR(10)&amp;"契約総額 "&amp;TEXT(VLOOKUP(A101,[1]令和3年度契約状況調査票!$C:$AR,18,FALSE),"#,##0円")&amp;"(B)"&amp;CHAR(10)&amp;VLOOKUP(A101,[1]令和3年度契約状況調査票!$C:$AR,34,FALSE),(IF(O101="分担契約/単価契約","単価契約"&amp;CHAR(10)&amp;"予定調達総額 "&amp;TEXT(VLOOKUP(A101,[1]令和3年度契約状況調査票!$C:$AR,18,FALSE),"#,##0円")&amp;CHAR(10)&amp;"分担契約"&amp;CHAR(10)&amp;VLOOKUP(A101,[1]令和3年度契約状況調査票!$C:$AR,34,FALSE),IF(O101="分担契約","分担契約"&amp;CHAR(10)&amp;"契約総額 "&amp;TEXT(VLOOKUP(A101,[1]令和3年度契約状況調査票!$C:$AR,18,FALSE),"#,##0円")&amp;CHAR(10)&amp;VLOOKUP(A101,[1]令和3年度契約状況調査票!$C:$AR,34,FALSE),IF(O101="単価契約","単価契約"&amp;CHAR(10)&amp;"予定調達総額 "&amp;TEXT(VLOOKUP(A101,[1]令和3年度契約状況調査票!$C:$AR,18,FALSE),"#,##0円")&amp;CHAR(10)&amp;VLOOKUP(A101,[1]令和3年度契約状況調査票!$C:$AR,34,FALSE),VLOOKUP(A101,[1]令和3年度契約状況調査票!$C:$AR,34,FALSE))))))))</f>
        <v/>
      </c>
      <c r="O101" s="21" t="str">
        <f>IF(A101="","",VLOOKUP(A101,[1]令和3年度契約状況調査票!$C:$BY,55,FALSE))</f>
        <v/>
      </c>
      <c r="P101" s="21" t="str">
        <f>IF(A101="","",IF(VLOOKUP(A101,[1]令和3年度契約状況調査票!$C:$AR,16,FALSE)="他官署で調達手続きを実施のため","×",IF(VLOOKUP(A101,[1]令和3年度契約状況調査票!$C:$AR,23,FALSE)="②同種の他の契約の予定価格を類推されるおそれがあるため公表しない","×","○")))</f>
        <v/>
      </c>
    </row>
    <row r="102" spans="1:16" s="21" customFormat="1" ht="60" customHeight="1" x14ac:dyDescent="0.15">
      <c r="A102" s="22" t="str">
        <f>IF(MAX([1]令和3年度契約状況調査票!C97:C342)&gt;=ROW()-5,ROW()-5,"")</f>
        <v/>
      </c>
      <c r="B102" s="23" t="str">
        <f>IF(A102="","",VLOOKUP(A102,[1]令和3年度契約状況調査票!$C:$AR,7,FALSE))</f>
        <v/>
      </c>
      <c r="C102" s="24" t="str">
        <f>IF(A102="","",VLOOKUP(A102,[1]令和3年度契約状況調査票!$C:$AR,8,FALSE))</f>
        <v/>
      </c>
      <c r="D102" s="25" t="str">
        <f>IF(A102="","",VLOOKUP(A102,[1]令和3年度契約状況調査票!$C:$AR,11,FALSE))</f>
        <v/>
      </c>
      <c r="E102" s="23" t="str">
        <f>IF(A102="","",VLOOKUP(A102,[1]令和3年度契約状況調査票!$C:$AR,12,FALSE))</f>
        <v/>
      </c>
      <c r="F102" s="26" t="str">
        <f>IF(A102="","",VLOOKUP(A102,[1]令和3年度契約状況調査票!$C:$AR,13,FALSE))</f>
        <v/>
      </c>
      <c r="G102" s="27" t="str">
        <f>IF(A102="","",IF(VLOOKUP(A102,[1]令和3年度契約状況調査票!$C:$AR,14,FALSE)="②一般競争入札（総合評価方式）","一般競争入札"&amp;CHAR(10)&amp;"（総合評価方式）","一般競争入札"))</f>
        <v/>
      </c>
      <c r="H102" s="28" t="str">
        <f>IF(A102="","",IF(VLOOKUP(A102,[1]令和3年度契約状況調査票!$C:$AR,16,FALSE)="他官署で調達手続きを実施のため","他官署で調達手続きを実施のため",IF(VLOOKUP(A102,[1]令和3年度契約状況調査票!$C:$AR,23,FALSE)="②同種の他の契約の予定価格を類推されるおそれがあるため公表しない","同種の他の契約の予定価格を類推されるおそれがあるため公表しない",IF(VLOOKUP(A102,[1]令和3年度契約状況調査票!$C:$AR,23,FALSE)="－","－",IF(VLOOKUP(A102,[1]令和3年度契約状況調査票!$C:$AR,9,FALSE)&lt;&gt;"",TEXT(VLOOKUP(A102,[1]令和3年度契約状況調査票!$C:$AR,16,FALSE),"#,##0円")&amp;CHAR(10)&amp;"(A)",VLOOKUP(A102,[1]令和3年度契約状況調査票!$C:$AR,16,FALSE))))))</f>
        <v/>
      </c>
      <c r="I102" s="28" t="str">
        <f>IF(A102="","",VLOOKUP(A102,[1]令和3年度契約状況調査票!$C:$AR,17,FALSE))</f>
        <v/>
      </c>
      <c r="J102" s="29" t="str">
        <f>IF(A102="","",IF(VLOOKUP(A102,[1]令和3年度契約状況調査票!$C:$AR,16,FALSE)="他官署で調達手続きを実施のため","－",IF(VLOOKUP(A102,[1]令和3年度契約状況調査票!$C:$AR,23,FALSE)="②同種の他の契約の予定価格を類推されるおそれがあるため公表しない","－",IF(VLOOKUP(A102,[1]令和3年度契約状況調査票!$C:$AR,23,FALSE)="－","－",IF(VLOOKUP(A102,[1]令和3年度契約状況調査票!$C:$AR,9,FALSE)&lt;&gt;"",TEXT(VLOOKUP(A102,[1]令和3年度契約状況調査票!$C:$AR,19,FALSE),"#.0%")&amp;CHAR(10)&amp;"(B/A×100)",VLOOKUP(A102,[1]令和3年度契約状況調査票!$C:$AR,19,FALSE))))))</f>
        <v/>
      </c>
      <c r="K102" s="30" t="str">
        <f>IF(A102="","",IF(VLOOKUP(A102,[1]令和3年度契約状況調査票!$C:$AR,29,FALSE)="①公益社団法人","公社",IF(VLOOKUP(A102,[1]令和3年度契約状況調査票!$C:$AR,29,FALSE)="②公益財団法人","公財","")))</f>
        <v/>
      </c>
      <c r="L102" s="30" t="str">
        <f>IF(A102="","",VLOOKUP(A102,[1]令和3年度契約状況調査票!$C:$AR,30,FALSE))</f>
        <v/>
      </c>
      <c r="M102" s="31" t="str">
        <f>IF(A102="","",IF(VLOOKUP(A102,[1]令和3年度契約状況調査票!$C:$AR,30,FALSE)="国所管",VLOOKUP(A102,[1]令和3年度契約状況調査票!$C:$AR,24,FALSE),""))</f>
        <v/>
      </c>
      <c r="N102" s="32" t="str">
        <f>IF(A102="","",IF(AND(P102="○",O102="分担契約/単価契約"),"単価契約"&amp;CHAR(10)&amp;"予定調達総額 "&amp;TEXT(VLOOKUP(A102,[1]令和3年度契約状況調査票!$C:$AR,18,FALSE),"#,##0円")&amp;"(B)"&amp;CHAR(10)&amp;"分担契約"&amp;CHAR(10)&amp;VLOOKUP(A102,[1]令和3年度契約状況調査票!$C:$AR,34,FALSE),IF(AND(P102="○",O102="分担契約"),"分担契約"&amp;CHAR(10)&amp;"契約総額 "&amp;TEXT(VLOOKUP(A102,[1]令和3年度契約状況調査票!$C:$AR,18,FALSE),"#,##0円")&amp;"(B)"&amp;CHAR(10)&amp;VLOOKUP(A102,[1]令和3年度契約状況調査票!$C:$AR,34,FALSE),(IF(O102="分担契約/単価契約","単価契約"&amp;CHAR(10)&amp;"予定調達総額 "&amp;TEXT(VLOOKUP(A102,[1]令和3年度契約状況調査票!$C:$AR,18,FALSE),"#,##0円")&amp;CHAR(10)&amp;"分担契約"&amp;CHAR(10)&amp;VLOOKUP(A102,[1]令和3年度契約状況調査票!$C:$AR,34,FALSE),IF(O102="分担契約","分担契約"&amp;CHAR(10)&amp;"契約総額 "&amp;TEXT(VLOOKUP(A102,[1]令和3年度契約状況調査票!$C:$AR,18,FALSE),"#,##0円")&amp;CHAR(10)&amp;VLOOKUP(A102,[1]令和3年度契約状況調査票!$C:$AR,34,FALSE),IF(O102="単価契約","単価契約"&amp;CHAR(10)&amp;"予定調達総額 "&amp;TEXT(VLOOKUP(A102,[1]令和3年度契約状況調査票!$C:$AR,18,FALSE),"#,##0円")&amp;CHAR(10)&amp;VLOOKUP(A102,[1]令和3年度契約状況調査票!$C:$AR,34,FALSE),VLOOKUP(A102,[1]令和3年度契約状況調査票!$C:$AR,34,FALSE))))))))</f>
        <v/>
      </c>
      <c r="O102" s="21" t="str">
        <f>IF(A102="","",VLOOKUP(A102,[1]令和3年度契約状況調査票!$C:$BY,55,FALSE))</f>
        <v/>
      </c>
      <c r="P102" s="21" t="str">
        <f>IF(A102="","",IF(VLOOKUP(A102,[1]令和3年度契約状況調査票!$C:$AR,16,FALSE)="他官署で調達手続きを実施のため","×",IF(VLOOKUP(A102,[1]令和3年度契約状況調査票!$C:$AR,23,FALSE)="②同種の他の契約の予定価格を類推されるおそれがあるため公表しない","×","○")))</f>
        <v/>
      </c>
    </row>
    <row r="103" spans="1:16" s="21" customFormat="1" ht="60" customHeight="1" x14ac:dyDescent="0.15">
      <c r="A103" s="22" t="str">
        <f>IF(MAX([1]令和3年度契約状況調査票!C98:C343)&gt;=ROW()-5,ROW()-5,"")</f>
        <v/>
      </c>
      <c r="B103" s="23" t="str">
        <f>IF(A103="","",VLOOKUP(A103,[1]令和3年度契約状況調査票!$C:$AR,7,FALSE))</f>
        <v/>
      </c>
      <c r="C103" s="24" t="str">
        <f>IF(A103="","",VLOOKUP(A103,[1]令和3年度契約状況調査票!$C:$AR,8,FALSE))</f>
        <v/>
      </c>
      <c r="D103" s="25" t="str">
        <f>IF(A103="","",VLOOKUP(A103,[1]令和3年度契約状況調査票!$C:$AR,11,FALSE))</f>
        <v/>
      </c>
      <c r="E103" s="23" t="str">
        <f>IF(A103="","",VLOOKUP(A103,[1]令和3年度契約状況調査票!$C:$AR,12,FALSE))</f>
        <v/>
      </c>
      <c r="F103" s="26" t="str">
        <f>IF(A103="","",VLOOKUP(A103,[1]令和3年度契約状況調査票!$C:$AR,13,FALSE))</f>
        <v/>
      </c>
      <c r="G103" s="27" t="str">
        <f>IF(A103="","",IF(VLOOKUP(A103,[1]令和3年度契約状況調査票!$C:$AR,14,FALSE)="②一般競争入札（総合評価方式）","一般競争入札"&amp;CHAR(10)&amp;"（総合評価方式）","一般競争入札"))</f>
        <v/>
      </c>
      <c r="H103" s="28" t="str">
        <f>IF(A103="","",IF(VLOOKUP(A103,[1]令和3年度契約状況調査票!$C:$AR,16,FALSE)="他官署で調達手続きを実施のため","他官署で調達手続きを実施のため",IF(VLOOKUP(A103,[1]令和3年度契約状況調査票!$C:$AR,23,FALSE)="②同種の他の契約の予定価格を類推されるおそれがあるため公表しない","同種の他の契約の予定価格を類推されるおそれがあるため公表しない",IF(VLOOKUP(A103,[1]令和3年度契約状況調査票!$C:$AR,23,FALSE)="－","－",IF(VLOOKUP(A103,[1]令和3年度契約状況調査票!$C:$AR,9,FALSE)&lt;&gt;"",TEXT(VLOOKUP(A103,[1]令和3年度契約状況調査票!$C:$AR,16,FALSE),"#,##0円")&amp;CHAR(10)&amp;"(A)",VLOOKUP(A103,[1]令和3年度契約状況調査票!$C:$AR,16,FALSE))))))</f>
        <v/>
      </c>
      <c r="I103" s="28" t="str">
        <f>IF(A103="","",VLOOKUP(A103,[1]令和3年度契約状況調査票!$C:$AR,17,FALSE))</f>
        <v/>
      </c>
      <c r="J103" s="29" t="str">
        <f>IF(A103="","",IF(VLOOKUP(A103,[1]令和3年度契約状況調査票!$C:$AR,16,FALSE)="他官署で調達手続きを実施のため","－",IF(VLOOKUP(A103,[1]令和3年度契約状況調査票!$C:$AR,23,FALSE)="②同種の他の契約の予定価格を類推されるおそれがあるため公表しない","－",IF(VLOOKUP(A103,[1]令和3年度契約状況調査票!$C:$AR,23,FALSE)="－","－",IF(VLOOKUP(A103,[1]令和3年度契約状況調査票!$C:$AR,9,FALSE)&lt;&gt;"",TEXT(VLOOKUP(A103,[1]令和3年度契約状況調査票!$C:$AR,19,FALSE),"#.0%")&amp;CHAR(10)&amp;"(B/A×100)",VLOOKUP(A103,[1]令和3年度契約状況調査票!$C:$AR,19,FALSE))))))</f>
        <v/>
      </c>
      <c r="K103" s="30" t="str">
        <f>IF(A103="","",IF(VLOOKUP(A103,[1]令和3年度契約状況調査票!$C:$AR,29,FALSE)="①公益社団法人","公社",IF(VLOOKUP(A103,[1]令和3年度契約状況調査票!$C:$AR,29,FALSE)="②公益財団法人","公財","")))</f>
        <v/>
      </c>
      <c r="L103" s="30" t="str">
        <f>IF(A103="","",VLOOKUP(A103,[1]令和3年度契約状況調査票!$C:$AR,30,FALSE))</f>
        <v/>
      </c>
      <c r="M103" s="31" t="str">
        <f>IF(A103="","",IF(VLOOKUP(A103,[1]令和3年度契約状況調査票!$C:$AR,30,FALSE)="国所管",VLOOKUP(A103,[1]令和3年度契約状況調査票!$C:$AR,24,FALSE),""))</f>
        <v/>
      </c>
      <c r="N103" s="32" t="str">
        <f>IF(A103="","",IF(AND(P103="○",O103="分担契約/単価契約"),"単価契約"&amp;CHAR(10)&amp;"予定調達総額 "&amp;TEXT(VLOOKUP(A103,[1]令和3年度契約状況調査票!$C:$AR,18,FALSE),"#,##0円")&amp;"(B)"&amp;CHAR(10)&amp;"分担契約"&amp;CHAR(10)&amp;VLOOKUP(A103,[1]令和3年度契約状況調査票!$C:$AR,34,FALSE),IF(AND(P103="○",O103="分担契約"),"分担契約"&amp;CHAR(10)&amp;"契約総額 "&amp;TEXT(VLOOKUP(A103,[1]令和3年度契約状況調査票!$C:$AR,18,FALSE),"#,##0円")&amp;"(B)"&amp;CHAR(10)&amp;VLOOKUP(A103,[1]令和3年度契約状況調査票!$C:$AR,34,FALSE),(IF(O103="分担契約/単価契約","単価契約"&amp;CHAR(10)&amp;"予定調達総額 "&amp;TEXT(VLOOKUP(A103,[1]令和3年度契約状況調査票!$C:$AR,18,FALSE),"#,##0円")&amp;CHAR(10)&amp;"分担契約"&amp;CHAR(10)&amp;VLOOKUP(A103,[1]令和3年度契約状況調査票!$C:$AR,34,FALSE),IF(O103="分担契約","分担契約"&amp;CHAR(10)&amp;"契約総額 "&amp;TEXT(VLOOKUP(A103,[1]令和3年度契約状況調査票!$C:$AR,18,FALSE),"#,##0円")&amp;CHAR(10)&amp;VLOOKUP(A103,[1]令和3年度契約状況調査票!$C:$AR,34,FALSE),IF(O103="単価契約","単価契約"&amp;CHAR(10)&amp;"予定調達総額 "&amp;TEXT(VLOOKUP(A103,[1]令和3年度契約状況調査票!$C:$AR,18,FALSE),"#,##0円")&amp;CHAR(10)&amp;VLOOKUP(A103,[1]令和3年度契約状況調査票!$C:$AR,34,FALSE),VLOOKUP(A103,[1]令和3年度契約状況調査票!$C:$AR,34,FALSE))))))))</f>
        <v/>
      </c>
      <c r="O103" s="21" t="str">
        <f>IF(A103="","",VLOOKUP(A103,[1]令和3年度契約状況調査票!$C:$BY,55,FALSE))</f>
        <v/>
      </c>
      <c r="P103" s="21" t="str">
        <f>IF(A103="","",IF(VLOOKUP(A103,[1]令和3年度契約状況調査票!$C:$AR,16,FALSE)="他官署で調達手続きを実施のため","×",IF(VLOOKUP(A103,[1]令和3年度契約状況調査票!$C:$AR,23,FALSE)="②同種の他の契約の予定価格を類推されるおそれがあるため公表しない","×","○")))</f>
        <v/>
      </c>
    </row>
    <row r="104" spans="1:16" s="33" customFormat="1" ht="60" customHeight="1" x14ac:dyDescent="0.15">
      <c r="A104" s="22" t="str">
        <f>IF(MAX([1]令和3年度契約状況調査票!C99:C344)&gt;=ROW()-5,ROW()-5,"")</f>
        <v/>
      </c>
      <c r="B104" s="23" t="str">
        <f>IF(A104="","",VLOOKUP(A104,[1]令和3年度契約状況調査票!$C:$AR,7,FALSE))</f>
        <v/>
      </c>
      <c r="C104" s="24" t="str">
        <f>IF(A104="","",VLOOKUP(A104,[1]令和3年度契約状況調査票!$C:$AR,8,FALSE))</f>
        <v/>
      </c>
      <c r="D104" s="25" t="str">
        <f>IF(A104="","",VLOOKUP(A104,[1]令和3年度契約状況調査票!$C:$AR,11,FALSE))</f>
        <v/>
      </c>
      <c r="E104" s="23" t="str">
        <f>IF(A104="","",VLOOKUP(A104,[1]令和3年度契約状況調査票!$C:$AR,12,FALSE))</f>
        <v/>
      </c>
      <c r="F104" s="26" t="str">
        <f>IF(A104="","",VLOOKUP(A104,[1]令和3年度契約状況調査票!$C:$AR,13,FALSE))</f>
        <v/>
      </c>
      <c r="G104" s="27" t="str">
        <f>IF(A104="","",IF(VLOOKUP(A104,[1]令和3年度契約状況調査票!$C:$AR,14,FALSE)="②一般競争入札（総合評価方式）","一般競争入札"&amp;CHAR(10)&amp;"（総合評価方式）","一般競争入札"))</f>
        <v/>
      </c>
      <c r="H104" s="28" t="str">
        <f>IF(A104="","",IF(VLOOKUP(A104,[1]令和3年度契約状況調査票!$C:$AR,16,FALSE)="他官署で調達手続きを実施のため","他官署で調達手続きを実施のため",IF(VLOOKUP(A104,[1]令和3年度契約状況調査票!$C:$AR,23,FALSE)="②同種の他の契約の予定価格を類推されるおそれがあるため公表しない","同種の他の契約の予定価格を類推されるおそれがあるため公表しない",IF(VLOOKUP(A104,[1]令和3年度契約状況調査票!$C:$AR,23,FALSE)="－","－",IF(VLOOKUP(A104,[1]令和3年度契約状況調査票!$C:$AR,9,FALSE)&lt;&gt;"",TEXT(VLOOKUP(A104,[1]令和3年度契約状況調査票!$C:$AR,16,FALSE),"#,##0円")&amp;CHAR(10)&amp;"(A)",VLOOKUP(A104,[1]令和3年度契約状況調査票!$C:$AR,16,FALSE))))))</f>
        <v/>
      </c>
      <c r="I104" s="28" t="str">
        <f>IF(A104="","",VLOOKUP(A104,[1]令和3年度契約状況調査票!$C:$AR,17,FALSE))</f>
        <v/>
      </c>
      <c r="J104" s="29" t="str">
        <f>IF(A104="","",IF(VLOOKUP(A104,[1]令和3年度契約状況調査票!$C:$AR,16,FALSE)="他官署で調達手続きを実施のため","－",IF(VLOOKUP(A104,[1]令和3年度契約状況調査票!$C:$AR,23,FALSE)="②同種の他の契約の予定価格を類推されるおそれがあるため公表しない","－",IF(VLOOKUP(A104,[1]令和3年度契約状況調査票!$C:$AR,23,FALSE)="－","－",IF(VLOOKUP(A104,[1]令和3年度契約状況調査票!$C:$AR,9,FALSE)&lt;&gt;"",TEXT(VLOOKUP(A104,[1]令和3年度契約状況調査票!$C:$AR,19,FALSE),"#.0%")&amp;CHAR(10)&amp;"(B/A×100)",VLOOKUP(A104,[1]令和3年度契約状況調査票!$C:$AR,19,FALSE))))))</f>
        <v/>
      </c>
      <c r="K104" s="30" t="str">
        <f>IF(A104="","",IF(VLOOKUP(A104,[1]令和3年度契約状況調査票!$C:$AR,29,FALSE)="①公益社団法人","公社",IF(VLOOKUP(A104,[1]令和3年度契約状況調査票!$C:$AR,29,FALSE)="②公益財団法人","公財","")))</f>
        <v/>
      </c>
      <c r="L104" s="30" t="str">
        <f>IF(A104="","",VLOOKUP(A104,[1]令和3年度契約状況調査票!$C:$AR,30,FALSE))</f>
        <v/>
      </c>
      <c r="M104" s="31" t="str">
        <f>IF(A104="","",IF(VLOOKUP(A104,[1]令和3年度契約状況調査票!$C:$AR,30,FALSE)="国所管",VLOOKUP(A104,[1]令和3年度契約状況調査票!$C:$AR,24,FALSE),""))</f>
        <v/>
      </c>
      <c r="N104" s="32" t="str">
        <f>IF(A104="","",IF(AND(P104="○",O104="分担契約/単価契約"),"単価契約"&amp;CHAR(10)&amp;"予定調達総額 "&amp;TEXT(VLOOKUP(A104,[1]令和3年度契約状況調査票!$C:$AR,18,FALSE),"#,##0円")&amp;"(B)"&amp;CHAR(10)&amp;"分担契約"&amp;CHAR(10)&amp;VLOOKUP(A104,[1]令和3年度契約状況調査票!$C:$AR,34,FALSE),IF(AND(P104="○",O104="分担契約"),"分担契約"&amp;CHAR(10)&amp;"契約総額 "&amp;TEXT(VLOOKUP(A104,[1]令和3年度契約状況調査票!$C:$AR,18,FALSE),"#,##0円")&amp;"(B)"&amp;CHAR(10)&amp;VLOOKUP(A104,[1]令和3年度契約状況調査票!$C:$AR,34,FALSE),(IF(O104="分担契約/単価契約","単価契約"&amp;CHAR(10)&amp;"予定調達総額 "&amp;TEXT(VLOOKUP(A104,[1]令和3年度契約状況調査票!$C:$AR,18,FALSE),"#,##0円")&amp;CHAR(10)&amp;"分担契約"&amp;CHAR(10)&amp;VLOOKUP(A104,[1]令和3年度契約状況調査票!$C:$AR,34,FALSE),IF(O104="分担契約","分担契約"&amp;CHAR(10)&amp;"契約総額 "&amp;TEXT(VLOOKUP(A104,[1]令和3年度契約状況調査票!$C:$AR,18,FALSE),"#,##0円")&amp;CHAR(10)&amp;VLOOKUP(A104,[1]令和3年度契約状況調査票!$C:$AR,34,FALSE),IF(O104="単価契約","単価契約"&amp;CHAR(10)&amp;"予定調達総額 "&amp;TEXT(VLOOKUP(A104,[1]令和3年度契約状況調査票!$C:$AR,18,FALSE),"#,##0円")&amp;CHAR(10)&amp;VLOOKUP(A104,[1]令和3年度契約状況調査票!$C:$AR,34,FALSE),VLOOKUP(A104,[1]令和3年度契約状況調査票!$C:$AR,34,FALSE))))))))</f>
        <v/>
      </c>
      <c r="O104" s="21" t="str">
        <f>IF(A104="","",VLOOKUP(A104,[1]令和3年度契約状況調査票!$C:$BY,55,FALSE))</f>
        <v/>
      </c>
      <c r="P104" s="21" t="str">
        <f>IF(A104="","",IF(VLOOKUP(A104,[1]令和3年度契約状況調査票!$C:$AR,16,FALSE)="他官署で調達手続きを実施のため","×",IF(VLOOKUP(A104,[1]令和3年度契約状況調査票!$C:$AR,23,FALSE)="②同種の他の契約の予定価格を類推されるおそれがあるため公表しない","×","○")))</f>
        <v/>
      </c>
    </row>
    <row r="105" spans="1:16" s="33" customFormat="1" ht="60" customHeight="1" x14ac:dyDescent="0.15">
      <c r="A105" s="22" t="str">
        <f>IF(MAX([1]令和3年度契約状況調査票!C100:C345)&gt;=ROW()-5,ROW()-5,"")</f>
        <v/>
      </c>
      <c r="B105" s="23" t="str">
        <f>IF(A105="","",VLOOKUP(A105,[1]令和3年度契約状況調査票!$C:$AR,7,FALSE))</f>
        <v/>
      </c>
      <c r="C105" s="24" t="str">
        <f>IF(A105="","",VLOOKUP(A105,[1]令和3年度契約状況調査票!$C:$AR,8,FALSE))</f>
        <v/>
      </c>
      <c r="D105" s="25" t="str">
        <f>IF(A105="","",VLOOKUP(A105,[1]令和3年度契約状況調査票!$C:$AR,11,FALSE))</f>
        <v/>
      </c>
      <c r="E105" s="23" t="str">
        <f>IF(A105="","",VLOOKUP(A105,[1]令和3年度契約状況調査票!$C:$AR,12,FALSE))</f>
        <v/>
      </c>
      <c r="F105" s="26" t="str">
        <f>IF(A105="","",VLOOKUP(A105,[1]令和3年度契約状況調査票!$C:$AR,13,FALSE))</f>
        <v/>
      </c>
      <c r="G105" s="27" t="str">
        <f>IF(A105="","",IF(VLOOKUP(A105,[1]令和3年度契約状況調査票!$C:$AR,14,FALSE)="②一般競争入札（総合評価方式）","一般競争入札"&amp;CHAR(10)&amp;"（総合評価方式）","一般競争入札"))</f>
        <v/>
      </c>
      <c r="H105" s="28" t="str">
        <f>IF(A105="","",IF(VLOOKUP(A105,[1]令和3年度契約状況調査票!$C:$AR,16,FALSE)="他官署で調達手続きを実施のため","他官署で調達手続きを実施のため",IF(VLOOKUP(A105,[1]令和3年度契約状況調査票!$C:$AR,23,FALSE)="②同種の他の契約の予定価格を類推されるおそれがあるため公表しない","同種の他の契約の予定価格を類推されるおそれがあるため公表しない",IF(VLOOKUP(A105,[1]令和3年度契約状況調査票!$C:$AR,23,FALSE)="－","－",IF(VLOOKUP(A105,[1]令和3年度契約状況調査票!$C:$AR,9,FALSE)&lt;&gt;"",TEXT(VLOOKUP(A105,[1]令和3年度契約状況調査票!$C:$AR,16,FALSE),"#,##0円")&amp;CHAR(10)&amp;"(A)",VLOOKUP(A105,[1]令和3年度契約状況調査票!$C:$AR,16,FALSE))))))</f>
        <v/>
      </c>
      <c r="I105" s="28" t="str">
        <f>IF(A105="","",VLOOKUP(A105,[1]令和3年度契約状況調査票!$C:$AR,17,FALSE))</f>
        <v/>
      </c>
      <c r="J105" s="29" t="str">
        <f>IF(A105="","",IF(VLOOKUP(A105,[1]令和3年度契約状況調査票!$C:$AR,16,FALSE)="他官署で調達手続きを実施のため","－",IF(VLOOKUP(A105,[1]令和3年度契約状況調査票!$C:$AR,23,FALSE)="②同種の他の契約の予定価格を類推されるおそれがあるため公表しない","－",IF(VLOOKUP(A105,[1]令和3年度契約状況調査票!$C:$AR,23,FALSE)="－","－",IF(VLOOKUP(A105,[1]令和3年度契約状況調査票!$C:$AR,9,FALSE)&lt;&gt;"",TEXT(VLOOKUP(A105,[1]令和3年度契約状況調査票!$C:$AR,19,FALSE),"#.0%")&amp;CHAR(10)&amp;"(B/A×100)",VLOOKUP(A105,[1]令和3年度契約状況調査票!$C:$AR,19,FALSE))))))</f>
        <v/>
      </c>
      <c r="K105" s="30" t="str">
        <f>IF(A105="","",IF(VLOOKUP(A105,[1]令和3年度契約状況調査票!$C:$AR,29,FALSE)="①公益社団法人","公社",IF(VLOOKUP(A105,[1]令和3年度契約状況調査票!$C:$AR,29,FALSE)="②公益財団法人","公財","")))</f>
        <v/>
      </c>
      <c r="L105" s="30" t="str">
        <f>IF(A105="","",VLOOKUP(A105,[1]令和3年度契約状況調査票!$C:$AR,30,FALSE))</f>
        <v/>
      </c>
      <c r="M105" s="31" t="str">
        <f>IF(A105="","",IF(VLOOKUP(A105,[1]令和3年度契約状況調査票!$C:$AR,30,FALSE)="国所管",VLOOKUP(A105,[1]令和3年度契約状況調査票!$C:$AR,24,FALSE),""))</f>
        <v/>
      </c>
      <c r="N105" s="32" t="str">
        <f>IF(A105="","",IF(AND(P105="○",O105="分担契約/単価契約"),"単価契約"&amp;CHAR(10)&amp;"予定調達総額 "&amp;TEXT(VLOOKUP(A105,[1]令和3年度契約状況調査票!$C:$AR,18,FALSE),"#,##0円")&amp;"(B)"&amp;CHAR(10)&amp;"分担契約"&amp;CHAR(10)&amp;VLOOKUP(A105,[1]令和3年度契約状況調査票!$C:$AR,34,FALSE),IF(AND(P105="○",O105="分担契約"),"分担契約"&amp;CHAR(10)&amp;"契約総額 "&amp;TEXT(VLOOKUP(A105,[1]令和3年度契約状況調査票!$C:$AR,18,FALSE),"#,##0円")&amp;"(B)"&amp;CHAR(10)&amp;VLOOKUP(A105,[1]令和3年度契約状況調査票!$C:$AR,34,FALSE),(IF(O105="分担契約/単価契約","単価契約"&amp;CHAR(10)&amp;"予定調達総額 "&amp;TEXT(VLOOKUP(A105,[1]令和3年度契約状況調査票!$C:$AR,18,FALSE),"#,##0円")&amp;CHAR(10)&amp;"分担契約"&amp;CHAR(10)&amp;VLOOKUP(A105,[1]令和3年度契約状況調査票!$C:$AR,34,FALSE),IF(O105="分担契約","分担契約"&amp;CHAR(10)&amp;"契約総額 "&amp;TEXT(VLOOKUP(A105,[1]令和3年度契約状況調査票!$C:$AR,18,FALSE),"#,##0円")&amp;CHAR(10)&amp;VLOOKUP(A105,[1]令和3年度契約状況調査票!$C:$AR,34,FALSE),IF(O105="単価契約","単価契約"&amp;CHAR(10)&amp;"予定調達総額 "&amp;TEXT(VLOOKUP(A105,[1]令和3年度契約状況調査票!$C:$AR,18,FALSE),"#,##0円")&amp;CHAR(10)&amp;VLOOKUP(A105,[1]令和3年度契約状況調査票!$C:$AR,34,FALSE),VLOOKUP(A105,[1]令和3年度契約状況調査票!$C:$AR,34,FALSE))))))))</f>
        <v/>
      </c>
      <c r="O105" s="21" t="str">
        <f>IF(A105="","",VLOOKUP(A105,[1]令和3年度契約状況調査票!$C:$BY,55,FALSE))</f>
        <v/>
      </c>
      <c r="P105" s="21" t="str">
        <f>IF(A105="","",IF(VLOOKUP(A105,[1]令和3年度契約状況調査票!$C:$AR,16,FALSE)="他官署で調達手続きを実施のため","×",IF(VLOOKUP(A105,[1]令和3年度契約状況調査票!$C:$AR,23,FALSE)="②同種の他の契約の予定価格を類推されるおそれがあるため公表しない","×","○")))</f>
        <v/>
      </c>
    </row>
    <row r="106" spans="1:16" s="33" customFormat="1" ht="60" customHeight="1" x14ac:dyDescent="0.15">
      <c r="A106" s="22" t="str">
        <f>IF(MAX([1]令和3年度契約状況調査票!C101:C346)&gt;=ROW()-5,ROW()-5,"")</f>
        <v/>
      </c>
      <c r="B106" s="23" t="str">
        <f>IF(A106="","",VLOOKUP(A106,[1]令和3年度契約状況調査票!$C:$AR,7,FALSE))</f>
        <v/>
      </c>
      <c r="C106" s="24" t="str">
        <f>IF(A106="","",VLOOKUP(A106,[1]令和3年度契約状況調査票!$C:$AR,8,FALSE))</f>
        <v/>
      </c>
      <c r="D106" s="25" t="str">
        <f>IF(A106="","",VLOOKUP(A106,[1]令和3年度契約状況調査票!$C:$AR,11,FALSE))</f>
        <v/>
      </c>
      <c r="E106" s="23" t="str">
        <f>IF(A106="","",VLOOKUP(A106,[1]令和3年度契約状況調査票!$C:$AR,12,FALSE))</f>
        <v/>
      </c>
      <c r="F106" s="26" t="str">
        <f>IF(A106="","",VLOOKUP(A106,[1]令和3年度契約状況調査票!$C:$AR,13,FALSE))</f>
        <v/>
      </c>
      <c r="G106" s="27" t="str">
        <f>IF(A106="","",IF(VLOOKUP(A106,[1]令和3年度契約状況調査票!$C:$AR,14,FALSE)="②一般競争入札（総合評価方式）","一般競争入札"&amp;CHAR(10)&amp;"（総合評価方式）","一般競争入札"))</f>
        <v/>
      </c>
      <c r="H106" s="28" t="str">
        <f>IF(A106="","",IF(VLOOKUP(A106,[1]令和3年度契約状況調査票!$C:$AR,16,FALSE)="他官署で調達手続きを実施のため","他官署で調達手続きを実施のため",IF(VLOOKUP(A106,[1]令和3年度契約状況調査票!$C:$AR,23,FALSE)="②同種の他の契約の予定価格を類推されるおそれがあるため公表しない","同種の他の契約の予定価格を類推されるおそれがあるため公表しない",IF(VLOOKUP(A106,[1]令和3年度契約状況調査票!$C:$AR,23,FALSE)="－","－",IF(VLOOKUP(A106,[1]令和3年度契約状況調査票!$C:$AR,9,FALSE)&lt;&gt;"",TEXT(VLOOKUP(A106,[1]令和3年度契約状況調査票!$C:$AR,16,FALSE),"#,##0円")&amp;CHAR(10)&amp;"(A)",VLOOKUP(A106,[1]令和3年度契約状況調査票!$C:$AR,16,FALSE))))))</f>
        <v/>
      </c>
      <c r="I106" s="28" t="str">
        <f>IF(A106="","",VLOOKUP(A106,[1]令和3年度契約状況調査票!$C:$AR,17,FALSE))</f>
        <v/>
      </c>
      <c r="J106" s="29" t="str">
        <f>IF(A106="","",IF(VLOOKUP(A106,[1]令和3年度契約状況調査票!$C:$AR,16,FALSE)="他官署で調達手続きを実施のため","－",IF(VLOOKUP(A106,[1]令和3年度契約状況調査票!$C:$AR,23,FALSE)="②同種の他の契約の予定価格を類推されるおそれがあるため公表しない","－",IF(VLOOKUP(A106,[1]令和3年度契約状況調査票!$C:$AR,23,FALSE)="－","－",IF(VLOOKUP(A106,[1]令和3年度契約状況調査票!$C:$AR,9,FALSE)&lt;&gt;"",TEXT(VLOOKUP(A106,[1]令和3年度契約状況調査票!$C:$AR,19,FALSE),"#.0%")&amp;CHAR(10)&amp;"(B/A×100)",VLOOKUP(A106,[1]令和3年度契約状況調査票!$C:$AR,19,FALSE))))))</f>
        <v/>
      </c>
      <c r="K106" s="30" t="str">
        <f>IF(A106="","",IF(VLOOKUP(A106,[1]令和3年度契約状況調査票!$C:$AR,29,FALSE)="①公益社団法人","公社",IF(VLOOKUP(A106,[1]令和3年度契約状況調査票!$C:$AR,29,FALSE)="②公益財団法人","公財","")))</f>
        <v/>
      </c>
      <c r="L106" s="30" t="str">
        <f>IF(A106="","",VLOOKUP(A106,[1]令和3年度契約状況調査票!$C:$AR,30,FALSE))</f>
        <v/>
      </c>
      <c r="M106" s="31" t="str">
        <f>IF(A106="","",IF(VLOOKUP(A106,[1]令和3年度契約状況調査票!$C:$AR,30,FALSE)="国所管",VLOOKUP(A106,[1]令和3年度契約状況調査票!$C:$AR,24,FALSE),""))</f>
        <v/>
      </c>
      <c r="N106" s="32" t="str">
        <f>IF(A106="","",IF(AND(P106="○",O106="分担契約/単価契約"),"単価契約"&amp;CHAR(10)&amp;"予定調達総額 "&amp;TEXT(VLOOKUP(A106,[1]令和3年度契約状況調査票!$C:$AR,18,FALSE),"#,##0円")&amp;"(B)"&amp;CHAR(10)&amp;"分担契約"&amp;CHAR(10)&amp;VLOOKUP(A106,[1]令和3年度契約状況調査票!$C:$AR,34,FALSE),IF(AND(P106="○",O106="分担契約"),"分担契約"&amp;CHAR(10)&amp;"契約総額 "&amp;TEXT(VLOOKUP(A106,[1]令和3年度契約状況調査票!$C:$AR,18,FALSE),"#,##0円")&amp;"(B)"&amp;CHAR(10)&amp;VLOOKUP(A106,[1]令和3年度契約状況調査票!$C:$AR,34,FALSE),(IF(O106="分担契約/単価契約","単価契約"&amp;CHAR(10)&amp;"予定調達総額 "&amp;TEXT(VLOOKUP(A106,[1]令和3年度契約状況調査票!$C:$AR,18,FALSE),"#,##0円")&amp;CHAR(10)&amp;"分担契約"&amp;CHAR(10)&amp;VLOOKUP(A106,[1]令和3年度契約状況調査票!$C:$AR,34,FALSE),IF(O106="分担契約","分担契約"&amp;CHAR(10)&amp;"契約総額 "&amp;TEXT(VLOOKUP(A106,[1]令和3年度契約状況調査票!$C:$AR,18,FALSE),"#,##0円")&amp;CHAR(10)&amp;VLOOKUP(A106,[1]令和3年度契約状況調査票!$C:$AR,34,FALSE),IF(O106="単価契約","単価契約"&amp;CHAR(10)&amp;"予定調達総額 "&amp;TEXT(VLOOKUP(A106,[1]令和3年度契約状況調査票!$C:$AR,18,FALSE),"#,##0円")&amp;CHAR(10)&amp;VLOOKUP(A106,[1]令和3年度契約状況調査票!$C:$AR,34,FALSE),VLOOKUP(A106,[1]令和3年度契約状況調査票!$C:$AR,34,FALSE))))))))</f>
        <v/>
      </c>
      <c r="O106" s="21" t="str">
        <f>IF(A106="","",VLOOKUP(A106,[1]令和3年度契約状況調査票!$C:$BY,55,FALSE))</f>
        <v/>
      </c>
      <c r="P106" s="21" t="str">
        <f>IF(A106="","",IF(VLOOKUP(A106,[1]令和3年度契約状況調査票!$C:$AR,16,FALSE)="他官署で調達手続きを実施のため","×",IF(VLOOKUP(A106,[1]令和3年度契約状況調査票!$C:$AR,23,FALSE)="②同種の他の契約の予定価格を類推されるおそれがあるため公表しない","×","○")))</f>
        <v/>
      </c>
    </row>
    <row r="107" spans="1:16" s="33" customFormat="1" ht="60" customHeight="1" x14ac:dyDescent="0.15">
      <c r="A107" s="22" t="str">
        <f>IF(MAX([1]令和3年度契約状況調査票!C102:C347)&gt;=ROW()-5,ROW()-5,"")</f>
        <v/>
      </c>
      <c r="B107" s="23" t="str">
        <f>IF(A107="","",VLOOKUP(A107,[1]令和3年度契約状況調査票!$C:$AR,7,FALSE))</f>
        <v/>
      </c>
      <c r="C107" s="24" t="str">
        <f>IF(A107="","",VLOOKUP(A107,[1]令和3年度契約状況調査票!$C:$AR,8,FALSE))</f>
        <v/>
      </c>
      <c r="D107" s="25" t="str">
        <f>IF(A107="","",VLOOKUP(A107,[1]令和3年度契約状況調査票!$C:$AR,11,FALSE))</f>
        <v/>
      </c>
      <c r="E107" s="23" t="str">
        <f>IF(A107="","",VLOOKUP(A107,[1]令和3年度契約状況調査票!$C:$AR,12,FALSE))</f>
        <v/>
      </c>
      <c r="F107" s="26" t="str">
        <f>IF(A107="","",VLOOKUP(A107,[1]令和3年度契約状況調査票!$C:$AR,13,FALSE))</f>
        <v/>
      </c>
      <c r="G107" s="27" t="str">
        <f>IF(A107="","",IF(VLOOKUP(A107,[1]令和3年度契約状況調査票!$C:$AR,14,FALSE)="②一般競争入札（総合評価方式）","一般競争入札"&amp;CHAR(10)&amp;"（総合評価方式）","一般競争入札"))</f>
        <v/>
      </c>
      <c r="H107" s="28" t="str">
        <f>IF(A107="","",IF(VLOOKUP(A107,[1]令和3年度契約状況調査票!$C:$AR,16,FALSE)="他官署で調達手続きを実施のため","他官署で調達手続きを実施のため",IF(VLOOKUP(A107,[1]令和3年度契約状況調査票!$C:$AR,23,FALSE)="②同種の他の契約の予定価格を類推されるおそれがあるため公表しない","同種の他の契約の予定価格を類推されるおそれがあるため公表しない",IF(VLOOKUP(A107,[1]令和3年度契約状況調査票!$C:$AR,23,FALSE)="－","－",IF(VLOOKUP(A107,[1]令和3年度契約状況調査票!$C:$AR,9,FALSE)&lt;&gt;"",TEXT(VLOOKUP(A107,[1]令和3年度契約状況調査票!$C:$AR,16,FALSE),"#,##0円")&amp;CHAR(10)&amp;"(A)",VLOOKUP(A107,[1]令和3年度契約状況調査票!$C:$AR,16,FALSE))))))</f>
        <v/>
      </c>
      <c r="I107" s="28" t="str">
        <f>IF(A107="","",VLOOKUP(A107,[1]令和3年度契約状況調査票!$C:$AR,17,FALSE))</f>
        <v/>
      </c>
      <c r="J107" s="29" t="str">
        <f>IF(A107="","",IF(VLOOKUP(A107,[1]令和3年度契約状況調査票!$C:$AR,16,FALSE)="他官署で調達手続きを実施のため","－",IF(VLOOKUP(A107,[1]令和3年度契約状況調査票!$C:$AR,23,FALSE)="②同種の他の契約の予定価格を類推されるおそれがあるため公表しない","－",IF(VLOOKUP(A107,[1]令和3年度契約状況調査票!$C:$AR,23,FALSE)="－","－",IF(VLOOKUP(A107,[1]令和3年度契約状況調査票!$C:$AR,9,FALSE)&lt;&gt;"",TEXT(VLOOKUP(A107,[1]令和3年度契約状況調査票!$C:$AR,19,FALSE),"#.0%")&amp;CHAR(10)&amp;"(B/A×100)",VLOOKUP(A107,[1]令和3年度契約状況調査票!$C:$AR,19,FALSE))))))</f>
        <v/>
      </c>
      <c r="K107" s="30" t="str">
        <f>IF(A107="","",IF(VLOOKUP(A107,[1]令和3年度契約状況調査票!$C:$AR,29,FALSE)="①公益社団法人","公社",IF(VLOOKUP(A107,[1]令和3年度契約状況調査票!$C:$AR,29,FALSE)="②公益財団法人","公財","")))</f>
        <v/>
      </c>
      <c r="L107" s="30" t="str">
        <f>IF(A107="","",VLOOKUP(A107,[1]令和3年度契約状況調査票!$C:$AR,30,FALSE))</f>
        <v/>
      </c>
      <c r="M107" s="31" t="str">
        <f>IF(A107="","",IF(VLOOKUP(A107,[1]令和3年度契約状況調査票!$C:$AR,30,FALSE)="国所管",VLOOKUP(A107,[1]令和3年度契約状況調査票!$C:$AR,24,FALSE),""))</f>
        <v/>
      </c>
      <c r="N107" s="32" t="str">
        <f>IF(A107="","",IF(AND(P107="○",O107="分担契約/単価契約"),"単価契約"&amp;CHAR(10)&amp;"予定調達総額 "&amp;TEXT(VLOOKUP(A107,[1]令和3年度契約状況調査票!$C:$AR,18,FALSE),"#,##0円")&amp;"(B)"&amp;CHAR(10)&amp;"分担契約"&amp;CHAR(10)&amp;VLOOKUP(A107,[1]令和3年度契約状況調査票!$C:$AR,34,FALSE),IF(AND(P107="○",O107="分担契約"),"分担契約"&amp;CHAR(10)&amp;"契約総額 "&amp;TEXT(VLOOKUP(A107,[1]令和3年度契約状況調査票!$C:$AR,18,FALSE),"#,##0円")&amp;"(B)"&amp;CHAR(10)&amp;VLOOKUP(A107,[1]令和3年度契約状況調査票!$C:$AR,34,FALSE),(IF(O107="分担契約/単価契約","単価契約"&amp;CHAR(10)&amp;"予定調達総額 "&amp;TEXT(VLOOKUP(A107,[1]令和3年度契約状況調査票!$C:$AR,18,FALSE),"#,##0円")&amp;CHAR(10)&amp;"分担契約"&amp;CHAR(10)&amp;VLOOKUP(A107,[1]令和3年度契約状況調査票!$C:$AR,34,FALSE),IF(O107="分担契約","分担契約"&amp;CHAR(10)&amp;"契約総額 "&amp;TEXT(VLOOKUP(A107,[1]令和3年度契約状況調査票!$C:$AR,18,FALSE),"#,##0円")&amp;CHAR(10)&amp;VLOOKUP(A107,[1]令和3年度契約状況調査票!$C:$AR,34,FALSE),IF(O107="単価契約","単価契約"&amp;CHAR(10)&amp;"予定調達総額 "&amp;TEXT(VLOOKUP(A107,[1]令和3年度契約状況調査票!$C:$AR,18,FALSE),"#,##0円")&amp;CHAR(10)&amp;VLOOKUP(A107,[1]令和3年度契約状況調査票!$C:$AR,34,FALSE),VLOOKUP(A107,[1]令和3年度契約状況調査票!$C:$AR,34,FALSE))))))))</f>
        <v/>
      </c>
      <c r="O107" s="21" t="str">
        <f>IF(A107="","",VLOOKUP(A107,[1]令和3年度契約状況調査票!$C:$BY,55,FALSE))</f>
        <v/>
      </c>
      <c r="P107" s="21" t="str">
        <f>IF(A107="","",IF(VLOOKUP(A107,[1]令和3年度契約状況調査票!$C:$AR,16,FALSE)="他官署で調達手続きを実施のため","×",IF(VLOOKUP(A107,[1]令和3年度契約状況調査票!$C:$AR,23,FALSE)="②同種の他の契約の予定価格を類推されるおそれがあるため公表しない","×","○")))</f>
        <v/>
      </c>
    </row>
    <row r="108" spans="1:16" s="33" customFormat="1" ht="60" customHeight="1" x14ac:dyDescent="0.15">
      <c r="A108" s="22" t="str">
        <f>IF(MAX([1]令和3年度契約状況調査票!C103:C348)&gt;=ROW()-5,ROW()-5,"")</f>
        <v/>
      </c>
      <c r="B108" s="23" t="str">
        <f>IF(A108="","",VLOOKUP(A108,[1]令和3年度契約状況調査票!$C:$AR,7,FALSE))</f>
        <v/>
      </c>
      <c r="C108" s="24" t="str">
        <f>IF(A108="","",VLOOKUP(A108,[1]令和3年度契約状況調査票!$C:$AR,8,FALSE))</f>
        <v/>
      </c>
      <c r="D108" s="25" t="str">
        <f>IF(A108="","",VLOOKUP(A108,[1]令和3年度契約状況調査票!$C:$AR,11,FALSE))</f>
        <v/>
      </c>
      <c r="E108" s="23" t="str">
        <f>IF(A108="","",VLOOKUP(A108,[1]令和3年度契約状況調査票!$C:$AR,12,FALSE))</f>
        <v/>
      </c>
      <c r="F108" s="26" t="str">
        <f>IF(A108="","",VLOOKUP(A108,[1]令和3年度契約状況調査票!$C:$AR,13,FALSE))</f>
        <v/>
      </c>
      <c r="G108" s="27" t="str">
        <f>IF(A108="","",IF(VLOOKUP(A108,[1]令和3年度契約状況調査票!$C:$AR,14,FALSE)="②一般競争入札（総合評価方式）","一般競争入札"&amp;CHAR(10)&amp;"（総合評価方式）","一般競争入札"))</f>
        <v/>
      </c>
      <c r="H108" s="28" t="str">
        <f>IF(A108="","",IF(VLOOKUP(A108,[1]令和3年度契約状況調査票!$C:$AR,16,FALSE)="他官署で調達手続きを実施のため","他官署で調達手続きを実施のため",IF(VLOOKUP(A108,[1]令和3年度契約状況調査票!$C:$AR,23,FALSE)="②同種の他の契約の予定価格を類推されるおそれがあるため公表しない","同種の他の契約の予定価格を類推されるおそれがあるため公表しない",IF(VLOOKUP(A108,[1]令和3年度契約状況調査票!$C:$AR,23,FALSE)="－","－",IF(VLOOKUP(A108,[1]令和3年度契約状況調査票!$C:$AR,9,FALSE)&lt;&gt;"",TEXT(VLOOKUP(A108,[1]令和3年度契約状況調査票!$C:$AR,16,FALSE),"#,##0円")&amp;CHAR(10)&amp;"(A)",VLOOKUP(A108,[1]令和3年度契約状況調査票!$C:$AR,16,FALSE))))))</f>
        <v/>
      </c>
      <c r="I108" s="28" t="str">
        <f>IF(A108="","",VLOOKUP(A108,[1]令和3年度契約状況調査票!$C:$AR,17,FALSE))</f>
        <v/>
      </c>
      <c r="J108" s="29" t="str">
        <f>IF(A108="","",IF(VLOOKUP(A108,[1]令和3年度契約状況調査票!$C:$AR,16,FALSE)="他官署で調達手続きを実施のため","－",IF(VLOOKUP(A108,[1]令和3年度契約状況調査票!$C:$AR,23,FALSE)="②同種の他の契約の予定価格を類推されるおそれがあるため公表しない","－",IF(VLOOKUP(A108,[1]令和3年度契約状況調査票!$C:$AR,23,FALSE)="－","－",IF(VLOOKUP(A108,[1]令和3年度契約状況調査票!$C:$AR,9,FALSE)&lt;&gt;"",TEXT(VLOOKUP(A108,[1]令和3年度契約状況調査票!$C:$AR,19,FALSE),"#.0%")&amp;CHAR(10)&amp;"(B/A×100)",VLOOKUP(A108,[1]令和3年度契約状況調査票!$C:$AR,19,FALSE))))))</f>
        <v/>
      </c>
      <c r="K108" s="30" t="str">
        <f>IF(A108="","",IF(VLOOKUP(A108,[1]令和3年度契約状況調査票!$C:$AR,29,FALSE)="①公益社団法人","公社",IF(VLOOKUP(A108,[1]令和3年度契約状況調査票!$C:$AR,29,FALSE)="②公益財団法人","公財","")))</f>
        <v/>
      </c>
      <c r="L108" s="30" t="str">
        <f>IF(A108="","",VLOOKUP(A108,[1]令和3年度契約状況調査票!$C:$AR,30,FALSE))</f>
        <v/>
      </c>
      <c r="M108" s="31" t="str">
        <f>IF(A108="","",IF(VLOOKUP(A108,[1]令和3年度契約状況調査票!$C:$AR,30,FALSE)="国所管",VLOOKUP(A108,[1]令和3年度契約状況調査票!$C:$AR,24,FALSE),""))</f>
        <v/>
      </c>
      <c r="N108" s="32" t="str">
        <f>IF(A108="","",IF(AND(P108="○",O108="分担契約/単価契約"),"単価契約"&amp;CHAR(10)&amp;"予定調達総額 "&amp;TEXT(VLOOKUP(A108,[1]令和3年度契約状況調査票!$C:$AR,18,FALSE),"#,##0円")&amp;"(B)"&amp;CHAR(10)&amp;"分担契約"&amp;CHAR(10)&amp;VLOOKUP(A108,[1]令和3年度契約状況調査票!$C:$AR,34,FALSE),IF(AND(P108="○",O108="分担契約"),"分担契約"&amp;CHAR(10)&amp;"契約総額 "&amp;TEXT(VLOOKUP(A108,[1]令和3年度契約状況調査票!$C:$AR,18,FALSE),"#,##0円")&amp;"(B)"&amp;CHAR(10)&amp;VLOOKUP(A108,[1]令和3年度契約状況調査票!$C:$AR,34,FALSE),(IF(O108="分担契約/単価契約","単価契約"&amp;CHAR(10)&amp;"予定調達総額 "&amp;TEXT(VLOOKUP(A108,[1]令和3年度契約状況調査票!$C:$AR,18,FALSE),"#,##0円")&amp;CHAR(10)&amp;"分担契約"&amp;CHAR(10)&amp;VLOOKUP(A108,[1]令和3年度契約状況調査票!$C:$AR,34,FALSE),IF(O108="分担契約","分担契約"&amp;CHAR(10)&amp;"契約総額 "&amp;TEXT(VLOOKUP(A108,[1]令和3年度契約状況調査票!$C:$AR,18,FALSE),"#,##0円")&amp;CHAR(10)&amp;VLOOKUP(A108,[1]令和3年度契約状況調査票!$C:$AR,34,FALSE),IF(O108="単価契約","単価契約"&amp;CHAR(10)&amp;"予定調達総額 "&amp;TEXT(VLOOKUP(A108,[1]令和3年度契約状況調査票!$C:$AR,18,FALSE),"#,##0円")&amp;CHAR(10)&amp;VLOOKUP(A108,[1]令和3年度契約状況調査票!$C:$AR,34,FALSE),VLOOKUP(A108,[1]令和3年度契約状況調査票!$C:$AR,34,FALSE))))))))</f>
        <v/>
      </c>
      <c r="O108" s="21" t="str">
        <f>IF(A108="","",VLOOKUP(A108,[1]令和3年度契約状況調査票!$C:$BY,55,FALSE))</f>
        <v/>
      </c>
      <c r="P108" s="21" t="str">
        <f>IF(A108="","",IF(VLOOKUP(A108,[1]令和3年度契約状況調査票!$C:$AR,16,FALSE)="他官署で調達手続きを実施のため","×",IF(VLOOKUP(A108,[1]令和3年度契約状況調査票!$C:$AR,23,FALSE)="②同種の他の契約の予定価格を類推されるおそれがあるため公表しない","×","○")))</f>
        <v/>
      </c>
    </row>
  </sheetData>
  <mergeCells count="13">
    <mergeCell ref="J4:J5"/>
    <mergeCell ref="K4:M4"/>
    <mergeCell ref="N4:N5"/>
    <mergeCell ref="A1:A5"/>
    <mergeCell ref="B1:N1"/>
    <mergeCell ref="B4:B5"/>
    <mergeCell ref="C4:C5"/>
    <mergeCell ref="D4:D5"/>
    <mergeCell ref="E4:E5"/>
    <mergeCell ref="F4:F5"/>
    <mergeCell ref="G4:G5"/>
    <mergeCell ref="H4:H5"/>
    <mergeCell ref="I4:I5"/>
  </mergeCells>
  <phoneticPr fontId="1"/>
  <dataValidations count="2">
    <dataValidation imeMode="halfAlpha" allowBlank="1" showInputMessage="1" showErrorMessage="1" errorTitle="参考" error="半角数字で入力して下さい。" promptTitle="入力方法" prompt="半角数字で入力して下さい。" sqref="H6:J108"/>
    <dataValidation operator="greaterThanOrEqual" allowBlank="1" showInputMessage="1" showErrorMessage="1" errorTitle="注意" error="プルダウンメニューから選択して下さい_x000a_" sqref="G6:G108"/>
  </dataValidations>
  <printOptions horizontalCentered="1"/>
  <pageMargins left="0.43" right="0.2" top="0.95" bottom="0.44" header="0.36" footer="0.32"/>
  <pageSetup paperSize="9" scale="75" orientation="landscape"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別紙様式１</vt:lpstr>
      <vt:lpstr>別紙様式１!Print_Area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