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5107\Desktop\"/>
    </mc:Choice>
  </mc:AlternateContent>
  <bookViews>
    <workbookView xWindow="0" yWindow="0" windowWidth="15345" windowHeight="4110"/>
  </bookViews>
  <sheets>
    <sheet name="別紙様式１"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[2]契約状況コード表!$F$5:$F$9</definedName>
    <definedName name="aaaa">[2]契約状況コード表!$G$5:$G$6</definedName>
    <definedName name="_xlnm.Print_Area" localSheetId="0">別紙様式１!$B$1:$N$108</definedName>
    <definedName name="あ">[3]契約状況コード表!$J$5:$J$20</definedName>
    <definedName name="ああ">[4]契約状況コード表!$D$5:$D$7</definedName>
    <definedName name="こう方法ｂ法">[3]契約状況コード表!$H$5:$H$6</definedName>
    <definedName name="にじゅうまる">[5]契約状況コード表!$AA$5:$AA$7</definedName>
    <definedName name="まる">[6]契約状況コード表!$Y$5:$Y$6</definedName>
    <definedName name="確定金額" localSheetId="0">[7]契約状況コード表!$D$5:$D$7</definedName>
    <definedName name="確定金額">[1]契約状況コード表!#REF!</definedName>
    <definedName name="契約金額">[8]データ!$R$2</definedName>
    <definedName name="契約相手方" localSheetId="0">[7]契約状況コード表!$F$5:$F$9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[7]契約状況コード表!$B$5:$B$8</definedName>
    <definedName name="契約方式">[1]契約状況コード表!$B$5:$B$8</definedName>
    <definedName name="契約方式２">[8]データ!$P$2</definedName>
    <definedName name="契約名称及び内容">[8]データ!$J$2</definedName>
    <definedName name="継続一者応札理由">[1]契約状況コード表!#REF!</definedName>
    <definedName name="公益法人">[8]データ!$BS$2</definedName>
    <definedName name="公益法人所管区分">#REF!</definedName>
    <definedName name="公募">[9]Sheet2!$H$5</definedName>
    <definedName name="広報・委託">#REF!</definedName>
    <definedName name="広報委託調査費区分">[1]契約状況コード表!#REF!</definedName>
    <definedName name="国所管都道府県所管の区分" localSheetId="0">[7]契約状況コード表!$G$5:$G$6</definedName>
    <definedName name="国所管都道府県所管の区分">[1]契約状況コード表!$F$5:$F$6</definedName>
    <definedName name="再就職役員">[8]データ!$BR$2</definedName>
    <definedName name="新規一者応札理由">[1]契約状況コード表!#REF!</definedName>
    <definedName name="随契理由１" localSheetId="0">[7]契約状況コード表!$J$5:$J$20</definedName>
    <definedName name="随契理由１">[1]契約状況コード表!$H$5:$H$20</definedName>
    <definedName name="随契理由２">[1]契約状況コード表!#REF!</definedName>
    <definedName name="随契理由３">[8]データ!$AJ$2</definedName>
    <definedName name="長期・国庫区分" localSheetId="0">[7]契約状況コード表!$I$5:$I$7</definedName>
    <definedName name="長期・国庫区分">[1]契約状況コード表!$G$5:$G$7</definedName>
    <definedName name="特例政令">#REF!</definedName>
    <definedName name="備考">[8]データ!$AK$2</definedName>
    <definedName name="法人番号">[8]データ!$O$2</definedName>
    <definedName name="予定価格" localSheetId="0">[7]契約状況コード表!$C$5</definedName>
    <definedName name="予定価格">[1]契約状況コード表!#REF!</definedName>
    <definedName name="予定価格２">[8]データ!$Q$2</definedName>
    <definedName name="予定価格の公表" localSheetId="0">[7]契約状況コード表!$E$5:$E$7</definedName>
    <definedName name="予定価格の公表">[1]契約状況コード表!$C$5:$C$7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8" i="2" l="1"/>
  <c r="H108" i="2" s="1"/>
  <c r="A107" i="2"/>
  <c r="A106" i="2"/>
  <c r="I106" i="2" s="1"/>
  <c r="A105" i="2"/>
  <c r="A104" i="2"/>
  <c r="I104" i="2" s="1"/>
  <c r="A103" i="2"/>
  <c r="A102" i="2"/>
  <c r="I102" i="2" s="1"/>
  <c r="A101" i="2"/>
  <c r="A100" i="2"/>
  <c r="I100" i="2" s="1"/>
  <c r="A99" i="2"/>
  <c r="A98" i="2"/>
  <c r="I98" i="2" s="1"/>
  <c r="A97" i="2"/>
  <c r="A96" i="2"/>
  <c r="I96" i="2" s="1"/>
  <c r="A95" i="2"/>
  <c r="A94" i="2"/>
  <c r="I94" i="2" s="1"/>
  <c r="A93" i="2"/>
  <c r="A92" i="2"/>
  <c r="I92" i="2" s="1"/>
  <c r="A91" i="2"/>
  <c r="A90" i="2"/>
  <c r="I90" i="2" s="1"/>
  <c r="J89" i="2"/>
  <c r="E89" i="2"/>
  <c r="A89" i="2"/>
  <c r="P89" i="2" s="1"/>
  <c r="P88" i="2"/>
  <c r="J88" i="2"/>
  <c r="E88" i="2"/>
  <c r="A88" i="2"/>
  <c r="F88" i="2" s="1"/>
  <c r="P87" i="2"/>
  <c r="L87" i="2"/>
  <c r="K87" i="2"/>
  <c r="H87" i="2"/>
  <c r="G87" i="2"/>
  <c r="D87" i="2"/>
  <c r="C87" i="2"/>
  <c r="A87" i="2"/>
  <c r="O87" i="2" s="1"/>
  <c r="P86" i="2"/>
  <c r="M86" i="2"/>
  <c r="K86" i="2"/>
  <c r="H86" i="2"/>
  <c r="E86" i="2"/>
  <c r="C86" i="2"/>
  <c r="A86" i="2"/>
  <c r="O86" i="2" s="1"/>
  <c r="P85" i="2"/>
  <c r="M85" i="2"/>
  <c r="K85" i="2"/>
  <c r="H85" i="2"/>
  <c r="E85" i="2"/>
  <c r="C85" i="2"/>
  <c r="A85" i="2"/>
  <c r="O85" i="2" s="1"/>
  <c r="P84" i="2"/>
  <c r="M84" i="2"/>
  <c r="K84" i="2"/>
  <c r="H84" i="2"/>
  <c r="E84" i="2"/>
  <c r="C84" i="2"/>
  <c r="A84" i="2"/>
  <c r="O84" i="2" s="1"/>
  <c r="P83" i="2"/>
  <c r="M83" i="2"/>
  <c r="K83" i="2"/>
  <c r="H83" i="2"/>
  <c r="E83" i="2"/>
  <c r="C83" i="2"/>
  <c r="A83" i="2"/>
  <c r="O83" i="2" s="1"/>
  <c r="P82" i="2"/>
  <c r="M82" i="2"/>
  <c r="K82" i="2"/>
  <c r="H82" i="2"/>
  <c r="E82" i="2"/>
  <c r="C82" i="2"/>
  <c r="A82" i="2"/>
  <c r="O82" i="2" s="1"/>
  <c r="P81" i="2"/>
  <c r="M81" i="2"/>
  <c r="K81" i="2"/>
  <c r="H81" i="2"/>
  <c r="E81" i="2"/>
  <c r="C81" i="2"/>
  <c r="A81" i="2"/>
  <c r="O81" i="2" s="1"/>
  <c r="P80" i="2"/>
  <c r="M80" i="2"/>
  <c r="K80" i="2"/>
  <c r="H80" i="2"/>
  <c r="E80" i="2"/>
  <c r="C80" i="2"/>
  <c r="A80" i="2"/>
  <c r="O80" i="2" s="1"/>
  <c r="P79" i="2"/>
  <c r="M79" i="2"/>
  <c r="K79" i="2"/>
  <c r="H79" i="2"/>
  <c r="E79" i="2"/>
  <c r="C79" i="2"/>
  <c r="A79" i="2"/>
  <c r="O79" i="2" s="1"/>
  <c r="P78" i="2"/>
  <c r="M78" i="2"/>
  <c r="K78" i="2"/>
  <c r="H78" i="2"/>
  <c r="E78" i="2"/>
  <c r="C78" i="2"/>
  <c r="A78" i="2"/>
  <c r="O78" i="2" s="1"/>
  <c r="P77" i="2"/>
  <c r="M77" i="2"/>
  <c r="L77" i="2"/>
  <c r="K77" i="2"/>
  <c r="H77" i="2"/>
  <c r="G77" i="2"/>
  <c r="F77" i="2"/>
  <c r="D77" i="2"/>
  <c r="C77" i="2"/>
  <c r="B77" i="2"/>
  <c r="A77" i="2"/>
  <c r="P76" i="2"/>
  <c r="O76" i="2"/>
  <c r="N76" i="2"/>
  <c r="L76" i="2"/>
  <c r="K76" i="2"/>
  <c r="J76" i="2"/>
  <c r="H76" i="2"/>
  <c r="G76" i="2"/>
  <c r="F76" i="2"/>
  <c r="D76" i="2"/>
  <c r="C76" i="2"/>
  <c r="B76" i="2"/>
  <c r="A76" i="2"/>
  <c r="M76" i="2" s="1"/>
  <c r="P75" i="2"/>
  <c r="O75" i="2"/>
  <c r="N75" i="2"/>
  <c r="L75" i="2"/>
  <c r="K75" i="2"/>
  <c r="J75" i="2"/>
  <c r="H75" i="2"/>
  <c r="G75" i="2"/>
  <c r="F75" i="2"/>
  <c r="D75" i="2"/>
  <c r="C75" i="2"/>
  <c r="B75" i="2"/>
  <c r="A75" i="2"/>
  <c r="M75" i="2" s="1"/>
  <c r="P74" i="2"/>
  <c r="O74" i="2"/>
  <c r="N74" i="2"/>
  <c r="L74" i="2"/>
  <c r="K74" i="2"/>
  <c r="J74" i="2"/>
  <c r="H74" i="2"/>
  <c r="G74" i="2"/>
  <c r="F74" i="2"/>
  <c r="D74" i="2"/>
  <c r="C74" i="2"/>
  <c r="B74" i="2"/>
  <c r="A74" i="2"/>
  <c r="M74" i="2" s="1"/>
  <c r="P73" i="2"/>
  <c r="O73" i="2"/>
  <c r="N73" i="2"/>
  <c r="L73" i="2"/>
  <c r="K73" i="2"/>
  <c r="J73" i="2"/>
  <c r="H73" i="2"/>
  <c r="G73" i="2"/>
  <c r="F73" i="2"/>
  <c r="D73" i="2"/>
  <c r="C73" i="2"/>
  <c r="B73" i="2"/>
  <c r="A73" i="2"/>
  <c r="M73" i="2" s="1"/>
  <c r="P72" i="2"/>
  <c r="O72" i="2"/>
  <c r="N72" i="2"/>
  <c r="L72" i="2"/>
  <c r="K72" i="2"/>
  <c r="J72" i="2"/>
  <c r="H72" i="2"/>
  <c r="G72" i="2"/>
  <c r="F72" i="2"/>
  <c r="D72" i="2"/>
  <c r="C72" i="2"/>
  <c r="B72" i="2"/>
  <c r="A72" i="2"/>
  <c r="M72" i="2" s="1"/>
  <c r="P71" i="2"/>
  <c r="O71" i="2"/>
  <c r="N71" i="2"/>
  <c r="L71" i="2"/>
  <c r="K71" i="2"/>
  <c r="J71" i="2"/>
  <c r="H71" i="2"/>
  <c r="G71" i="2"/>
  <c r="F71" i="2"/>
  <c r="D71" i="2"/>
  <c r="C71" i="2"/>
  <c r="B71" i="2"/>
  <c r="A71" i="2"/>
  <c r="M71" i="2" s="1"/>
  <c r="P70" i="2"/>
  <c r="O70" i="2"/>
  <c r="N70" i="2"/>
  <c r="L70" i="2"/>
  <c r="K70" i="2"/>
  <c r="J70" i="2"/>
  <c r="H70" i="2"/>
  <c r="G70" i="2"/>
  <c r="F70" i="2"/>
  <c r="D70" i="2"/>
  <c r="C70" i="2"/>
  <c r="B70" i="2"/>
  <c r="A70" i="2"/>
  <c r="M70" i="2" s="1"/>
  <c r="P69" i="2"/>
  <c r="O69" i="2"/>
  <c r="N69" i="2"/>
  <c r="L69" i="2"/>
  <c r="K69" i="2"/>
  <c r="J69" i="2"/>
  <c r="H69" i="2"/>
  <c r="G69" i="2"/>
  <c r="F69" i="2"/>
  <c r="D69" i="2"/>
  <c r="C69" i="2"/>
  <c r="B69" i="2"/>
  <c r="A69" i="2"/>
  <c r="M69" i="2" s="1"/>
  <c r="P68" i="2"/>
  <c r="O68" i="2"/>
  <c r="N68" i="2"/>
  <c r="L68" i="2"/>
  <c r="K68" i="2"/>
  <c r="J68" i="2"/>
  <c r="H68" i="2"/>
  <c r="G68" i="2"/>
  <c r="F68" i="2"/>
  <c r="D68" i="2"/>
  <c r="C68" i="2"/>
  <c r="B68" i="2"/>
  <c r="A68" i="2"/>
  <c r="M68" i="2" s="1"/>
  <c r="P67" i="2"/>
  <c r="O67" i="2"/>
  <c r="N67" i="2"/>
  <c r="L67" i="2"/>
  <c r="K67" i="2"/>
  <c r="J67" i="2"/>
  <c r="H67" i="2"/>
  <c r="G67" i="2"/>
  <c r="F67" i="2"/>
  <c r="D67" i="2"/>
  <c r="C67" i="2"/>
  <c r="B67" i="2"/>
  <c r="A67" i="2"/>
  <c r="M67" i="2" s="1"/>
  <c r="P66" i="2"/>
  <c r="O66" i="2"/>
  <c r="N66" i="2"/>
  <c r="L66" i="2"/>
  <c r="K66" i="2"/>
  <c r="J66" i="2"/>
  <c r="H66" i="2"/>
  <c r="G66" i="2"/>
  <c r="F66" i="2"/>
  <c r="D66" i="2"/>
  <c r="C66" i="2"/>
  <c r="B66" i="2"/>
  <c r="A66" i="2"/>
  <c r="M66" i="2" s="1"/>
  <c r="P65" i="2"/>
  <c r="O65" i="2"/>
  <c r="N65" i="2"/>
  <c r="L65" i="2"/>
  <c r="K65" i="2"/>
  <c r="J65" i="2"/>
  <c r="H65" i="2"/>
  <c r="G65" i="2"/>
  <c r="F65" i="2"/>
  <c r="D65" i="2"/>
  <c r="C65" i="2"/>
  <c r="B65" i="2"/>
  <c r="A65" i="2"/>
  <c r="M65" i="2" s="1"/>
  <c r="P64" i="2"/>
  <c r="O64" i="2"/>
  <c r="N64" i="2"/>
  <c r="L64" i="2"/>
  <c r="K64" i="2"/>
  <c r="J64" i="2"/>
  <c r="H64" i="2"/>
  <c r="G64" i="2"/>
  <c r="F64" i="2"/>
  <c r="D64" i="2"/>
  <c r="C64" i="2"/>
  <c r="B64" i="2"/>
  <c r="A64" i="2"/>
  <c r="M64" i="2" s="1"/>
  <c r="P63" i="2"/>
  <c r="O63" i="2"/>
  <c r="N63" i="2"/>
  <c r="L63" i="2"/>
  <c r="K63" i="2"/>
  <c r="J63" i="2"/>
  <c r="H63" i="2"/>
  <c r="G63" i="2"/>
  <c r="F63" i="2"/>
  <c r="D63" i="2"/>
  <c r="C63" i="2"/>
  <c r="B63" i="2"/>
  <c r="A63" i="2"/>
  <c r="M63" i="2" s="1"/>
  <c r="P62" i="2"/>
  <c r="O62" i="2"/>
  <c r="N62" i="2"/>
  <c r="L62" i="2"/>
  <c r="K62" i="2"/>
  <c r="J62" i="2"/>
  <c r="H62" i="2"/>
  <c r="G62" i="2"/>
  <c r="F62" i="2"/>
  <c r="D62" i="2"/>
  <c r="C62" i="2"/>
  <c r="B62" i="2"/>
  <c r="A62" i="2"/>
  <c r="M62" i="2" s="1"/>
  <c r="P61" i="2"/>
  <c r="N61" i="2"/>
  <c r="L61" i="2"/>
  <c r="J61" i="2"/>
  <c r="H61" i="2"/>
  <c r="F61" i="2"/>
  <c r="D61" i="2"/>
  <c r="B61" i="2"/>
  <c r="A61" i="2"/>
  <c r="O61" i="2" s="1"/>
  <c r="P60" i="2"/>
  <c r="N60" i="2"/>
  <c r="L60" i="2"/>
  <c r="J60" i="2"/>
  <c r="H60" i="2"/>
  <c r="F60" i="2"/>
  <c r="D60" i="2"/>
  <c r="B60" i="2"/>
  <c r="A60" i="2"/>
  <c r="O60" i="2" s="1"/>
  <c r="P59" i="2"/>
  <c r="N59" i="2"/>
  <c r="L59" i="2"/>
  <c r="J59" i="2"/>
  <c r="H59" i="2"/>
  <c r="F59" i="2"/>
  <c r="D59" i="2"/>
  <c r="B59" i="2"/>
  <c r="A59" i="2"/>
  <c r="O59" i="2" s="1"/>
  <c r="P58" i="2"/>
  <c r="N58" i="2"/>
  <c r="L58" i="2"/>
  <c r="J58" i="2"/>
  <c r="H58" i="2"/>
  <c r="F58" i="2"/>
  <c r="D58" i="2"/>
  <c r="B58" i="2"/>
  <c r="A58" i="2"/>
  <c r="O58" i="2" s="1"/>
  <c r="P57" i="2"/>
  <c r="N57" i="2"/>
  <c r="L57" i="2"/>
  <c r="J57" i="2"/>
  <c r="H57" i="2"/>
  <c r="F57" i="2"/>
  <c r="D57" i="2"/>
  <c r="B57" i="2"/>
  <c r="A57" i="2"/>
  <c r="O57" i="2" s="1"/>
  <c r="N56" i="2"/>
  <c r="J56" i="2"/>
  <c r="F56" i="2"/>
  <c r="B56" i="2"/>
  <c r="A56" i="2"/>
  <c r="P56" i="2" s="1"/>
  <c r="N55" i="2"/>
  <c r="J55" i="2"/>
  <c r="F55" i="2"/>
  <c r="B55" i="2"/>
  <c r="A55" i="2"/>
  <c r="P55" i="2" s="1"/>
  <c r="A54" i="2"/>
  <c r="P54" i="2" s="1"/>
  <c r="A53" i="2"/>
  <c r="P53" i="2" s="1"/>
  <c r="A52" i="2"/>
  <c r="P52" i="2" s="1"/>
  <c r="A51" i="2"/>
  <c r="P51" i="2" s="1"/>
  <c r="A50" i="2"/>
  <c r="M50" i="2" s="1"/>
  <c r="A49" i="2"/>
  <c r="M49" i="2" s="1"/>
  <c r="A48" i="2"/>
  <c r="M48" i="2" s="1"/>
  <c r="A47" i="2"/>
  <c r="M47" i="2" s="1"/>
  <c r="A46" i="2"/>
  <c r="M46" i="2" s="1"/>
  <c r="A45" i="2"/>
  <c r="M45" i="2" s="1"/>
  <c r="A44" i="2"/>
  <c r="M44" i="2" s="1"/>
  <c r="A43" i="2"/>
  <c r="M43" i="2" s="1"/>
  <c r="A42" i="2"/>
  <c r="M42" i="2" s="1"/>
  <c r="A41" i="2"/>
  <c r="M41" i="2" s="1"/>
  <c r="F40" i="2"/>
  <c r="A40" i="2"/>
  <c r="M40" i="2" s="1"/>
  <c r="N39" i="2"/>
  <c r="F39" i="2"/>
  <c r="A39" i="2"/>
  <c r="M39" i="2" s="1"/>
  <c r="N38" i="2"/>
  <c r="F38" i="2"/>
  <c r="A38" i="2"/>
  <c r="M38" i="2" s="1"/>
  <c r="N37" i="2"/>
  <c r="F37" i="2"/>
  <c r="A37" i="2"/>
  <c r="M37" i="2" s="1"/>
  <c r="N36" i="2"/>
  <c r="I36" i="2"/>
  <c r="H36" i="2"/>
  <c r="D36" i="2"/>
  <c r="B36" i="2"/>
  <c r="A36" i="2"/>
  <c r="J36" i="2" s="1"/>
  <c r="N35" i="2"/>
  <c r="M35" i="2"/>
  <c r="I35" i="2"/>
  <c r="H35" i="2"/>
  <c r="D35" i="2"/>
  <c r="B35" i="2"/>
  <c r="A35" i="2"/>
  <c r="P35" i="2" s="1"/>
  <c r="N34" i="2"/>
  <c r="M34" i="2"/>
  <c r="I34" i="2"/>
  <c r="H34" i="2"/>
  <c r="D34" i="2"/>
  <c r="B34" i="2"/>
  <c r="A34" i="2"/>
  <c r="P34" i="2" s="1"/>
  <c r="N33" i="2"/>
  <c r="M33" i="2"/>
  <c r="I33" i="2"/>
  <c r="H33" i="2"/>
  <c r="D33" i="2"/>
  <c r="B33" i="2"/>
  <c r="A33" i="2"/>
  <c r="P33" i="2" s="1"/>
  <c r="N32" i="2"/>
  <c r="M32" i="2"/>
  <c r="L32" i="2"/>
  <c r="I32" i="2"/>
  <c r="H32" i="2"/>
  <c r="F32" i="2"/>
  <c r="D32" i="2"/>
  <c r="C32" i="2"/>
  <c r="B32" i="2"/>
  <c r="A32" i="2"/>
  <c r="P31" i="2"/>
  <c r="O31" i="2"/>
  <c r="N31" i="2"/>
  <c r="L31" i="2"/>
  <c r="K31" i="2"/>
  <c r="J31" i="2"/>
  <c r="H31" i="2"/>
  <c r="G31" i="2"/>
  <c r="F31" i="2"/>
  <c r="D31" i="2"/>
  <c r="C31" i="2"/>
  <c r="B31" i="2"/>
  <c r="A31" i="2"/>
  <c r="M31" i="2" s="1"/>
  <c r="P30" i="2"/>
  <c r="O30" i="2"/>
  <c r="N30" i="2"/>
  <c r="L30" i="2"/>
  <c r="K30" i="2"/>
  <c r="J30" i="2"/>
  <c r="H30" i="2"/>
  <c r="G30" i="2"/>
  <c r="F30" i="2"/>
  <c r="D30" i="2"/>
  <c r="C30" i="2"/>
  <c r="B30" i="2"/>
  <c r="A30" i="2"/>
  <c r="M30" i="2" s="1"/>
  <c r="P29" i="2"/>
  <c r="O29" i="2"/>
  <c r="N29" i="2"/>
  <c r="L29" i="2"/>
  <c r="K29" i="2"/>
  <c r="J29" i="2"/>
  <c r="H29" i="2"/>
  <c r="G29" i="2"/>
  <c r="F29" i="2"/>
  <c r="D29" i="2"/>
  <c r="C29" i="2"/>
  <c r="B29" i="2"/>
  <c r="A29" i="2"/>
  <c r="M29" i="2" s="1"/>
  <c r="P28" i="2"/>
  <c r="O28" i="2"/>
  <c r="N28" i="2"/>
  <c r="L28" i="2"/>
  <c r="K28" i="2"/>
  <c r="J28" i="2"/>
  <c r="H28" i="2"/>
  <c r="G28" i="2"/>
  <c r="F28" i="2"/>
  <c r="D28" i="2"/>
  <c r="C28" i="2"/>
  <c r="B28" i="2"/>
  <c r="A28" i="2"/>
  <c r="M28" i="2" s="1"/>
  <c r="P27" i="2"/>
  <c r="O27" i="2"/>
  <c r="N27" i="2"/>
  <c r="L27" i="2"/>
  <c r="K27" i="2"/>
  <c r="J27" i="2"/>
  <c r="H27" i="2"/>
  <c r="G27" i="2"/>
  <c r="F27" i="2"/>
  <c r="D27" i="2"/>
  <c r="C27" i="2"/>
  <c r="B27" i="2"/>
  <c r="A27" i="2"/>
  <c r="M27" i="2" s="1"/>
  <c r="P26" i="2"/>
  <c r="O26" i="2"/>
  <c r="L26" i="2"/>
  <c r="K26" i="2"/>
  <c r="H26" i="2"/>
  <c r="G26" i="2"/>
  <c r="D26" i="2"/>
  <c r="C26" i="2"/>
  <c r="A26" i="2"/>
  <c r="N26" i="2" s="1"/>
  <c r="P25" i="2"/>
  <c r="O25" i="2"/>
  <c r="L25" i="2"/>
  <c r="K25" i="2"/>
  <c r="H25" i="2"/>
  <c r="G25" i="2"/>
  <c r="D25" i="2"/>
  <c r="C25" i="2"/>
  <c r="A25" i="2"/>
  <c r="N25" i="2" s="1"/>
  <c r="O24" i="2"/>
  <c r="K24" i="2"/>
  <c r="G24" i="2"/>
  <c r="C24" i="2"/>
  <c r="A24" i="2"/>
  <c r="P24" i="2" s="1"/>
  <c r="O23" i="2"/>
  <c r="K23" i="2"/>
  <c r="G23" i="2"/>
  <c r="C23" i="2"/>
  <c r="A23" i="2"/>
  <c r="P23" i="2" s="1"/>
  <c r="A22" i="2"/>
  <c r="O22" i="2" s="1"/>
  <c r="A21" i="2"/>
  <c r="O21" i="2" s="1"/>
  <c r="K20" i="2"/>
  <c r="E20" i="2"/>
  <c r="A20" i="2"/>
  <c r="A19" i="2"/>
  <c r="A18" i="2"/>
  <c r="A17" i="2"/>
  <c r="A16" i="2"/>
  <c r="A15" i="2"/>
  <c r="A14" i="2"/>
  <c r="A13" i="2"/>
  <c r="P12" i="2"/>
  <c r="L12" i="2"/>
  <c r="K12" i="2"/>
  <c r="G12" i="2"/>
  <c r="F12" i="2"/>
  <c r="C12" i="2"/>
  <c r="B12" i="2"/>
  <c r="A12" i="2"/>
  <c r="M12" i="2" s="1"/>
  <c r="O11" i="2"/>
  <c r="N11" i="2"/>
  <c r="K11" i="2"/>
  <c r="J11" i="2"/>
  <c r="G11" i="2"/>
  <c r="F11" i="2"/>
  <c r="C11" i="2"/>
  <c r="B11" i="2"/>
  <c r="A11" i="2"/>
  <c r="M11" i="2" s="1"/>
  <c r="O10" i="2"/>
  <c r="N10" i="2"/>
  <c r="K10" i="2"/>
  <c r="J10" i="2"/>
  <c r="G10" i="2"/>
  <c r="F10" i="2"/>
  <c r="C10" i="2"/>
  <c r="B10" i="2"/>
  <c r="A10" i="2"/>
  <c r="M10" i="2" s="1"/>
  <c r="O9" i="2"/>
  <c r="K9" i="2"/>
  <c r="G9" i="2"/>
  <c r="C9" i="2"/>
  <c r="A9" i="2"/>
  <c r="N9" i="2" s="1"/>
  <c r="O8" i="2"/>
  <c r="K8" i="2"/>
  <c r="G8" i="2"/>
  <c r="C8" i="2"/>
  <c r="A8" i="2"/>
  <c r="N8" i="2" s="1"/>
  <c r="O7" i="2"/>
  <c r="K7" i="2"/>
  <c r="G7" i="2"/>
  <c r="C7" i="2"/>
  <c r="A7" i="2"/>
  <c r="N7" i="2" s="1"/>
  <c r="O6" i="2"/>
  <c r="K6" i="2"/>
  <c r="G6" i="2"/>
  <c r="C6" i="2"/>
  <c r="A6" i="2"/>
  <c r="N13" i="2" l="1"/>
  <c r="J13" i="2"/>
  <c r="F13" i="2"/>
  <c r="B13" i="2"/>
  <c r="G13" i="2"/>
  <c r="L13" i="2"/>
  <c r="N15" i="2"/>
  <c r="J15" i="2"/>
  <c r="F15" i="2"/>
  <c r="B15" i="2"/>
  <c r="G15" i="2"/>
  <c r="L15" i="2"/>
  <c r="N17" i="2"/>
  <c r="J17" i="2"/>
  <c r="F17" i="2"/>
  <c r="B17" i="2"/>
  <c r="G17" i="2"/>
  <c r="L17" i="2"/>
  <c r="N19" i="2"/>
  <c r="J19" i="2"/>
  <c r="F19" i="2"/>
  <c r="B19" i="2"/>
  <c r="G19" i="2"/>
  <c r="L19" i="2"/>
  <c r="P20" i="2"/>
  <c r="N20" i="2"/>
  <c r="J20" i="2"/>
  <c r="F20" i="2"/>
  <c r="B20" i="2"/>
  <c r="G20" i="2"/>
  <c r="L20" i="2"/>
  <c r="C21" i="2"/>
  <c r="K21" i="2"/>
  <c r="C22" i="2"/>
  <c r="K22" i="2"/>
  <c r="N14" i="2"/>
  <c r="J14" i="2"/>
  <c r="F14" i="2"/>
  <c r="B14" i="2"/>
  <c r="G14" i="2"/>
  <c r="L14" i="2"/>
  <c r="N16" i="2"/>
  <c r="J16" i="2"/>
  <c r="F16" i="2"/>
  <c r="B16" i="2"/>
  <c r="G16" i="2"/>
  <c r="L16" i="2"/>
  <c r="N18" i="2"/>
  <c r="J18" i="2"/>
  <c r="F18" i="2"/>
  <c r="B18" i="2"/>
  <c r="G18" i="2"/>
  <c r="L18" i="2"/>
  <c r="D6" i="2"/>
  <c r="H6" i="2"/>
  <c r="L6" i="2"/>
  <c r="P6" i="2"/>
  <c r="N6" i="2" s="1"/>
  <c r="D7" i="2"/>
  <c r="H7" i="2"/>
  <c r="L7" i="2"/>
  <c r="P7" i="2"/>
  <c r="D8" i="2"/>
  <c r="H8" i="2"/>
  <c r="L8" i="2"/>
  <c r="P8" i="2"/>
  <c r="D9" i="2"/>
  <c r="H9" i="2"/>
  <c r="L9" i="2"/>
  <c r="P9" i="2"/>
  <c r="D10" i="2"/>
  <c r="H10" i="2"/>
  <c r="L10" i="2"/>
  <c r="P10" i="2"/>
  <c r="D11" i="2"/>
  <c r="H11" i="2"/>
  <c r="L11" i="2"/>
  <c r="P11" i="2"/>
  <c r="D12" i="2"/>
  <c r="H12" i="2"/>
  <c r="C13" i="2"/>
  <c r="H13" i="2"/>
  <c r="M13" i="2"/>
  <c r="C14" i="2"/>
  <c r="H14" i="2"/>
  <c r="M14" i="2"/>
  <c r="C15" i="2"/>
  <c r="H15" i="2"/>
  <c r="M15" i="2"/>
  <c r="C16" i="2"/>
  <c r="H16" i="2"/>
  <c r="M16" i="2"/>
  <c r="C17" i="2"/>
  <c r="H17" i="2"/>
  <c r="M17" i="2"/>
  <c r="C18" i="2"/>
  <c r="H18" i="2"/>
  <c r="M18" i="2"/>
  <c r="C19" i="2"/>
  <c r="H19" i="2"/>
  <c r="M19" i="2"/>
  <c r="C20" i="2"/>
  <c r="H20" i="2"/>
  <c r="M20" i="2"/>
  <c r="E21" i="2"/>
  <c r="M21" i="2"/>
  <c r="E22" i="2"/>
  <c r="M22" i="2"/>
  <c r="E6" i="2"/>
  <c r="I6" i="2"/>
  <c r="M6" i="2"/>
  <c r="E8" i="2"/>
  <c r="I8" i="2"/>
  <c r="M8" i="2"/>
  <c r="E9" i="2"/>
  <c r="I9" i="2"/>
  <c r="M9" i="2"/>
  <c r="E10" i="2"/>
  <c r="I10" i="2"/>
  <c r="E11" i="2"/>
  <c r="I11" i="2"/>
  <c r="N12" i="2"/>
  <c r="J12" i="2"/>
  <c r="E12" i="2"/>
  <c r="I12" i="2"/>
  <c r="O12" i="2"/>
  <c r="D13" i="2"/>
  <c r="I13" i="2"/>
  <c r="O13" i="2"/>
  <c r="D14" i="2"/>
  <c r="I14" i="2"/>
  <c r="O14" i="2"/>
  <c r="D15" i="2"/>
  <c r="I15" i="2"/>
  <c r="O15" i="2"/>
  <c r="D16" i="2"/>
  <c r="I16" i="2"/>
  <c r="O16" i="2"/>
  <c r="D17" i="2"/>
  <c r="I17" i="2"/>
  <c r="O17" i="2"/>
  <c r="D18" i="2"/>
  <c r="I18" i="2"/>
  <c r="O18" i="2"/>
  <c r="D19" i="2"/>
  <c r="I19" i="2"/>
  <c r="O19" i="2"/>
  <c r="D20" i="2"/>
  <c r="I20" i="2"/>
  <c r="O20" i="2"/>
  <c r="G21" i="2"/>
  <c r="G22" i="2"/>
  <c r="E7" i="2"/>
  <c r="I7" i="2"/>
  <c r="M7" i="2"/>
  <c r="B6" i="2"/>
  <c r="F6" i="2"/>
  <c r="J6" i="2"/>
  <c r="B7" i="2"/>
  <c r="F7" i="2"/>
  <c r="J7" i="2"/>
  <c r="B8" i="2"/>
  <c r="F8" i="2"/>
  <c r="J8" i="2"/>
  <c r="B9" i="2"/>
  <c r="F9" i="2"/>
  <c r="J9" i="2"/>
  <c r="E13" i="2"/>
  <c r="K13" i="2"/>
  <c r="P13" i="2"/>
  <c r="E14" i="2"/>
  <c r="K14" i="2"/>
  <c r="P14" i="2"/>
  <c r="E15" i="2"/>
  <c r="K15" i="2"/>
  <c r="P15" i="2"/>
  <c r="E16" i="2"/>
  <c r="K16" i="2"/>
  <c r="P16" i="2"/>
  <c r="E17" i="2"/>
  <c r="K17" i="2"/>
  <c r="P17" i="2"/>
  <c r="E18" i="2"/>
  <c r="K18" i="2"/>
  <c r="P18" i="2"/>
  <c r="E19" i="2"/>
  <c r="K19" i="2"/>
  <c r="P19" i="2"/>
  <c r="P21" i="2"/>
  <c r="L21" i="2"/>
  <c r="H21" i="2"/>
  <c r="D21" i="2"/>
  <c r="N21" i="2"/>
  <c r="J21" i="2"/>
  <c r="F21" i="2"/>
  <c r="B21" i="2"/>
  <c r="I21" i="2"/>
  <c r="P22" i="2"/>
  <c r="L22" i="2"/>
  <c r="H22" i="2"/>
  <c r="D22" i="2"/>
  <c r="N22" i="2"/>
  <c r="J22" i="2"/>
  <c r="F22" i="2"/>
  <c r="B22" i="2"/>
  <c r="I22" i="2"/>
  <c r="E23" i="2"/>
  <c r="I23" i="2"/>
  <c r="M23" i="2"/>
  <c r="E24" i="2"/>
  <c r="I24" i="2"/>
  <c r="M24" i="2"/>
  <c r="E25" i="2"/>
  <c r="I25" i="2"/>
  <c r="M25" i="2"/>
  <c r="E26" i="2"/>
  <c r="I26" i="2"/>
  <c r="M26" i="2"/>
  <c r="E27" i="2"/>
  <c r="I27" i="2"/>
  <c r="E28" i="2"/>
  <c r="I28" i="2"/>
  <c r="E29" i="2"/>
  <c r="I29" i="2"/>
  <c r="E30" i="2"/>
  <c r="I30" i="2"/>
  <c r="E31" i="2"/>
  <c r="I31" i="2"/>
  <c r="O32" i="2"/>
  <c r="K32" i="2"/>
  <c r="G32" i="2"/>
  <c r="E32" i="2"/>
  <c r="J32" i="2"/>
  <c r="P32" i="2"/>
  <c r="E33" i="2"/>
  <c r="J33" i="2"/>
  <c r="E34" i="2"/>
  <c r="J34" i="2"/>
  <c r="E35" i="2"/>
  <c r="J35" i="2"/>
  <c r="E36" i="2"/>
  <c r="B37" i="2"/>
  <c r="J37" i="2"/>
  <c r="B38" i="2"/>
  <c r="J38" i="2"/>
  <c r="B39" i="2"/>
  <c r="J39" i="2"/>
  <c r="B40" i="2"/>
  <c r="J40" i="2"/>
  <c r="I41" i="2"/>
  <c r="I42" i="2"/>
  <c r="I43" i="2"/>
  <c r="I44" i="2"/>
  <c r="I45" i="2"/>
  <c r="I46" i="2"/>
  <c r="I47" i="2"/>
  <c r="I48" i="2"/>
  <c r="I49" i="2"/>
  <c r="I50" i="2"/>
  <c r="B23" i="2"/>
  <c r="F23" i="2"/>
  <c r="J23" i="2"/>
  <c r="N23" i="2"/>
  <c r="B24" i="2"/>
  <c r="F24" i="2"/>
  <c r="J24" i="2"/>
  <c r="N24" i="2"/>
  <c r="B25" i="2"/>
  <c r="F25" i="2"/>
  <c r="J25" i="2"/>
  <c r="B26" i="2"/>
  <c r="F26" i="2"/>
  <c r="J26" i="2"/>
  <c r="O33" i="2"/>
  <c r="K33" i="2"/>
  <c r="G33" i="2"/>
  <c r="C33" i="2"/>
  <c r="F33" i="2"/>
  <c r="L33" i="2"/>
  <c r="O34" i="2"/>
  <c r="K34" i="2"/>
  <c r="G34" i="2"/>
  <c r="C34" i="2"/>
  <c r="F34" i="2"/>
  <c r="L34" i="2"/>
  <c r="O35" i="2"/>
  <c r="K35" i="2"/>
  <c r="G35" i="2"/>
  <c r="C35" i="2"/>
  <c r="F35" i="2"/>
  <c r="L35" i="2"/>
  <c r="P36" i="2"/>
  <c r="L36" i="2"/>
  <c r="O36" i="2"/>
  <c r="K36" i="2"/>
  <c r="G36" i="2"/>
  <c r="C36" i="2"/>
  <c r="F36" i="2"/>
  <c r="M36" i="2"/>
  <c r="E37" i="2"/>
  <c r="E38" i="2"/>
  <c r="E39" i="2"/>
  <c r="E40" i="2"/>
  <c r="P41" i="2"/>
  <c r="L41" i="2"/>
  <c r="H41" i="2"/>
  <c r="D41" i="2"/>
  <c r="O41" i="2"/>
  <c r="K41" i="2"/>
  <c r="G41" i="2"/>
  <c r="C41" i="2"/>
  <c r="N41" i="2"/>
  <c r="J41" i="2"/>
  <c r="F41" i="2"/>
  <c r="B41" i="2"/>
  <c r="P42" i="2"/>
  <c r="L42" i="2"/>
  <c r="H42" i="2"/>
  <c r="D42" i="2"/>
  <c r="O42" i="2"/>
  <c r="K42" i="2"/>
  <c r="G42" i="2"/>
  <c r="C42" i="2"/>
  <c r="N42" i="2"/>
  <c r="J42" i="2"/>
  <c r="F42" i="2"/>
  <c r="B42" i="2"/>
  <c r="P43" i="2"/>
  <c r="L43" i="2"/>
  <c r="H43" i="2"/>
  <c r="D43" i="2"/>
  <c r="O43" i="2"/>
  <c r="K43" i="2"/>
  <c r="G43" i="2"/>
  <c r="C43" i="2"/>
  <c r="N43" i="2"/>
  <c r="J43" i="2"/>
  <c r="F43" i="2"/>
  <c r="B43" i="2"/>
  <c r="P44" i="2"/>
  <c r="L44" i="2"/>
  <c r="H44" i="2"/>
  <c r="D44" i="2"/>
  <c r="O44" i="2"/>
  <c r="K44" i="2"/>
  <c r="G44" i="2"/>
  <c r="C44" i="2"/>
  <c r="N44" i="2"/>
  <c r="J44" i="2"/>
  <c r="F44" i="2"/>
  <c r="B44" i="2"/>
  <c r="P45" i="2"/>
  <c r="L45" i="2"/>
  <c r="H45" i="2"/>
  <c r="D45" i="2"/>
  <c r="O45" i="2"/>
  <c r="K45" i="2"/>
  <c r="G45" i="2"/>
  <c r="C45" i="2"/>
  <c r="N45" i="2"/>
  <c r="J45" i="2"/>
  <c r="F45" i="2"/>
  <c r="B45" i="2"/>
  <c r="P46" i="2"/>
  <c r="L46" i="2"/>
  <c r="H46" i="2"/>
  <c r="D46" i="2"/>
  <c r="O46" i="2"/>
  <c r="K46" i="2"/>
  <c r="G46" i="2"/>
  <c r="C46" i="2"/>
  <c r="N46" i="2"/>
  <c r="J46" i="2"/>
  <c r="F46" i="2"/>
  <c r="B46" i="2"/>
  <c r="P47" i="2"/>
  <c r="L47" i="2"/>
  <c r="H47" i="2"/>
  <c r="D47" i="2"/>
  <c r="O47" i="2"/>
  <c r="K47" i="2"/>
  <c r="G47" i="2"/>
  <c r="C47" i="2"/>
  <c r="N47" i="2"/>
  <c r="J47" i="2"/>
  <c r="F47" i="2"/>
  <c r="B47" i="2"/>
  <c r="P48" i="2"/>
  <c r="L48" i="2"/>
  <c r="H48" i="2"/>
  <c r="D48" i="2"/>
  <c r="O48" i="2"/>
  <c r="K48" i="2"/>
  <c r="G48" i="2"/>
  <c r="C48" i="2"/>
  <c r="N48" i="2"/>
  <c r="J48" i="2"/>
  <c r="F48" i="2"/>
  <c r="B48" i="2"/>
  <c r="P49" i="2"/>
  <c r="L49" i="2"/>
  <c r="H49" i="2"/>
  <c r="D49" i="2"/>
  <c r="O49" i="2"/>
  <c r="K49" i="2"/>
  <c r="G49" i="2"/>
  <c r="C49" i="2"/>
  <c r="N49" i="2"/>
  <c r="J49" i="2"/>
  <c r="F49" i="2"/>
  <c r="B49" i="2"/>
  <c r="P50" i="2"/>
  <c r="L50" i="2"/>
  <c r="H50" i="2"/>
  <c r="D50" i="2"/>
  <c r="O50" i="2"/>
  <c r="K50" i="2"/>
  <c r="G50" i="2"/>
  <c r="C50" i="2"/>
  <c r="N50" i="2"/>
  <c r="J50" i="2"/>
  <c r="F50" i="2"/>
  <c r="B50" i="2"/>
  <c r="D23" i="2"/>
  <c r="H23" i="2"/>
  <c r="L23" i="2"/>
  <c r="D24" i="2"/>
  <c r="H24" i="2"/>
  <c r="L24" i="2"/>
  <c r="P37" i="2"/>
  <c r="L37" i="2"/>
  <c r="H37" i="2"/>
  <c r="D37" i="2"/>
  <c r="O37" i="2"/>
  <c r="K37" i="2"/>
  <c r="G37" i="2"/>
  <c r="C37" i="2"/>
  <c r="I37" i="2"/>
  <c r="P38" i="2"/>
  <c r="L38" i="2"/>
  <c r="H38" i="2"/>
  <c r="D38" i="2"/>
  <c r="O38" i="2"/>
  <c r="K38" i="2"/>
  <c r="G38" i="2"/>
  <c r="C38" i="2"/>
  <c r="I38" i="2"/>
  <c r="P39" i="2"/>
  <c r="L39" i="2"/>
  <c r="H39" i="2"/>
  <c r="D39" i="2"/>
  <c r="O39" i="2"/>
  <c r="K39" i="2"/>
  <c r="G39" i="2"/>
  <c r="C39" i="2"/>
  <c r="I39" i="2"/>
  <c r="P40" i="2"/>
  <c r="L40" i="2"/>
  <c r="H40" i="2"/>
  <c r="D40" i="2"/>
  <c r="O40" i="2"/>
  <c r="K40" i="2"/>
  <c r="G40" i="2"/>
  <c r="C40" i="2"/>
  <c r="N40" i="2"/>
  <c r="I40" i="2"/>
  <c r="E41" i="2"/>
  <c r="E42" i="2"/>
  <c r="E43" i="2"/>
  <c r="E44" i="2"/>
  <c r="E45" i="2"/>
  <c r="E46" i="2"/>
  <c r="E47" i="2"/>
  <c r="E48" i="2"/>
  <c r="E49" i="2"/>
  <c r="E50" i="2"/>
  <c r="E51" i="2"/>
  <c r="I51" i="2"/>
  <c r="M51" i="2"/>
  <c r="E52" i="2"/>
  <c r="I52" i="2"/>
  <c r="M52" i="2"/>
  <c r="E53" i="2"/>
  <c r="I53" i="2"/>
  <c r="M53" i="2"/>
  <c r="E54" i="2"/>
  <c r="I54" i="2"/>
  <c r="M54" i="2"/>
  <c r="E55" i="2"/>
  <c r="I55" i="2"/>
  <c r="M55" i="2"/>
  <c r="E56" i="2"/>
  <c r="I56" i="2"/>
  <c r="M56" i="2"/>
  <c r="E57" i="2"/>
  <c r="I57" i="2"/>
  <c r="M57" i="2"/>
  <c r="E58" i="2"/>
  <c r="I58" i="2"/>
  <c r="M58" i="2"/>
  <c r="E59" i="2"/>
  <c r="I59" i="2"/>
  <c r="M59" i="2"/>
  <c r="E60" i="2"/>
  <c r="I60" i="2"/>
  <c r="M60" i="2"/>
  <c r="E61" i="2"/>
  <c r="I61" i="2"/>
  <c r="M61" i="2"/>
  <c r="E62" i="2"/>
  <c r="I62" i="2"/>
  <c r="E63" i="2"/>
  <c r="I63" i="2"/>
  <c r="E64" i="2"/>
  <c r="I64" i="2"/>
  <c r="E65" i="2"/>
  <c r="I65" i="2"/>
  <c r="E66" i="2"/>
  <c r="I66" i="2"/>
  <c r="E67" i="2"/>
  <c r="I67" i="2"/>
  <c r="E68" i="2"/>
  <c r="I68" i="2"/>
  <c r="E69" i="2"/>
  <c r="I69" i="2"/>
  <c r="E70" i="2"/>
  <c r="I70" i="2"/>
  <c r="E71" i="2"/>
  <c r="I71" i="2"/>
  <c r="E72" i="2"/>
  <c r="I72" i="2"/>
  <c r="E73" i="2"/>
  <c r="I73" i="2"/>
  <c r="E74" i="2"/>
  <c r="I74" i="2"/>
  <c r="E75" i="2"/>
  <c r="I75" i="2"/>
  <c r="E76" i="2"/>
  <c r="I76" i="2"/>
  <c r="N77" i="2"/>
  <c r="J77" i="2"/>
  <c r="E77" i="2"/>
  <c r="I77" i="2"/>
  <c r="O77" i="2"/>
  <c r="D78" i="2"/>
  <c r="I78" i="2"/>
  <c r="D79" i="2"/>
  <c r="I79" i="2"/>
  <c r="D80" i="2"/>
  <c r="I80" i="2"/>
  <c r="D81" i="2"/>
  <c r="I81" i="2"/>
  <c r="D82" i="2"/>
  <c r="I82" i="2"/>
  <c r="D83" i="2"/>
  <c r="I83" i="2"/>
  <c r="D84" i="2"/>
  <c r="I84" i="2"/>
  <c r="D85" i="2"/>
  <c r="I85" i="2"/>
  <c r="D86" i="2"/>
  <c r="I86" i="2"/>
  <c r="B51" i="2"/>
  <c r="F51" i="2"/>
  <c r="J51" i="2"/>
  <c r="N51" i="2"/>
  <c r="B52" i="2"/>
  <c r="F52" i="2"/>
  <c r="J52" i="2"/>
  <c r="N52" i="2"/>
  <c r="B53" i="2"/>
  <c r="F53" i="2"/>
  <c r="J53" i="2"/>
  <c r="N53" i="2"/>
  <c r="B54" i="2"/>
  <c r="F54" i="2"/>
  <c r="J54" i="2"/>
  <c r="N54" i="2"/>
  <c r="O91" i="2"/>
  <c r="K91" i="2"/>
  <c r="G91" i="2"/>
  <c r="C91" i="2"/>
  <c r="N91" i="2"/>
  <c r="J91" i="2"/>
  <c r="F91" i="2"/>
  <c r="B91" i="2"/>
  <c r="M91" i="2"/>
  <c r="E91" i="2"/>
  <c r="L91" i="2"/>
  <c r="D91" i="2"/>
  <c r="P91" i="2"/>
  <c r="H91" i="2"/>
  <c r="O93" i="2"/>
  <c r="K93" i="2"/>
  <c r="G93" i="2"/>
  <c r="C93" i="2"/>
  <c r="N93" i="2"/>
  <c r="J93" i="2"/>
  <c r="F93" i="2"/>
  <c r="B93" i="2"/>
  <c r="M93" i="2"/>
  <c r="E93" i="2"/>
  <c r="L93" i="2"/>
  <c r="D93" i="2"/>
  <c r="P93" i="2"/>
  <c r="H93" i="2"/>
  <c r="O95" i="2"/>
  <c r="K95" i="2"/>
  <c r="G95" i="2"/>
  <c r="C95" i="2"/>
  <c r="N95" i="2"/>
  <c r="J95" i="2"/>
  <c r="F95" i="2"/>
  <c r="B95" i="2"/>
  <c r="M95" i="2"/>
  <c r="E95" i="2"/>
  <c r="L95" i="2"/>
  <c r="D95" i="2"/>
  <c r="P95" i="2"/>
  <c r="H95" i="2"/>
  <c r="O97" i="2"/>
  <c r="K97" i="2"/>
  <c r="G97" i="2"/>
  <c r="C97" i="2"/>
  <c r="N97" i="2"/>
  <c r="J97" i="2"/>
  <c r="F97" i="2"/>
  <c r="B97" i="2"/>
  <c r="M97" i="2"/>
  <c r="E97" i="2"/>
  <c r="L97" i="2"/>
  <c r="D97" i="2"/>
  <c r="P97" i="2"/>
  <c r="H97" i="2"/>
  <c r="O99" i="2"/>
  <c r="K99" i="2"/>
  <c r="G99" i="2"/>
  <c r="C99" i="2"/>
  <c r="N99" i="2"/>
  <c r="J99" i="2"/>
  <c r="F99" i="2"/>
  <c r="B99" i="2"/>
  <c r="M99" i="2"/>
  <c r="E99" i="2"/>
  <c r="L99" i="2"/>
  <c r="D99" i="2"/>
  <c r="P99" i="2"/>
  <c r="H99" i="2"/>
  <c r="O101" i="2"/>
  <c r="K101" i="2"/>
  <c r="G101" i="2"/>
  <c r="C101" i="2"/>
  <c r="N101" i="2"/>
  <c r="J101" i="2"/>
  <c r="F101" i="2"/>
  <c r="B101" i="2"/>
  <c r="M101" i="2"/>
  <c r="E101" i="2"/>
  <c r="L101" i="2"/>
  <c r="D101" i="2"/>
  <c r="P101" i="2"/>
  <c r="H101" i="2"/>
  <c r="O103" i="2"/>
  <c r="K103" i="2"/>
  <c r="G103" i="2"/>
  <c r="C103" i="2"/>
  <c r="N103" i="2"/>
  <c r="J103" i="2"/>
  <c r="F103" i="2"/>
  <c r="B103" i="2"/>
  <c r="M103" i="2"/>
  <c r="E103" i="2"/>
  <c r="L103" i="2"/>
  <c r="D103" i="2"/>
  <c r="P103" i="2"/>
  <c r="H103" i="2"/>
  <c r="O105" i="2"/>
  <c r="K105" i="2"/>
  <c r="G105" i="2"/>
  <c r="C105" i="2"/>
  <c r="N105" i="2"/>
  <c r="J105" i="2"/>
  <c r="F105" i="2"/>
  <c r="B105" i="2"/>
  <c r="M105" i="2"/>
  <c r="E105" i="2"/>
  <c r="L105" i="2"/>
  <c r="D105" i="2"/>
  <c r="P105" i="2"/>
  <c r="H105" i="2"/>
  <c r="O107" i="2"/>
  <c r="K107" i="2"/>
  <c r="G107" i="2"/>
  <c r="C107" i="2"/>
  <c r="N107" i="2"/>
  <c r="J107" i="2"/>
  <c r="F107" i="2"/>
  <c r="B107" i="2"/>
  <c r="M107" i="2"/>
  <c r="E107" i="2"/>
  <c r="L107" i="2"/>
  <c r="D107" i="2"/>
  <c r="P107" i="2"/>
  <c r="H107" i="2"/>
  <c r="C51" i="2"/>
  <c r="G51" i="2"/>
  <c r="K51" i="2"/>
  <c r="O51" i="2"/>
  <c r="C52" i="2"/>
  <c r="G52" i="2"/>
  <c r="K52" i="2"/>
  <c r="O52" i="2"/>
  <c r="C53" i="2"/>
  <c r="G53" i="2"/>
  <c r="K53" i="2"/>
  <c r="O53" i="2"/>
  <c r="C54" i="2"/>
  <c r="G54" i="2"/>
  <c r="K54" i="2"/>
  <c r="O54" i="2"/>
  <c r="C55" i="2"/>
  <c r="G55" i="2"/>
  <c r="K55" i="2"/>
  <c r="O55" i="2"/>
  <c r="C56" i="2"/>
  <c r="G56" i="2"/>
  <c r="K56" i="2"/>
  <c r="O56" i="2"/>
  <c r="C57" i="2"/>
  <c r="G57" i="2"/>
  <c r="K57" i="2"/>
  <c r="C58" i="2"/>
  <c r="G58" i="2"/>
  <c r="K58" i="2"/>
  <c r="C59" i="2"/>
  <c r="G59" i="2"/>
  <c r="K59" i="2"/>
  <c r="C60" i="2"/>
  <c r="G60" i="2"/>
  <c r="K60" i="2"/>
  <c r="C61" i="2"/>
  <c r="G61" i="2"/>
  <c r="K61" i="2"/>
  <c r="N78" i="2"/>
  <c r="J78" i="2"/>
  <c r="F78" i="2"/>
  <c r="B78" i="2"/>
  <c r="G78" i="2"/>
  <c r="L78" i="2"/>
  <c r="N79" i="2"/>
  <c r="J79" i="2"/>
  <c r="F79" i="2"/>
  <c r="B79" i="2"/>
  <c r="G79" i="2"/>
  <c r="L79" i="2"/>
  <c r="N80" i="2"/>
  <c r="J80" i="2"/>
  <c r="F80" i="2"/>
  <c r="B80" i="2"/>
  <c r="G80" i="2"/>
  <c r="L80" i="2"/>
  <c r="N81" i="2"/>
  <c r="J81" i="2"/>
  <c r="F81" i="2"/>
  <c r="B81" i="2"/>
  <c r="G81" i="2"/>
  <c r="L81" i="2"/>
  <c r="N82" i="2"/>
  <c r="J82" i="2"/>
  <c r="F82" i="2"/>
  <c r="B82" i="2"/>
  <c r="G82" i="2"/>
  <c r="L82" i="2"/>
  <c r="N83" i="2"/>
  <c r="J83" i="2"/>
  <c r="F83" i="2"/>
  <c r="B83" i="2"/>
  <c r="G83" i="2"/>
  <c r="L83" i="2"/>
  <c r="N84" i="2"/>
  <c r="J84" i="2"/>
  <c r="F84" i="2"/>
  <c r="B84" i="2"/>
  <c r="G84" i="2"/>
  <c r="L84" i="2"/>
  <c r="N85" i="2"/>
  <c r="J85" i="2"/>
  <c r="F85" i="2"/>
  <c r="B85" i="2"/>
  <c r="G85" i="2"/>
  <c r="L85" i="2"/>
  <c r="N86" i="2"/>
  <c r="J86" i="2"/>
  <c r="F86" i="2"/>
  <c r="B86" i="2"/>
  <c r="G86" i="2"/>
  <c r="L86" i="2"/>
  <c r="O88" i="2"/>
  <c r="K88" i="2"/>
  <c r="G88" i="2"/>
  <c r="C88" i="2"/>
  <c r="M88" i="2"/>
  <c r="H88" i="2"/>
  <c r="B88" i="2"/>
  <c r="N88" i="2"/>
  <c r="I88" i="2"/>
  <c r="D88" i="2"/>
  <c r="L88" i="2"/>
  <c r="I91" i="2"/>
  <c r="I93" i="2"/>
  <c r="I95" i="2"/>
  <c r="I97" i="2"/>
  <c r="I99" i="2"/>
  <c r="I101" i="2"/>
  <c r="I103" i="2"/>
  <c r="I105" i="2"/>
  <c r="I107" i="2"/>
  <c r="D51" i="2"/>
  <c r="H51" i="2"/>
  <c r="L51" i="2"/>
  <c r="D52" i="2"/>
  <c r="H52" i="2"/>
  <c r="L52" i="2"/>
  <c r="D53" i="2"/>
  <c r="H53" i="2"/>
  <c r="L53" i="2"/>
  <c r="D54" i="2"/>
  <c r="H54" i="2"/>
  <c r="L54" i="2"/>
  <c r="D55" i="2"/>
  <c r="H55" i="2"/>
  <c r="L55" i="2"/>
  <c r="D56" i="2"/>
  <c r="H56" i="2"/>
  <c r="L56" i="2"/>
  <c r="O90" i="2"/>
  <c r="K90" i="2"/>
  <c r="G90" i="2"/>
  <c r="C90" i="2"/>
  <c r="N90" i="2"/>
  <c r="J90" i="2"/>
  <c r="F90" i="2"/>
  <c r="B90" i="2"/>
  <c r="M90" i="2"/>
  <c r="E90" i="2"/>
  <c r="L90" i="2"/>
  <c r="D90" i="2"/>
  <c r="P90" i="2"/>
  <c r="H90" i="2"/>
  <c r="O92" i="2"/>
  <c r="K92" i="2"/>
  <c r="G92" i="2"/>
  <c r="C92" i="2"/>
  <c r="N92" i="2"/>
  <c r="J92" i="2"/>
  <c r="F92" i="2"/>
  <c r="B92" i="2"/>
  <c r="M92" i="2"/>
  <c r="E92" i="2"/>
  <c r="L92" i="2"/>
  <c r="D92" i="2"/>
  <c r="P92" i="2"/>
  <c r="H92" i="2"/>
  <c r="O94" i="2"/>
  <c r="K94" i="2"/>
  <c r="G94" i="2"/>
  <c r="C94" i="2"/>
  <c r="N94" i="2"/>
  <c r="J94" i="2"/>
  <c r="F94" i="2"/>
  <c r="B94" i="2"/>
  <c r="M94" i="2"/>
  <c r="E94" i="2"/>
  <c r="L94" i="2"/>
  <c r="D94" i="2"/>
  <c r="P94" i="2"/>
  <c r="H94" i="2"/>
  <c r="O96" i="2"/>
  <c r="K96" i="2"/>
  <c r="G96" i="2"/>
  <c r="C96" i="2"/>
  <c r="N96" i="2"/>
  <c r="J96" i="2"/>
  <c r="F96" i="2"/>
  <c r="B96" i="2"/>
  <c r="M96" i="2"/>
  <c r="E96" i="2"/>
  <c r="L96" i="2"/>
  <c r="D96" i="2"/>
  <c r="P96" i="2"/>
  <c r="H96" i="2"/>
  <c r="O98" i="2"/>
  <c r="K98" i="2"/>
  <c r="G98" i="2"/>
  <c r="C98" i="2"/>
  <c r="N98" i="2"/>
  <c r="J98" i="2"/>
  <c r="F98" i="2"/>
  <c r="B98" i="2"/>
  <c r="M98" i="2"/>
  <c r="E98" i="2"/>
  <c r="L98" i="2"/>
  <c r="D98" i="2"/>
  <c r="P98" i="2"/>
  <c r="H98" i="2"/>
  <c r="O100" i="2"/>
  <c r="K100" i="2"/>
  <c r="G100" i="2"/>
  <c r="C100" i="2"/>
  <c r="N100" i="2"/>
  <c r="J100" i="2"/>
  <c r="F100" i="2"/>
  <c r="B100" i="2"/>
  <c r="M100" i="2"/>
  <c r="E100" i="2"/>
  <c r="L100" i="2"/>
  <c r="D100" i="2"/>
  <c r="P100" i="2"/>
  <c r="H100" i="2"/>
  <c r="O102" i="2"/>
  <c r="K102" i="2"/>
  <c r="G102" i="2"/>
  <c r="C102" i="2"/>
  <c r="N102" i="2"/>
  <c r="J102" i="2"/>
  <c r="F102" i="2"/>
  <c r="B102" i="2"/>
  <c r="M102" i="2"/>
  <c r="E102" i="2"/>
  <c r="L102" i="2"/>
  <c r="D102" i="2"/>
  <c r="P102" i="2"/>
  <c r="H102" i="2"/>
  <c r="O104" i="2"/>
  <c r="K104" i="2"/>
  <c r="G104" i="2"/>
  <c r="C104" i="2"/>
  <c r="N104" i="2"/>
  <c r="J104" i="2"/>
  <c r="F104" i="2"/>
  <c r="B104" i="2"/>
  <c r="M104" i="2"/>
  <c r="E104" i="2"/>
  <c r="L104" i="2"/>
  <c r="D104" i="2"/>
  <c r="P104" i="2"/>
  <c r="H104" i="2"/>
  <c r="O106" i="2"/>
  <c r="K106" i="2"/>
  <c r="G106" i="2"/>
  <c r="C106" i="2"/>
  <c r="N106" i="2"/>
  <c r="J106" i="2"/>
  <c r="F106" i="2"/>
  <c r="B106" i="2"/>
  <c r="M106" i="2"/>
  <c r="E106" i="2"/>
  <c r="L106" i="2"/>
  <c r="D106" i="2"/>
  <c r="P106" i="2"/>
  <c r="H106" i="2"/>
  <c r="B87" i="2"/>
  <c r="F87" i="2"/>
  <c r="J87" i="2"/>
  <c r="N87" i="2"/>
  <c r="D89" i="2"/>
  <c r="I89" i="2"/>
  <c r="P108" i="2"/>
  <c r="O108" i="2"/>
  <c r="K108" i="2"/>
  <c r="G108" i="2"/>
  <c r="C108" i="2"/>
  <c r="N108" i="2"/>
  <c r="J108" i="2"/>
  <c r="F108" i="2"/>
  <c r="B108" i="2"/>
  <c r="I108" i="2"/>
  <c r="O89" i="2"/>
  <c r="K89" i="2"/>
  <c r="G89" i="2"/>
  <c r="C89" i="2"/>
  <c r="N89" i="2"/>
  <c r="F89" i="2"/>
  <c r="L89" i="2"/>
  <c r="D108" i="2"/>
  <c r="L108" i="2"/>
  <c r="E87" i="2"/>
  <c r="I87" i="2"/>
  <c r="M87" i="2"/>
  <c r="B89" i="2"/>
  <c r="H89" i="2"/>
  <c r="M89" i="2"/>
  <c r="E108" i="2"/>
  <c r="M108" i="2"/>
</calcChain>
</file>

<file path=xl/sharedStrings.xml><?xml version="1.0" encoding="utf-8"?>
<sst xmlns="http://schemas.openxmlformats.org/spreadsheetml/2006/main" count="15" uniqueCount="15">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</sst>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alignment vertical="center"/>
    </xf>
  </cellStyleXfs>
  <cellXfs count="34">
    <xf numFmtId="0" fontId="0" fillId="0" borderId="0" xfId="0">
      <alignment vertical="center"/>
    </xf>
    <xf numFmtId="0" fontId="3"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pplyFill="1">
      <alignment vertical="center"/>
    </xf>
    <xf numFmtId="0" fontId="5" fillId="0" borderId="0" xfId="1" applyFont="1" applyAlignment="1">
      <alignment horizontal="left" vertical="center" wrapText="1"/>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Fill="1" applyBorder="1" applyAlignment="1">
      <alignment horizontal="center" vertical="center"/>
    </xf>
    <xf numFmtId="0" fontId="5" fillId="0" borderId="3" xfId="1" applyFont="1" applyBorder="1" applyAlignment="1">
      <alignment horizontal="left" vertical="center" wrapText="1"/>
    </xf>
    <xf numFmtId="0" fontId="7" fillId="0" borderId="4" xfId="1" applyFont="1" applyFill="1" applyBorder="1" applyAlignment="1">
      <alignment horizontal="center" vertical="center" wrapText="1"/>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A00600&#20250;&#35336;&#35506;/&#20250;&#35336;&#35506;/04&#32207;&#21209;&#20418;/&#22865;&#32004;&#29366;&#27841;&#35519;&#26619;&#31080;&#65288;&#8592;&#32076;&#36027;&#20418;&#65289;/Dk&#65288;&#65305;&#26376;&#20998;&#65289;&#20196;&#21644;3&#24180;&#24230;&#22865;&#32004;&#29366;&#27841;&#35519;&#26619;&#31080;%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（9月分）</v>
          </cell>
        </row>
        <row r="2">
          <cell r="I2">
            <v>1</v>
          </cell>
          <cell r="AK2" t="str">
            <v xml:space="preserve">女性の活躍推進に向けた公共調達への取組に関する入力項目
</v>
          </cell>
          <cell r="AM2" t="str">
            <v>一者応札に係るフォローアップ及び競争性のない随意契約フォローアップに必要な項目</v>
          </cell>
          <cell r="AT2" t="str">
            <v>調達改善計画自己評価等に必要な項目</v>
          </cell>
          <cell r="AW2" t="str">
            <v>契約の統計用</v>
          </cell>
          <cell r="BD2" t="str">
            <v>作業用</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cell r="AT3" t="str">
            <v>前年度又は前回に一者応札であった案件について、改善の有無にかかわらず記載する。
※26欄に「○」又は「×」が付されたものについて記載する。</v>
          </cell>
          <cell r="BB3">
            <v>0</v>
          </cell>
        </row>
        <row r="4">
          <cell r="AY4">
            <v>1</v>
          </cell>
          <cell r="AZ4">
            <v>0</v>
          </cell>
          <cell r="BA4">
            <v>0</v>
          </cell>
          <cell r="BB4">
            <v>0</v>
          </cell>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C6">
            <v>1</v>
          </cell>
          <cell r="D6" t="str">
            <v/>
          </cell>
          <cell r="E6" t="str">
            <v/>
          </cell>
          <cell r="F6" t="str">
            <v/>
          </cell>
          <cell r="G6" t="str">
            <v>Dk100</v>
          </cell>
          <cell r="H6" t="str">
            <v>①工事</v>
          </cell>
          <cell r="I6" t="str">
            <v>坂出合同庁舎直流電源装置更新工事</v>
          </cell>
          <cell r="J6" t="str">
            <v>支出負担行為担当官
高松国税局総務部次長
多田　建司
香川県高松市天神前２－１０</v>
          </cell>
          <cell r="K6" t="str">
            <v>③合庁</v>
          </cell>
          <cell r="M6">
            <v>44445</v>
          </cell>
          <cell r="N6" t="str">
            <v>服部電池株式会社
広島県福山市佐波町１６８－１</v>
          </cell>
          <cell r="O6">
            <v>3240001031694</v>
          </cell>
          <cell r="P6" t="str">
            <v>①一般競争入札</v>
          </cell>
          <cell r="R6">
            <v>14479300</v>
          </cell>
          <cell r="S6">
            <v>1072000</v>
          </cell>
          <cell r="T6">
            <v>4147000</v>
          </cell>
          <cell r="U6">
            <v>0.28599999999999998</v>
          </cell>
          <cell r="Y6" t="str">
            <v>①公表</v>
          </cell>
          <cell r="Z6">
            <v>5</v>
          </cell>
          <cell r="AA6">
            <v>5</v>
          </cell>
          <cell r="AE6" t="str">
            <v>⑥その他の法人等</v>
          </cell>
          <cell r="AX6" t="str">
            <v>年間支払金額(自官署のみ)</v>
          </cell>
          <cell r="AY6" t="str">
            <v>○</v>
          </cell>
          <cell r="AZ6" t="str">
            <v>×</v>
          </cell>
          <cell r="BA6" t="str">
            <v>×</v>
          </cell>
          <cell r="BB6" t="str">
            <v>×</v>
          </cell>
          <cell r="BC6" t="str">
            <v/>
          </cell>
          <cell r="BD6" t="str">
            <v>①工事</v>
          </cell>
          <cell r="BE6" t="str">
            <v>分担契約</v>
          </cell>
          <cell r="BF6" t="str">
            <v/>
          </cell>
          <cell r="BG6" t="str">
            <v>○</v>
          </cell>
          <cell r="BH6" t="b">
            <v>1</v>
          </cell>
          <cell r="BI6" t="b">
            <v>1</v>
          </cell>
        </row>
        <row r="7">
          <cell r="C7" t="str">
            <v/>
          </cell>
          <cell r="D7" t="str">
            <v/>
          </cell>
          <cell r="E7" t="str">
            <v/>
          </cell>
          <cell r="F7" t="str">
            <v/>
          </cell>
          <cell r="U7" t="str">
            <v>－</v>
          </cell>
          <cell r="AX7" t="str">
            <v>予定価格</v>
          </cell>
          <cell r="AY7" t="str">
            <v>×</v>
          </cell>
          <cell r="AZ7" t="str">
            <v>×</v>
          </cell>
          <cell r="BA7" t="str">
            <v>×</v>
          </cell>
          <cell r="BB7" t="str">
            <v>×</v>
          </cell>
          <cell r="BC7" t="str">
            <v/>
          </cell>
          <cell r="BD7">
            <v>0</v>
          </cell>
          <cell r="BE7" t="str">
            <v/>
          </cell>
          <cell r="BF7" t="str">
            <v/>
          </cell>
          <cell r="BG7" t="str">
            <v>○</v>
          </cell>
          <cell r="BH7" t="b">
            <v>1</v>
          </cell>
          <cell r="BI7" t="b">
            <v>1</v>
          </cell>
        </row>
        <row r="8">
          <cell r="C8" t="str">
            <v/>
          </cell>
          <cell r="D8" t="str">
            <v/>
          </cell>
          <cell r="E8" t="str">
            <v/>
          </cell>
          <cell r="F8" t="str">
            <v/>
          </cell>
          <cell r="U8" t="str">
            <v>－</v>
          </cell>
          <cell r="AX8" t="str">
            <v>予定価格</v>
          </cell>
          <cell r="AY8" t="str">
            <v>×</v>
          </cell>
          <cell r="AZ8" t="str">
            <v>×</v>
          </cell>
          <cell r="BA8" t="str">
            <v>×</v>
          </cell>
          <cell r="BB8" t="str">
            <v>×</v>
          </cell>
          <cell r="BC8" t="str">
            <v/>
          </cell>
          <cell r="BD8">
            <v>0</v>
          </cell>
          <cell r="BE8" t="str">
            <v/>
          </cell>
          <cell r="BF8" t="str">
            <v/>
          </cell>
          <cell r="BG8" t="str">
            <v>○</v>
          </cell>
          <cell r="BH8" t="b">
            <v>1</v>
          </cell>
          <cell r="BI8" t="b">
            <v>1</v>
          </cell>
        </row>
        <row r="9">
          <cell r="C9" t="str">
            <v/>
          </cell>
          <cell r="D9" t="str">
            <v/>
          </cell>
          <cell r="E9" t="str">
            <v/>
          </cell>
          <cell r="F9" t="str">
            <v/>
          </cell>
          <cell r="U9" t="str">
            <v>－</v>
          </cell>
          <cell r="AX9" t="str">
            <v>予定価格</v>
          </cell>
          <cell r="AY9" t="str">
            <v>×</v>
          </cell>
          <cell r="AZ9" t="str">
            <v>×</v>
          </cell>
          <cell r="BA9" t="str">
            <v>×</v>
          </cell>
          <cell r="BB9" t="str">
            <v>×</v>
          </cell>
          <cell r="BC9" t="str">
            <v/>
          </cell>
          <cell r="BD9">
            <v>0</v>
          </cell>
          <cell r="BE9" t="str">
            <v/>
          </cell>
          <cell r="BF9" t="str">
            <v/>
          </cell>
          <cell r="BG9" t="str">
            <v>○</v>
          </cell>
          <cell r="BH9" t="b">
            <v>1</v>
          </cell>
          <cell r="BI9" t="b">
            <v>1</v>
          </cell>
        </row>
        <row r="10">
          <cell r="C10" t="str">
            <v/>
          </cell>
          <cell r="D10" t="str">
            <v/>
          </cell>
          <cell r="E10" t="str">
            <v/>
          </cell>
          <cell r="F10" t="str">
            <v/>
          </cell>
          <cell r="U10" t="str">
            <v>－</v>
          </cell>
          <cell r="AX10" t="str">
            <v>予定価格</v>
          </cell>
          <cell r="AY10" t="str">
            <v>×</v>
          </cell>
          <cell r="AZ10" t="str">
            <v>×</v>
          </cell>
          <cell r="BA10" t="str">
            <v>×</v>
          </cell>
          <cell r="BB10" t="str">
            <v>×</v>
          </cell>
          <cell r="BC10" t="str">
            <v/>
          </cell>
          <cell r="BD10">
            <v>0</v>
          </cell>
          <cell r="BE10" t="str">
            <v/>
          </cell>
          <cell r="BF10" t="str">
            <v/>
          </cell>
          <cell r="BG10" t="str">
            <v>○</v>
          </cell>
          <cell r="BH10" t="b">
            <v>1</v>
          </cell>
          <cell r="BI10" t="b">
            <v>1</v>
          </cell>
        </row>
        <row r="11">
          <cell r="C11" t="str">
            <v/>
          </cell>
          <cell r="D11" t="str">
            <v/>
          </cell>
          <cell r="E11" t="str">
            <v/>
          </cell>
          <cell r="F11" t="str">
            <v/>
          </cell>
          <cell r="U11" t="str">
            <v>－</v>
          </cell>
          <cell r="AX11" t="str">
            <v>予定価格</v>
          </cell>
          <cell r="AY11" t="str">
            <v>×</v>
          </cell>
          <cell r="AZ11" t="str">
            <v>×</v>
          </cell>
          <cell r="BA11" t="str">
            <v>×</v>
          </cell>
          <cell r="BB11" t="str">
            <v>×</v>
          </cell>
          <cell r="BC11" t="str">
            <v/>
          </cell>
          <cell r="BD11">
            <v>0</v>
          </cell>
          <cell r="BE11" t="str">
            <v/>
          </cell>
          <cell r="BF11" t="str">
            <v/>
          </cell>
          <cell r="BG11" t="str">
            <v>○</v>
          </cell>
          <cell r="BH11" t="b">
            <v>1</v>
          </cell>
          <cell r="BI11" t="b">
            <v>1</v>
          </cell>
        </row>
        <row r="12">
          <cell r="C12" t="str">
            <v/>
          </cell>
          <cell r="D12" t="str">
            <v/>
          </cell>
          <cell r="E12" t="str">
            <v/>
          </cell>
          <cell r="F12" t="str">
            <v/>
          </cell>
          <cell r="U12" t="str">
            <v>－</v>
          </cell>
          <cell r="AX12" t="str">
            <v>予定価格</v>
          </cell>
          <cell r="AY12" t="str">
            <v>×</v>
          </cell>
          <cell r="AZ12" t="str">
            <v>×</v>
          </cell>
          <cell r="BA12" t="str">
            <v>×</v>
          </cell>
          <cell r="BB12" t="str">
            <v>×</v>
          </cell>
          <cell r="BC12" t="str">
            <v/>
          </cell>
          <cell r="BD12">
            <v>0</v>
          </cell>
          <cell r="BE12" t="str">
            <v/>
          </cell>
          <cell r="BF12" t="str">
            <v/>
          </cell>
          <cell r="BG12" t="str">
            <v>○</v>
          </cell>
          <cell r="BH12" t="b">
            <v>1</v>
          </cell>
          <cell r="BI12" t="b">
            <v>1</v>
          </cell>
        </row>
        <row r="13">
          <cell r="C13" t="str">
            <v/>
          </cell>
          <cell r="D13" t="str">
            <v/>
          </cell>
          <cell r="E13" t="str">
            <v/>
          </cell>
          <cell r="F13" t="str">
            <v/>
          </cell>
          <cell r="U13" t="str">
            <v>－</v>
          </cell>
          <cell r="AX13" t="str">
            <v>予定価格</v>
          </cell>
          <cell r="AY13" t="str">
            <v>×</v>
          </cell>
          <cell r="AZ13" t="str">
            <v>×</v>
          </cell>
          <cell r="BA13" t="str">
            <v>×</v>
          </cell>
          <cell r="BB13" t="str">
            <v>×</v>
          </cell>
          <cell r="BC13" t="str">
            <v/>
          </cell>
          <cell r="BD13">
            <v>0</v>
          </cell>
          <cell r="BE13" t="str">
            <v/>
          </cell>
          <cell r="BF13" t="str">
            <v/>
          </cell>
          <cell r="BG13" t="str">
            <v>○</v>
          </cell>
          <cell r="BH13" t="b">
            <v>1</v>
          </cell>
          <cell r="BI13" t="b">
            <v>1</v>
          </cell>
        </row>
        <row r="14">
          <cell r="C14" t="str">
            <v/>
          </cell>
          <cell r="D14" t="str">
            <v/>
          </cell>
          <cell r="E14" t="str">
            <v/>
          </cell>
          <cell r="F14" t="str">
            <v/>
          </cell>
          <cell r="U14" t="str">
            <v>－</v>
          </cell>
          <cell r="AX14" t="str">
            <v>予定価格</v>
          </cell>
          <cell r="AY14" t="str">
            <v>×</v>
          </cell>
          <cell r="AZ14" t="str">
            <v>×</v>
          </cell>
          <cell r="BA14" t="str">
            <v>×</v>
          </cell>
          <cell r="BB14" t="str">
            <v>×</v>
          </cell>
          <cell r="BC14" t="str">
            <v/>
          </cell>
          <cell r="BD14">
            <v>0</v>
          </cell>
          <cell r="BE14" t="str">
            <v/>
          </cell>
          <cell r="BF14" t="str">
            <v/>
          </cell>
          <cell r="BG14" t="str">
            <v>○</v>
          </cell>
          <cell r="BH14" t="b">
            <v>1</v>
          </cell>
          <cell r="BI14" t="b">
            <v>1</v>
          </cell>
        </row>
        <row r="15">
          <cell r="C15" t="str">
            <v/>
          </cell>
          <cell r="D15" t="str">
            <v/>
          </cell>
          <cell r="E15" t="str">
            <v/>
          </cell>
          <cell r="F15" t="str">
            <v/>
          </cell>
          <cell r="U15" t="str">
            <v>－</v>
          </cell>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C16" t="str">
            <v/>
          </cell>
          <cell r="D16" t="str">
            <v/>
          </cell>
          <cell r="E16" t="str">
            <v/>
          </cell>
          <cell r="F16" t="str">
            <v/>
          </cell>
          <cell r="U16" t="str">
            <v>－</v>
          </cell>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C17" t="str">
            <v/>
          </cell>
          <cell r="D17" t="str">
            <v/>
          </cell>
          <cell r="E17" t="str">
            <v/>
          </cell>
          <cell r="F17" t="str">
            <v/>
          </cell>
          <cell r="U17" t="str">
            <v>－</v>
          </cell>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C18" t="str">
            <v/>
          </cell>
          <cell r="D18" t="str">
            <v/>
          </cell>
          <cell r="E18" t="str">
            <v/>
          </cell>
          <cell r="F18" t="str">
            <v/>
          </cell>
          <cell r="U18" t="str">
            <v>－</v>
          </cell>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C19" t="str">
            <v/>
          </cell>
          <cell r="D19" t="str">
            <v/>
          </cell>
          <cell r="E19" t="str">
            <v/>
          </cell>
          <cell r="F19" t="str">
            <v/>
          </cell>
          <cell r="U19" t="str">
            <v>－</v>
          </cell>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C20" t="str">
            <v/>
          </cell>
          <cell r="D20" t="str">
            <v/>
          </cell>
          <cell r="E20" t="str">
            <v/>
          </cell>
          <cell r="F20" t="str">
            <v/>
          </cell>
          <cell r="U20" t="str">
            <v>－</v>
          </cell>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C21" t="str">
            <v/>
          </cell>
          <cell r="D21" t="str">
            <v/>
          </cell>
          <cell r="E21" t="str">
            <v/>
          </cell>
          <cell r="F21" t="str">
            <v/>
          </cell>
          <cell r="U21" t="str">
            <v>－</v>
          </cell>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C22" t="str">
            <v/>
          </cell>
          <cell r="D22" t="str">
            <v/>
          </cell>
          <cell r="E22" t="str">
            <v/>
          </cell>
          <cell r="F22" t="str">
            <v/>
          </cell>
          <cell r="U22" t="str">
            <v>－</v>
          </cell>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C23" t="str">
            <v/>
          </cell>
          <cell r="D23" t="str">
            <v/>
          </cell>
          <cell r="E23" t="str">
            <v/>
          </cell>
          <cell r="F23" t="str">
            <v/>
          </cell>
          <cell r="U23" t="str">
            <v>－</v>
          </cell>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C24" t="str">
            <v/>
          </cell>
          <cell r="D24" t="str">
            <v/>
          </cell>
          <cell r="E24" t="str">
            <v/>
          </cell>
          <cell r="F24" t="str">
            <v/>
          </cell>
          <cell r="U24" t="str">
            <v>－</v>
          </cell>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C25" t="str">
            <v/>
          </cell>
          <cell r="D25" t="str">
            <v/>
          </cell>
          <cell r="E25" t="str">
            <v/>
          </cell>
          <cell r="F25" t="str">
            <v/>
          </cell>
          <cell r="U25" t="str">
            <v>－</v>
          </cell>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C26" t="str">
            <v/>
          </cell>
          <cell r="D26" t="str">
            <v/>
          </cell>
          <cell r="E26" t="str">
            <v/>
          </cell>
          <cell r="F26" t="str">
            <v/>
          </cell>
          <cell r="U26" t="str">
            <v>－</v>
          </cell>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C27" t="str">
            <v/>
          </cell>
          <cell r="D27" t="str">
            <v/>
          </cell>
          <cell r="E27" t="str">
            <v/>
          </cell>
          <cell r="F27" t="str">
            <v/>
          </cell>
          <cell r="U27" t="str">
            <v>－</v>
          </cell>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C28" t="str">
            <v/>
          </cell>
          <cell r="D28" t="str">
            <v/>
          </cell>
          <cell r="E28" t="str">
            <v/>
          </cell>
          <cell r="F28" t="str">
            <v/>
          </cell>
          <cell r="U28" t="str">
            <v>－</v>
          </cell>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C29" t="str">
            <v/>
          </cell>
          <cell r="D29" t="str">
            <v/>
          </cell>
          <cell r="E29" t="str">
            <v/>
          </cell>
          <cell r="F29" t="str">
            <v/>
          </cell>
          <cell r="U29" t="str">
            <v>－</v>
          </cell>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C30" t="str">
            <v/>
          </cell>
          <cell r="D30" t="str">
            <v/>
          </cell>
          <cell r="E30" t="str">
            <v/>
          </cell>
          <cell r="F30" t="str">
            <v/>
          </cell>
          <cell r="U30" t="str">
            <v>－</v>
          </cell>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C31" t="str">
            <v/>
          </cell>
          <cell r="D31" t="str">
            <v/>
          </cell>
          <cell r="E31" t="str">
            <v/>
          </cell>
          <cell r="F31" t="str">
            <v/>
          </cell>
          <cell r="U31" t="str">
            <v>－</v>
          </cell>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C32" t="str">
            <v/>
          </cell>
          <cell r="D32" t="str">
            <v/>
          </cell>
          <cell r="E32" t="str">
            <v/>
          </cell>
          <cell r="F32" t="str">
            <v/>
          </cell>
          <cell r="U32" t="str">
            <v>－</v>
          </cell>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C33" t="str">
            <v/>
          </cell>
          <cell r="D33" t="str">
            <v/>
          </cell>
          <cell r="E33" t="str">
            <v/>
          </cell>
          <cell r="F33" t="str">
            <v/>
          </cell>
          <cell r="U33" t="str">
            <v>－</v>
          </cell>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C34" t="str">
            <v/>
          </cell>
          <cell r="D34" t="str">
            <v/>
          </cell>
          <cell r="E34" t="str">
            <v/>
          </cell>
          <cell r="F34" t="str">
            <v/>
          </cell>
          <cell r="U34" t="str">
            <v>－</v>
          </cell>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C35" t="str">
            <v/>
          </cell>
          <cell r="D35" t="str">
            <v/>
          </cell>
          <cell r="E35" t="str">
            <v/>
          </cell>
          <cell r="F35" t="str">
            <v/>
          </cell>
          <cell r="U35" t="str">
            <v>－</v>
          </cell>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C36" t="str">
            <v/>
          </cell>
          <cell r="D36" t="str">
            <v/>
          </cell>
          <cell r="E36" t="str">
            <v/>
          </cell>
          <cell r="F36" t="str">
            <v/>
          </cell>
          <cell r="U36" t="str">
            <v>－</v>
          </cell>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C37" t="str">
            <v/>
          </cell>
          <cell r="D37" t="str">
            <v/>
          </cell>
          <cell r="E37" t="str">
            <v/>
          </cell>
          <cell r="F37" t="str">
            <v/>
          </cell>
          <cell r="U37" t="str">
            <v>－</v>
          </cell>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C38" t="str">
            <v/>
          </cell>
          <cell r="D38" t="str">
            <v/>
          </cell>
          <cell r="E38" t="str">
            <v/>
          </cell>
          <cell r="F38" t="str">
            <v/>
          </cell>
          <cell r="U38" t="str">
            <v>－</v>
          </cell>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C39" t="str">
            <v/>
          </cell>
          <cell r="D39" t="str">
            <v/>
          </cell>
          <cell r="E39" t="str">
            <v/>
          </cell>
          <cell r="F39" t="str">
            <v/>
          </cell>
          <cell r="U39" t="str">
            <v>－</v>
          </cell>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C40" t="str">
            <v/>
          </cell>
          <cell r="D40" t="str">
            <v/>
          </cell>
          <cell r="E40" t="str">
            <v/>
          </cell>
          <cell r="F40" t="str">
            <v/>
          </cell>
          <cell r="U40" t="str">
            <v>－</v>
          </cell>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C41" t="str">
            <v/>
          </cell>
          <cell r="D41" t="str">
            <v/>
          </cell>
          <cell r="E41" t="str">
            <v/>
          </cell>
          <cell r="F41" t="str">
            <v/>
          </cell>
          <cell r="U41" t="str">
            <v>－</v>
          </cell>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C42" t="str">
            <v/>
          </cell>
          <cell r="D42" t="str">
            <v/>
          </cell>
          <cell r="E42" t="str">
            <v/>
          </cell>
          <cell r="F42" t="str">
            <v/>
          </cell>
          <cell r="U42" t="str">
            <v>－</v>
          </cell>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C43" t="str">
            <v/>
          </cell>
          <cell r="D43" t="str">
            <v/>
          </cell>
          <cell r="E43" t="str">
            <v/>
          </cell>
          <cell r="F43" t="str">
            <v/>
          </cell>
          <cell r="U43" t="str">
            <v>－</v>
          </cell>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C44" t="str">
            <v/>
          </cell>
          <cell r="D44" t="str">
            <v/>
          </cell>
          <cell r="E44" t="str">
            <v/>
          </cell>
          <cell r="F44" t="str">
            <v/>
          </cell>
          <cell r="U44" t="str">
            <v>－</v>
          </cell>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C45" t="str">
            <v/>
          </cell>
          <cell r="D45" t="str">
            <v/>
          </cell>
          <cell r="E45" t="str">
            <v/>
          </cell>
          <cell r="F45" t="str">
            <v/>
          </cell>
          <cell r="U45" t="str">
            <v>－</v>
          </cell>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C46" t="str">
            <v/>
          </cell>
          <cell r="D46" t="str">
            <v/>
          </cell>
          <cell r="E46" t="str">
            <v/>
          </cell>
          <cell r="F46" t="str">
            <v/>
          </cell>
          <cell r="U46" t="str">
            <v>－</v>
          </cell>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C47" t="str">
            <v/>
          </cell>
          <cell r="D47" t="str">
            <v/>
          </cell>
          <cell r="E47" t="str">
            <v/>
          </cell>
          <cell r="F47" t="str">
            <v/>
          </cell>
          <cell r="U47" t="str">
            <v>－</v>
          </cell>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C48" t="str">
            <v/>
          </cell>
          <cell r="D48" t="str">
            <v/>
          </cell>
          <cell r="E48" t="str">
            <v/>
          </cell>
          <cell r="F48" t="str">
            <v/>
          </cell>
          <cell r="U48" t="str">
            <v>－</v>
          </cell>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C49" t="str">
            <v/>
          </cell>
          <cell r="D49" t="str">
            <v/>
          </cell>
          <cell r="E49" t="str">
            <v/>
          </cell>
          <cell r="F49" t="str">
            <v/>
          </cell>
          <cell r="U49" t="str">
            <v>－</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C50" t="str">
            <v/>
          </cell>
          <cell r="D50" t="str">
            <v/>
          </cell>
          <cell r="E50" t="str">
            <v/>
          </cell>
          <cell r="F50" t="str">
            <v/>
          </cell>
          <cell r="U50" t="str">
            <v>－</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C51" t="str">
            <v/>
          </cell>
          <cell r="D51" t="str">
            <v/>
          </cell>
          <cell r="E51" t="str">
            <v/>
          </cell>
          <cell r="F51" t="str">
            <v/>
          </cell>
          <cell r="U51" t="str">
            <v>－</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C52" t="str">
            <v/>
          </cell>
          <cell r="D52" t="str">
            <v/>
          </cell>
          <cell r="E52" t="str">
            <v/>
          </cell>
          <cell r="F52" t="str">
            <v/>
          </cell>
          <cell r="U52" t="str">
            <v>－</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C53" t="str">
            <v/>
          </cell>
          <cell r="D53" t="str">
            <v/>
          </cell>
          <cell r="E53" t="str">
            <v/>
          </cell>
          <cell r="F53" t="str">
            <v/>
          </cell>
          <cell r="U53" t="str">
            <v>－</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C54" t="str">
            <v/>
          </cell>
          <cell r="D54" t="str">
            <v/>
          </cell>
          <cell r="E54" t="str">
            <v/>
          </cell>
          <cell r="F54" t="str">
            <v/>
          </cell>
          <cell r="U54" t="str">
            <v>－</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C55" t="str">
            <v/>
          </cell>
          <cell r="D55" t="str">
            <v/>
          </cell>
          <cell r="E55" t="str">
            <v/>
          </cell>
          <cell r="F55" t="str">
            <v/>
          </cell>
          <cell r="U55" t="str">
            <v>－</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C56" t="str">
            <v/>
          </cell>
          <cell r="D56" t="str">
            <v/>
          </cell>
          <cell r="E56" t="str">
            <v/>
          </cell>
          <cell r="F56" t="str">
            <v/>
          </cell>
          <cell r="U56" t="str">
            <v>－</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C57" t="str">
            <v/>
          </cell>
          <cell r="D57" t="str">
            <v/>
          </cell>
          <cell r="E57" t="str">
            <v/>
          </cell>
          <cell r="F57" t="str">
            <v/>
          </cell>
          <cell r="U57" t="str">
            <v>－</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C58" t="str">
            <v/>
          </cell>
          <cell r="D58" t="str">
            <v/>
          </cell>
          <cell r="E58" t="str">
            <v/>
          </cell>
          <cell r="F58" t="str">
            <v/>
          </cell>
          <cell r="U58" t="str">
            <v>－</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C59" t="str">
            <v/>
          </cell>
          <cell r="D59" t="str">
            <v/>
          </cell>
          <cell r="E59" t="str">
            <v/>
          </cell>
          <cell r="F59" t="str">
            <v/>
          </cell>
          <cell r="U59" t="str">
            <v>－</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C60" t="str">
            <v/>
          </cell>
          <cell r="D60" t="str">
            <v/>
          </cell>
          <cell r="E60" t="str">
            <v/>
          </cell>
          <cell r="F60" t="str">
            <v/>
          </cell>
          <cell r="U60" t="str">
            <v>－</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C61" t="str">
            <v/>
          </cell>
          <cell r="D61" t="str">
            <v/>
          </cell>
          <cell r="E61" t="str">
            <v/>
          </cell>
          <cell r="F61" t="str">
            <v/>
          </cell>
          <cell r="U61" t="str">
            <v>－</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C62" t="str">
            <v/>
          </cell>
          <cell r="D62" t="str">
            <v/>
          </cell>
          <cell r="E62" t="str">
            <v/>
          </cell>
          <cell r="F62" t="str">
            <v/>
          </cell>
          <cell r="U62" t="str">
            <v>－</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C63" t="str">
            <v/>
          </cell>
          <cell r="D63" t="str">
            <v/>
          </cell>
          <cell r="E63" t="str">
            <v/>
          </cell>
          <cell r="F63" t="str">
            <v/>
          </cell>
          <cell r="U63" t="str">
            <v>－</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C64" t="str">
            <v/>
          </cell>
          <cell r="D64" t="str">
            <v/>
          </cell>
          <cell r="E64" t="str">
            <v/>
          </cell>
          <cell r="F64" t="str">
            <v/>
          </cell>
          <cell r="U64" t="str">
            <v>－</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C65" t="str">
            <v/>
          </cell>
          <cell r="D65" t="str">
            <v/>
          </cell>
          <cell r="E65" t="str">
            <v/>
          </cell>
          <cell r="F65" t="str">
            <v/>
          </cell>
          <cell r="U65" t="str">
            <v>－</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C66" t="str">
            <v/>
          </cell>
          <cell r="D66" t="str">
            <v/>
          </cell>
          <cell r="E66" t="str">
            <v/>
          </cell>
          <cell r="F66" t="str">
            <v/>
          </cell>
          <cell r="U66" t="str">
            <v>－</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C67" t="str">
            <v/>
          </cell>
          <cell r="D67" t="str">
            <v/>
          </cell>
          <cell r="E67" t="str">
            <v/>
          </cell>
          <cell r="F67" t="str">
            <v/>
          </cell>
          <cell r="U67" t="str">
            <v>－</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C68" t="str">
            <v/>
          </cell>
          <cell r="D68" t="str">
            <v/>
          </cell>
          <cell r="E68" t="str">
            <v/>
          </cell>
          <cell r="F68" t="str">
            <v/>
          </cell>
          <cell r="U68" t="str">
            <v>－</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C69" t="str">
            <v/>
          </cell>
          <cell r="D69" t="str">
            <v/>
          </cell>
          <cell r="E69" t="str">
            <v/>
          </cell>
          <cell r="F69" t="str">
            <v/>
          </cell>
          <cell r="U69" t="str">
            <v>－</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C70" t="str">
            <v/>
          </cell>
          <cell r="D70" t="str">
            <v/>
          </cell>
          <cell r="E70" t="str">
            <v/>
          </cell>
          <cell r="F70" t="str">
            <v/>
          </cell>
          <cell r="U70" t="str">
            <v>－</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C71" t="str">
            <v/>
          </cell>
          <cell r="D71" t="str">
            <v/>
          </cell>
          <cell r="E71" t="str">
            <v/>
          </cell>
          <cell r="F71" t="str">
            <v/>
          </cell>
          <cell r="U71" t="str">
            <v>－</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C72" t="str">
            <v/>
          </cell>
          <cell r="D72" t="str">
            <v/>
          </cell>
          <cell r="E72" t="str">
            <v/>
          </cell>
          <cell r="F72" t="str">
            <v/>
          </cell>
          <cell r="U72" t="str">
            <v>－</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C73" t="str">
            <v/>
          </cell>
          <cell r="D73" t="str">
            <v/>
          </cell>
          <cell r="E73" t="str">
            <v/>
          </cell>
          <cell r="F73" t="str">
            <v/>
          </cell>
          <cell r="U73" t="str">
            <v>－</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C74" t="str">
            <v/>
          </cell>
          <cell r="D74" t="str">
            <v/>
          </cell>
          <cell r="E74" t="str">
            <v/>
          </cell>
          <cell r="F74" t="str">
            <v/>
          </cell>
          <cell r="U74" t="str">
            <v>－</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C75" t="str">
            <v/>
          </cell>
          <cell r="D75" t="str">
            <v/>
          </cell>
          <cell r="E75" t="str">
            <v/>
          </cell>
          <cell r="F75" t="str">
            <v/>
          </cell>
          <cell r="U75" t="str">
            <v>－</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C76" t="str">
            <v/>
          </cell>
          <cell r="D76" t="str">
            <v/>
          </cell>
          <cell r="E76" t="str">
            <v/>
          </cell>
          <cell r="F76" t="str">
            <v/>
          </cell>
          <cell r="U76" t="str">
            <v>－</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C77" t="str">
            <v/>
          </cell>
          <cell r="D77" t="str">
            <v/>
          </cell>
          <cell r="E77" t="str">
            <v/>
          </cell>
          <cell r="F77" t="str">
            <v/>
          </cell>
          <cell r="U77" t="str">
            <v>－</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C78" t="str">
            <v/>
          </cell>
          <cell r="D78" t="str">
            <v/>
          </cell>
          <cell r="E78" t="str">
            <v/>
          </cell>
          <cell r="F78" t="str">
            <v/>
          </cell>
          <cell r="U78" t="str">
            <v>－</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C79" t="str">
            <v/>
          </cell>
          <cell r="D79" t="str">
            <v/>
          </cell>
          <cell r="E79" t="str">
            <v/>
          </cell>
          <cell r="F79" t="str">
            <v/>
          </cell>
          <cell r="U79" t="str">
            <v>－</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C80" t="str">
            <v/>
          </cell>
          <cell r="D80" t="str">
            <v/>
          </cell>
          <cell r="E80" t="str">
            <v/>
          </cell>
          <cell r="F80" t="str">
            <v/>
          </cell>
          <cell r="U80" t="str">
            <v>－</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C81" t="str">
            <v/>
          </cell>
          <cell r="D81" t="str">
            <v/>
          </cell>
          <cell r="E81" t="str">
            <v/>
          </cell>
          <cell r="F81" t="str">
            <v/>
          </cell>
          <cell r="U81" t="str">
            <v>－</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C82" t="str">
            <v/>
          </cell>
          <cell r="D82" t="str">
            <v/>
          </cell>
          <cell r="E82" t="str">
            <v/>
          </cell>
          <cell r="F82" t="str">
            <v/>
          </cell>
          <cell r="U82" t="str">
            <v>－</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C83" t="str">
            <v/>
          </cell>
          <cell r="D83" t="str">
            <v/>
          </cell>
          <cell r="E83" t="str">
            <v/>
          </cell>
          <cell r="F83" t="str">
            <v/>
          </cell>
          <cell r="U83" t="str">
            <v>－</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C84" t="str">
            <v/>
          </cell>
          <cell r="D84" t="str">
            <v/>
          </cell>
          <cell r="E84" t="str">
            <v/>
          </cell>
          <cell r="F84" t="str">
            <v/>
          </cell>
          <cell r="U84" t="str">
            <v>－</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C85" t="str">
            <v/>
          </cell>
          <cell r="D85" t="str">
            <v/>
          </cell>
          <cell r="E85" t="str">
            <v/>
          </cell>
          <cell r="F85" t="str">
            <v/>
          </cell>
          <cell r="U85" t="str">
            <v>－</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C86" t="str">
            <v/>
          </cell>
          <cell r="D86" t="str">
            <v/>
          </cell>
          <cell r="E86" t="str">
            <v/>
          </cell>
          <cell r="F86" t="str">
            <v/>
          </cell>
          <cell r="U86" t="str">
            <v>－</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C87" t="str">
            <v/>
          </cell>
          <cell r="D87" t="str">
            <v/>
          </cell>
          <cell r="E87" t="str">
            <v/>
          </cell>
          <cell r="F87" t="str">
            <v/>
          </cell>
          <cell r="U87" t="str">
            <v>－</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C88" t="str">
            <v/>
          </cell>
          <cell r="D88" t="str">
            <v/>
          </cell>
          <cell r="E88" t="str">
            <v/>
          </cell>
          <cell r="F88" t="str">
            <v/>
          </cell>
          <cell r="U88" t="str">
            <v>－</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C89" t="str">
            <v/>
          </cell>
          <cell r="D89" t="str">
            <v/>
          </cell>
          <cell r="E89" t="str">
            <v/>
          </cell>
          <cell r="F89" t="str">
            <v/>
          </cell>
          <cell r="U89" t="str">
            <v>－</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C90" t="str">
            <v/>
          </cell>
          <cell r="D90" t="str">
            <v/>
          </cell>
          <cell r="E90" t="str">
            <v/>
          </cell>
          <cell r="F90" t="str">
            <v/>
          </cell>
          <cell r="U90" t="str">
            <v>－</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C91" t="str">
            <v/>
          </cell>
          <cell r="D91" t="str">
            <v/>
          </cell>
          <cell r="E91" t="str">
            <v/>
          </cell>
          <cell r="F91" t="str">
            <v/>
          </cell>
          <cell r="U91" t="str">
            <v>－</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C92" t="str">
            <v/>
          </cell>
          <cell r="D92" t="str">
            <v/>
          </cell>
          <cell r="E92" t="str">
            <v/>
          </cell>
          <cell r="F92" t="str">
            <v/>
          </cell>
          <cell r="U92" t="str">
            <v>－</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C93" t="str">
            <v/>
          </cell>
          <cell r="D93" t="str">
            <v/>
          </cell>
          <cell r="E93" t="str">
            <v/>
          </cell>
          <cell r="F93" t="str">
            <v/>
          </cell>
          <cell r="U93" t="str">
            <v>－</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C94" t="str">
            <v/>
          </cell>
          <cell r="D94" t="str">
            <v/>
          </cell>
          <cell r="E94" t="str">
            <v/>
          </cell>
          <cell r="F94" t="str">
            <v/>
          </cell>
          <cell r="U94" t="str">
            <v>－</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C95" t="str">
            <v/>
          </cell>
          <cell r="D95" t="str">
            <v/>
          </cell>
          <cell r="E95" t="str">
            <v/>
          </cell>
          <cell r="F95" t="str">
            <v/>
          </cell>
          <cell r="U95" t="str">
            <v>－</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C96" t="str">
            <v/>
          </cell>
          <cell r="D96" t="str">
            <v/>
          </cell>
          <cell r="E96" t="str">
            <v/>
          </cell>
          <cell r="F96" t="str">
            <v/>
          </cell>
          <cell r="U96" t="str">
            <v>－</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C97" t="str">
            <v/>
          </cell>
          <cell r="D97" t="str">
            <v/>
          </cell>
          <cell r="E97" t="str">
            <v/>
          </cell>
          <cell r="F97" t="str">
            <v/>
          </cell>
          <cell r="U97" t="str">
            <v>－</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C98" t="str">
            <v/>
          </cell>
          <cell r="D98" t="str">
            <v/>
          </cell>
          <cell r="E98" t="str">
            <v/>
          </cell>
          <cell r="F98" t="str">
            <v/>
          </cell>
          <cell r="U98" t="str">
            <v>－</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C99" t="str">
            <v/>
          </cell>
          <cell r="D99" t="str">
            <v/>
          </cell>
          <cell r="E99" t="str">
            <v/>
          </cell>
          <cell r="F99" t="str">
            <v/>
          </cell>
          <cell r="U99" t="str">
            <v>－</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C100" t="str">
            <v/>
          </cell>
          <cell r="D100" t="str">
            <v/>
          </cell>
          <cell r="E100" t="str">
            <v/>
          </cell>
          <cell r="F100" t="str">
            <v/>
          </cell>
          <cell r="U100" t="str">
            <v>－</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C101" t="str">
            <v/>
          </cell>
          <cell r="D101" t="str">
            <v/>
          </cell>
          <cell r="E101" t="str">
            <v/>
          </cell>
          <cell r="F101" t="str">
            <v/>
          </cell>
          <cell r="U101" t="str">
            <v>－</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C102" t="str">
            <v/>
          </cell>
          <cell r="D102" t="str">
            <v/>
          </cell>
          <cell r="E102" t="str">
            <v/>
          </cell>
          <cell r="F102" t="str">
            <v/>
          </cell>
          <cell r="U102" t="str">
            <v>－</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C103" t="str">
            <v/>
          </cell>
          <cell r="D103" t="str">
            <v/>
          </cell>
          <cell r="E103" t="str">
            <v/>
          </cell>
          <cell r="F103" t="str">
            <v/>
          </cell>
          <cell r="U103" t="str">
            <v>－</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C104" t="str">
            <v/>
          </cell>
          <cell r="D104" t="str">
            <v/>
          </cell>
          <cell r="E104" t="str">
            <v/>
          </cell>
          <cell r="F104" t="str">
            <v/>
          </cell>
          <cell r="U104" t="str">
            <v>－</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C105" t="str">
            <v/>
          </cell>
          <cell r="D105" t="str">
            <v/>
          </cell>
          <cell r="E105" t="str">
            <v/>
          </cell>
          <cell r="F105" t="str">
            <v/>
          </cell>
          <cell r="U105" t="str">
            <v>－</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C106" t="str">
            <v/>
          </cell>
          <cell r="D106" t="str">
            <v/>
          </cell>
          <cell r="E106" t="str">
            <v/>
          </cell>
          <cell r="F106" t="str">
            <v/>
          </cell>
          <cell r="U106" t="str">
            <v>－</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C107" t="str">
            <v/>
          </cell>
          <cell r="D107" t="str">
            <v/>
          </cell>
          <cell r="E107" t="str">
            <v/>
          </cell>
          <cell r="F107" t="str">
            <v/>
          </cell>
          <cell r="U107" t="str">
            <v>－</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C108" t="str">
            <v/>
          </cell>
          <cell r="D108" t="str">
            <v/>
          </cell>
          <cell r="E108" t="str">
            <v/>
          </cell>
          <cell r="F108" t="str">
            <v/>
          </cell>
          <cell r="U108" t="str">
            <v>－</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C109" t="str">
            <v/>
          </cell>
          <cell r="D109" t="str">
            <v/>
          </cell>
          <cell r="E109" t="str">
            <v/>
          </cell>
          <cell r="F109" t="str">
            <v/>
          </cell>
          <cell r="U109" t="str">
            <v>－</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C110" t="str">
            <v/>
          </cell>
          <cell r="D110" t="str">
            <v/>
          </cell>
          <cell r="E110" t="str">
            <v/>
          </cell>
          <cell r="F110" t="str">
            <v/>
          </cell>
          <cell r="U110" t="str">
            <v>－</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C111" t="str">
            <v/>
          </cell>
          <cell r="D111" t="str">
            <v/>
          </cell>
          <cell r="E111" t="str">
            <v/>
          </cell>
          <cell r="F111" t="str">
            <v/>
          </cell>
          <cell r="U111" t="str">
            <v>－</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C112" t="str">
            <v/>
          </cell>
          <cell r="D112" t="str">
            <v/>
          </cell>
          <cell r="E112" t="str">
            <v/>
          </cell>
          <cell r="F112" t="str">
            <v/>
          </cell>
          <cell r="U112" t="str">
            <v>－</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C113" t="str">
            <v/>
          </cell>
          <cell r="D113" t="str">
            <v/>
          </cell>
          <cell r="E113" t="str">
            <v/>
          </cell>
          <cell r="F113" t="str">
            <v/>
          </cell>
          <cell r="U113" t="str">
            <v>－</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C114" t="str">
            <v/>
          </cell>
          <cell r="D114" t="str">
            <v/>
          </cell>
          <cell r="E114" t="str">
            <v/>
          </cell>
          <cell r="F114" t="str">
            <v/>
          </cell>
          <cell r="U114" t="str">
            <v>－</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C115" t="str">
            <v/>
          </cell>
          <cell r="D115" t="str">
            <v/>
          </cell>
          <cell r="E115" t="str">
            <v/>
          </cell>
          <cell r="F115" t="str">
            <v/>
          </cell>
          <cell r="U115" t="str">
            <v>－</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C116" t="str">
            <v/>
          </cell>
          <cell r="D116" t="str">
            <v/>
          </cell>
          <cell r="E116" t="str">
            <v/>
          </cell>
          <cell r="F116" t="str">
            <v/>
          </cell>
          <cell r="U116" t="str">
            <v>－</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C117" t="str">
            <v/>
          </cell>
          <cell r="D117" t="str">
            <v/>
          </cell>
          <cell r="E117" t="str">
            <v/>
          </cell>
          <cell r="F117" t="str">
            <v/>
          </cell>
          <cell r="U117" t="str">
            <v>－</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C118" t="str">
            <v/>
          </cell>
          <cell r="D118" t="str">
            <v/>
          </cell>
          <cell r="E118" t="str">
            <v/>
          </cell>
          <cell r="F118" t="str">
            <v/>
          </cell>
          <cell r="U118" t="str">
            <v>－</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C119" t="str">
            <v/>
          </cell>
          <cell r="D119" t="str">
            <v/>
          </cell>
          <cell r="E119" t="str">
            <v/>
          </cell>
          <cell r="F119" t="str">
            <v/>
          </cell>
          <cell r="U119" t="str">
            <v>－</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C120" t="str">
            <v/>
          </cell>
          <cell r="D120" t="str">
            <v/>
          </cell>
          <cell r="E120" t="str">
            <v/>
          </cell>
          <cell r="F120" t="str">
            <v/>
          </cell>
          <cell r="U120" t="str">
            <v>－</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C121" t="str">
            <v/>
          </cell>
          <cell r="D121" t="str">
            <v/>
          </cell>
          <cell r="E121" t="str">
            <v/>
          </cell>
          <cell r="F121" t="str">
            <v/>
          </cell>
          <cell r="U121" t="str">
            <v>－</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C122" t="str">
            <v/>
          </cell>
          <cell r="D122" t="str">
            <v/>
          </cell>
          <cell r="E122" t="str">
            <v/>
          </cell>
          <cell r="F122" t="str">
            <v/>
          </cell>
          <cell r="U122" t="str">
            <v>－</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C123" t="str">
            <v/>
          </cell>
          <cell r="D123" t="str">
            <v/>
          </cell>
          <cell r="E123" t="str">
            <v/>
          </cell>
          <cell r="F123" t="str">
            <v/>
          </cell>
          <cell r="U123" t="str">
            <v>－</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C124" t="str">
            <v/>
          </cell>
          <cell r="D124" t="str">
            <v/>
          </cell>
          <cell r="E124" t="str">
            <v/>
          </cell>
          <cell r="F124" t="str">
            <v/>
          </cell>
          <cell r="U124" t="str">
            <v>－</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C125" t="str">
            <v/>
          </cell>
          <cell r="D125" t="str">
            <v/>
          </cell>
          <cell r="E125" t="str">
            <v/>
          </cell>
          <cell r="F125" t="str">
            <v/>
          </cell>
          <cell r="U125" t="str">
            <v>－</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C126" t="str">
            <v/>
          </cell>
          <cell r="D126" t="str">
            <v/>
          </cell>
          <cell r="E126" t="str">
            <v/>
          </cell>
          <cell r="F126" t="str">
            <v/>
          </cell>
          <cell r="U126" t="str">
            <v>－</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C127" t="str">
            <v/>
          </cell>
          <cell r="D127" t="str">
            <v/>
          </cell>
          <cell r="E127" t="str">
            <v/>
          </cell>
          <cell r="F127" t="str">
            <v/>
          </cell>
          <cell r="U127" t="str">
            <v>－</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C128" t="str">
            <v/>
          </cell>
          <cell r="D128" t="str">
            <v/>
          </cell>
          <cell r="E128" t="str">
            <v/>
          </cell>
          <cell r="F128" t="str">
            <v/>
          </cell>
          <cell r="U128" t="str">
            <v>－</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C129" t="str">
            <v/>
          </cell>
          <cell r="D129" t="str">
            <v/>
          </cell>
          <cell r="E129" t="str">
            <v/>
          </cell>
          <cell r="F129" t="str">
            <v/>
          </cell>
          <cell r="U129" t="str">
            <v>－</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C130" t="str">
            <v/>
          </cell>
          <cell r="D130" t="str">
            <v/>
          </cell>
          <cell r="E130" t="str">
            <v/>
          </cell>
          <cell r="F130" t="str">
            <v/>
          </cell>
          <cell r="U130" t="str">
            <v>－</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C131" t="str">
            <v/>
          </cell>
          <cell r="D131" t="str">
            <v/>
          </cell>
          <cell r="E131" t="str">
            <v/>
          </cell>
          <cell r="F131" t="str">
            <v/>
          </cell>
          <cell r="U131" t="str">
            <v>－</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C132" t="str">
            <v/>
          </cell>
          <cell r="D132" t="str">
            <v/>
          </cell>
          <cell r="E132" t="str">
            <v/>
          </cell>
          <cell r="F132" t="str">
            <v/>
          </cell>
          <cell r="U132" t="str">
            <v>－</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C133" t="str">
            <v/>
          </cell>
          <cell r="D133" t="str">
            <v/>
          </cell>
          <cell r="E133" t="str">
            <v/>
          </cell>
          <cell r="F133" t="str">
            <v/>
          </cell>
          <cell r="U133" t="str">
            <v>－</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C134" t="str">
            <v/>
          </cell>
          <cell r="D134" t="str">
            <v/>
          </cell>
          <cell r="E134" t="str">
            <v/>
          </cell>
          <cell r="F134" t="str">
            <v/>
          </cell>
          <cell r="U134" t="str">
            <v>－</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C135" t="str">
            <v/>
          </cell>
          <cell r="D135" t="str">
            <v/>
          </cell>
          <cell r="E135" t="str">
            <v/>
          </cell>
          <cell r="F135" t="str">
            <v/>
          </cell>
          <cell r="U135" t="str">
            <v>－</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C136" t="str">
            <v/>
          </cell>
          <cell r="D136" t="str">
            <v/>
          </cell>
          <cell r="E136" t="str">
            <v/>
          </cell>
          <cell r="F136" t="str">
            <v/>
          </cell>
          <cell r="U136" t="str">
            <v>－</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C137" t="str">
            <v/>
          </cell>
          <cell r="D137" t="str">
            <v/>
          </cell>
          <cell r="E137" t="str">
            <v/>
          </cell>
          <cell r="F137" t="str">
            <v/>
          </cell>
          <cell r="U137" t="str">
            <v>－</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C138" t="str">
            <v/>
          </cell>
          <cell r="D138" t="str">
            <v/>
          </cell>
          <cell r="E138" t="str">
            <v/>
          </cell>
          <cell r="F138" t="str">
            <v/>
          </cell>
          <cell r="U138" t="str">
            <v>－</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C139" t="str">
            <v/>
          </cell>
          <cell r="D139" t="str">
            <v/>
          </cell>
          <cell r="E139" t="str">
            <v/>
          </cell>
          <cell r="F139" t="str">
            <v/>
          </cell>
          <cell r="U139" t="str">
            <v>－</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C140" t="str">
            <v/>
          </cell>
          <cell r="D140" t="str">
            <v/>
          </cell>
          <cell r="E140" t="str">
            <v/>
          </cell>
          <cell r="F140" t="str">
            <v/>
          </cell>
          <cell r="U140" t="str">
            <v>－</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C141" t="str">
            <v/>
          </cell>
          <cell r="D141" t="str">
            <v/>
          </cell>
          <cell r="E141" t="str">
            <v/>
          </cell>
          <cell r="F141" t="str">
            <v/>
          </cell>
          <cell r="U141" t="str">
            <v>－</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C142" t="str">
            <v/>
          </cell>
          <cell r="D142" t="str">
            <v/>
          </cell>
          <cell r="E142" t="str">
            <v/>
          </cell>
          <cell r="F142" t="str">
            <v/>
          </cell>
          <cell r="U142" t="str">
            <v>－</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C143" t="str">
            <v/>
          </cell>
          <cell r="D143" t="str">
            <v/>
          </cell>
          <cell r="E143" t="str">
            <v/>
          </cell>
          <cell r="F143" t="str">
            <v/>
          </cell>
          <cell r="U143" t="str">
            <v>－</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C144" t="str">
            <v/>
          </cell>
          <cell r="D144" t="str">
            <v/>
          </cell>
          <cell r="E144" t="str">
            <v/>
          </cell>
          <cell r="F144" t="str">
            <v/>
          </cell>
          <cell r="U144" t="str">
            <v>－</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C145" t="str">
            <v/>
          </cell>
          <cell r="D145" t="str">
            <v/>
          </cell>
          <cell r="E145" t="str">
            <v/>
          </cell>
          <cell r="F145" t="str">
            <v/>
          </cell>
          <cell r="U145" t="str">
            <v>－</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C146" t="str">
            <v/>
          </cell>
          <cell r="D146" t="str">
            <v/>
          </cell>
          <cell r="E146" t="str">
            <v/>
          </cell>
          <cell r="F146" t="str">
            <v/>
          </cell>
          <cell r="U146" t="str">
            <v>－</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C147" t="str">
            <v/>
          </cell>
          <cell r="D147" t="str">
            <v/>
          </cell>
          <cell r="E147" t="str">
            <v/>
          </cell>
          <cell r="F147" t="str">
            <v/>
          </cell>
          <cell r="U147" t="str">
            <v>－</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C148" t="str">
            <v/>
          </cell>
          <cell r="D148" t="str">
            <v/>
          </cell>
          <cell r="E148" t="str">
            <v/>
          </cell>
          <cell r="F148" t="str">
            <v/>
          </cell>
          <cell r="U148" t="str">
            <v>－</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C149" t="str">
            <v/>
          </cell>
          <cell r="D149" t="str">
            <v/>
          </cell>
          <cell r="E149" t="str">
            <v/>
          </cell>
          <cell r="F149" t="str">
            <v/>
          </cell>
          <cell r="U149" t="str">
            <v>－</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C150" t="str">
            <v/>
          </cell>
          <cell r="D150" t="str">
            <v/>
          </cell>
          <cell r="E150" t="str">
            <v/>
          </cell>
          <cell r="F150" t="str">
            <v/>
          </cell>
          <cell r="U150" t="str">
            <v>－</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C151" t="str">
            <v/>
          </cell>
          <cell r="D151" t="str">
            <v/>
          </cell>
          <cell r="E151" t="str">
            <v/>
          </cell>
          <cell r="F151" t="str">
            <v/>
          </cell>
          <cell r="U151" t="str">
            <v>－</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C152" t="str">
            <v/>
          </cell>
          <cell r="D152" t="str">
            <v/>
          </cell>
          <cell r="E152" t="str">
            <v/>
          </cell>
          <cell r="F152" t="str">
            <v/>
          </cell>
          <cell r="U152" t="str">
            <v>－</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C153" t="str">
            <v/>
          </cell>
          <cell r="D153" t="str">
            <v/>
          </cell>
          <cell r="E153" t="str">
            <v/>
          </cell>
          <cell r="F153" t="str">
            <v/>
          </cell>
          <cell r="U153" t="str">
            <v>－</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C154" t="str">
            <v/>
          </cell>
          <cell r="D154" t="str">
            <v/>
          </cell>
          <cell r="E154" t="str">
            <v/>
          </cell>
          <cell r="F154" t="str">
            <v/>
          </cell>
          <cell r="U154" t="str">
            <v>－</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C155" t="str">
            <v/>
          </cell>
          <cell r="D155" t="str">
            <v/>
          </cell>
          <cell r="E155" t="str">
            <v/>
          </cell>
          <cell r="F155" t="str">
            <v/>
          </cell>
          <cell r="U155" t="str">
            <v>－</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C156" t="str">
            <v/>
          </cell>
          <cell r="D156" t="str">
            <v/>
          </cell>
          <cell r="E156" t="str">
            <v/>
          </cell>
          <cell r="F156" t="str">
            <v/>
          </cell>
          <cell r="U156" t="str">
            <v>－</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C157" t="str">
            <v/>
          </cell>
          <cell r="D157" t="str">
            <v/>
          </cell>
          <cell r="E157" t="str">
            <v/>
          </cell>
          <cell r="F157" t="str">
            <v/>
          </cell>
          <cell r="U157" t="str">
            <v>－</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C158" t="str">
            <v/>
          </cell>
          <cell r="D158" t="str">
            <v/>
          </cell>
          <cell r="E158" t="str">
            <v/>
          </cell>
          <cell r="F158" t="str">
            <v/>
          </cell>
          <cell r="U158" t="str">
            <v>－</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C159" t="str">
            <v/>
          </cell>
          <cell r="D159" t="str">
            <v/>
          </cell>
          <cell r="E159" t="str">
            <v/>
          </cell>
          <cell r="F159" t="str">
            <v/>
          </cell>
          <cell r="U159" t="str">
            <v>－</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C160" t="str">
            <v/>
          </cell>
          <cell r="D160" t="str">
            <v/>
          </cell>
          <cell r="E160" t="str">
            <v/>
          </cell>
          <cell r="F160" t="str">
            <v/>
          </cell>
          <cell r="U160" t="str">
            <v>－</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C161" t="str">
            <v/>
          </cell>
          <cell r="D161" t="str">
            <v/>
          </cell>
          <cell r="E161" t="str">
            <v/>
          </cell>
          <cell r="F161" t="str">
            <v/>
          </cell>
          <cell r="U161" t="str">
            <v>－</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C162" t="str">
            <v/>
          </cell>
          <cell r="D162" t="str">
            <v/>
          </cell>
          <cell r="E162" t="str">
            <v/>
          </cell>
          <cell r="F162" t="str">
            <v/>
          </cell>
          <cell r="U162" t="str">
            <v>－</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C163" t="str">
            <v/>
          </cell>
          <cell r="D163" t="str">
            <v/>
          </cell>
          <cell r="E163" t="str">
            <v/>
          </cell>
          <cell r="F163" t="str">
            <v/>
          </cell>
          <cell r="U163" t="str">
            <v>－</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C164" t="str">
            <v/>
          </cell>
          <cell r="D164" t="str">
            <v/>
          </cell>
          <cell r="E164" t="str">
            <v/>
          </cell>
          <cell r="F164" t="str">
            <v/>
          </cell>
          <cell r="U164" t="str">
            <v>－</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C165" t="str">
            <v/>
          </cell>
          <cell r="D165" t="str">
            <v/>
          </cell>
          <cell r="E165" t="str">
            <v/>
          </cell>
          <cell r="F165" t="str">
            <v/>
          </cell>
          <cell r="U165" t="str">
            <v>－</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C166" t="str">
            <v/>
          </cell>
          <cell r="D166" t="str">
            <v/>
          </cell>
          <cell r="E166" t="str">
            <v/>
          </cell>
          <cell r="F166" t="str">
            <v/>
          </cell>
          <cell r="U166" t="str">
            <v>－</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C167" t="str">
            <v/>
          </cell>
          <cell r="D167" t="str">
            <v/>
          </cell>
          <cell r="E167" t="str">
            <v/>
          </cell>
          <cell r="F167" t="str">
            <v/>
          </cell>
          <cell r="U167" t="str">
            <v>－</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C168" t="str">
            <v/>
          </cell>
          <cell r="D168" t="str">
            <v/>
          </cell>
          <cell r="E168" t="str">
            <v/>
          </cell>
          <cell r="F168" t="str">
            <v/>
          </cell>
          <cell r="U168" t="str">
            <v>－</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C169" t="str">
            <v/>
          </cell>
          <cell r="D169" t="str">
            <v/>
          </cell>
          <cell r="E169" t="str">
            <v/>
          </cell>
          <cell r="F169" t="str">
            <v/>
          </cell>
          <cell r="U169" t="str">
            <v>－</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C170" t="str">
            <v/>
          </cell>
          <cell r="D170" t="str">
            <v/>
          </cell>
          <cell r="E170" t="str">
            <v/>
          </cell>
          <cell r="F170" t="str">
            <v/>
          </cell>
          <cell r="U170" t="str">
            <v>－</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C171" t="str">
            <v/>
          </cell>
          <cell r="D171" t="str">
            <v/>
          </cell>
          <cell r="E171" t="str">
            <v/>
          </cell>
          <cell r="F171" t="str">
            <v/>
          </cell>
          <cell r="U171" t="str">
            <v>－</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C172" t="str">
            <v/>
          </cell>
          <cell r="D172" t="str">
            <v/>
          </cell>
          <cell r="E172" t="str">
            <v/>
          </cell>
          <cell r="F172" t="str">
            <v/>
          </cell>
          <cell r="U172" t="str">
            <v>－</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C173" t="str">
            <v/>
          </cell>
          <cell r="D173" t="str">
            <v/>
          </cell>
          <cell r="E173" t="str">
            <v/>
          </cell>
          <cell r="F173" t="str">
            <v/>
          </cell>
          <cell r="U173" t="str">
            <v>－</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C174" t="str">
            <v/>
          </cell>
          <cell r="D174" t="str">
            <v/>
          </cell>
          <cell r="E174" t="str">
            <v/>
          </cell>
          <cell r="F174" t="str">
            <v/>
          </cell>
          <cell r="U174" t="str">
            <v>－</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C175" t="str">
            <v/>
          </cell>
          <cell r="D175" t="str">
            <v/>
          </cell>
          <cell r="E175" t="str">
            <v/>
          </cell>
          <cell r="F175" t="str">
            <v/>
          </cell>
          <cell r="U175" t="str">
            <v>－</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C176" t="str">
            <v/>
          </cell>
          <cell r="D176" t="str">
            <v/>
          </cell>
          <cell r="E176" t="str">
            <v/>
          </cell>
          <cell r="F176" t="str">
            <v/>
          </cell>
          <cell r="U176" t="str">
            <v>－</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C177" t="str">
            <v/>
          </cell>
          <cell r="D177" t="str">
            <v/>
          </cell>
          <cell r="E177" t="str">
            <v/>
          </cell>
          <cell r="F177" t="str">
            <v/>
          </cell>
          <cell r="U177" t="str">
            <v>－</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C178" t="str">
            <v/>
          </cell>
          <cell r="D178" t="str">
            <v/>
          </cell>
          <cell r="E178" t="str">
            <v/>
          </cell>
          <cell r="F178" t="str">
            <v/>
          </cell>
          <cell r="U178" t="str">
            <v>－</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C179" t="str">
            <v/>
          </cell>
          <cell r="D179" t="str">
            <v/>
          </cell>
          <cell r="E179" t="str">
            <v/>
          </cell>
          <cell r="F179" t="str">
            <v/>
          </cell>
          <cell r="U179" t="str">
            <v>－</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C180" t="str">
            <v/>
          </cell>
          <cell r="D180" t="str">
            <v/>
          </cell>
          <cell r="E180" t="str">
            <v/>
          </cell>
          <cell r="F180" t="str">
            <v/>
          </cell>
          <cell r="U180" t="str">
            <v>－</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C181" t="str">
            <v/>
          </cell>
          <cell r="D181" t="str">
            <v/>
          </cell>
          <cell r="E181" t="str">
            <v/>
          </cell>
          <cell r="F181" t="str">
            <v/>
          </cell>
          <cell r="U181" t="str">
            <v>－</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C182" t="str">
            <v/>
          </cell>
          <cell r="D182" t="str">
            <v/>
          </cell>
          <cell r="E182" t="str">
            <v/>
          </cell>
          <cell r="F182" t="str">
            <v/>
          </cell>
          <cell r="U182" t="str">
            <v>－</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C183" t="str">
            <v/>
          </cell>
          <cell r="D183" t="str">
            <v/>
          </cell>
          <cell r="E183" t="str">
            <v/>
          </cell>
          <cell r="F183" t="str">
            <v/>
          </cell>
          <cell r="U183" t="str">
            <v>－</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C184" t="str">
            <v/>
          </cell>
          <cell r="D184" t="str">
            <v/>
          </cell>
          <cell r="E184" t="str">
            <v/>
          </cell>
          <cell r="F184" t="str">
            <v/>
          </cell>
          <cell r="U184" t="str">
            <v>－</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C185" t="str">
            <v/>
          </cell>
          <cell r="D185" t="str">
            <v/>
          </cell>
          <cell r="E185" t="str">
            <v/>
          </cell>
          <cell r="F185" t="str">
            <v/>
          </cell>
          <cell r="U185" t="str">
            <v>－</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C186" t="str">
            <v/>
          </cell>
          <cell r="D186" t="str">
            <v/>
          </cell>
          <cell r="E186" t="str">
            <v/>
          </cell>
          <cell r="F186" t="str">
            <v/>
          </cell>
          <cell r="U186" t="str">
            <v>－</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C187" t="str">
            <v/>
          </cell>
          <cell r="D187" t="str">
            <v/>
          </cell>
          <cell r="E187" t="str">
            <v/>
          </cell>
          <cell r="F187" t="str">
            <v/>
          </cell>
          <cell r="U187" t="str">
            <v>－</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C188" t="str">
            <v/>
          </cell>
          <cell r="D188" t="str">
            <v/>
          </cell>
          <cell r="E188" t="str">
            <v/>
          </cell>
          <cell r="F188" t="str">
            <v/>
          </cell>
          <cell r="U188" t="str">
            <v>－</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C189" t="str">
            <v/>
          </cell>
          <cell r="D189" t="str">
            <v/>
          </cell>
          <cell r="E189" t="str">
            <v/>
          </cell>
          <cell r="F189" t="str">
            <v/>
          </cell>
          <cell r="U189" t="str">
            <v>－</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C190" t="str">
            <v/>
          </cell>
          <cell r="D190" t="str">
            <v/>
          </cell>
          <cell r="E190" t="str">
            <v/>
          </cell>
          <cell r="F190" t="str">
            <v/>
          </cell>
          <cell r="U190" t="str">
            <v>－</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C191" t="str">
            <v/>
          </cell>
          <cell r="D191" t="str">
            <v/>
          </cell>
          <cell r="E191" t="str">
            <v/>
          </cell>
          <cell r="F191" t="str">
            <v/>
          </cell>
          <cell r="U191" t="str">
            <v>－</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C192" t="str">
            <v/>
          </cell>
          <cell r="D192" t="str">
            <v/>
          </cell>
          <cell r="E192" t="str">
            <v/>
          </cell>
          <cell r="F192" t="str">
            <v/>
          </cell>
          <cell r="U192" t="str">
            <v>－</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C193" t="str">
            <v/>
          </cell>
          <cell r="D193" t="str">
            <v/>
          </cell>
          <cell r="E193" t="str">
            <v/>
          </cell>
          <cell r="F193" t="str">
            <v/>
          </cell>
          <cell r="U193" t="str">
            <v>－</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C194" t="str">
            <v/>
          </cell>
          <cell r="D194" t="str">
            <v/>
          </cell>
          <cell r="E194" t="str">
            <v/>
          </cell>
          <cell r="F194" t="str">
            <v/>
          </cell>
          <cell r="U194" t="str">
            <v>－</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C195" t="str">
            <v/>
          </cell>
          <cell r="D195" t="str">
            <v/>
          </cell>
          <cell r="E195" t="str">
            <v/>
          </cell>
          <cell r="F195" t="str">
            <v/>
          </cell>
          <cell r="U195" t="str">
            <v>－</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C196" t="str">
            <v/>
          </cell>
          <cell r="D196" t="str">
            <v/>
          </cell>
          <cell r="E196" t="str">
            <v/>
          </cell>
          <cell r="F196" t="str">
            <v/>
          </cell>
          <cell r="U196" t="str">
            <v>－</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C197" t="str">
            <v/>
          </cell>
          <cell r="D197" t="str">
            <v/>
          </cell>
          <cell r="E197" t="str">
            <v/>
          </cell>
          <cell r="F197" t="str">
            <v/>
          </cell>
          <cell r="U197" t="str">
            <v>－</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C198" t="str">
            <v/>
          </cell>
          <cell r="D198" t="str">
            <v/>
          </cell>
          <cell r="E198" t="str">
            <v/>
          </cell>
          <cell r="F198" t="str">
            <v/>
          </cell>
          <cell r="U198" t="str">
            <v>－</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C199" t="str">
            <v/>
          </cell>
          <cell r="D199" t="str">
            <v/>
          </cell>
          <cell r="E199" t="str">
            <v/>
          </cell>
          <cell r="F199" t="str">
            <v/>
          </cell>
          <cell r="U199" t="str">
            <v>－</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C200" t="str">
            <v/>
          </cell>
          <cell r="D200" t="str">
            <v/>
          </cell>
          <cell r="E200" t="str">
            <v/>
          </cell>
          <cell r="F200" t="str">
            <v/>
          </cell>
          <cell r="U200" t="str">
            <v>－</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C201" t="str">
            <v/>
          </cell>
          <cell r="D201" t="str">
            <v/>
          </cell>
          <cell r="E201" t="str">
            <v/>
          </cell>
          <cell r="F201" t="str">
            <v/>
          </cell>
          <cell r="U201" t="str">
            <v>－</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C202" t="str">
            <v/>
          </cell>
          <cell r="D202" t="str">
            <v/>
          </cell>
          <cell r="E202" t="str">
            <v/>
          </cell>
          <cell r="F202" t="str">
            <v/>
          </cell>
          <cell r="U202" t="str">
            <v>－</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C203" t="str">
            <v/>
          </cell>
          <cell r="D203" t="str">
            <v/>
          </cell>
          <cell r="E203" t="str">
            <v/>
          </cell>
          <cell r="F203" t="str">
            <v/>
          </cell>
          <cell r="U203" t="str">
            <v>－</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C204" t="str">
            <v/>
          </cell>
          <cell r="D204" t="str">
            <v/>
          </cell>
          <cell r="E204" t="str">
            <v/>
          </cell>
          <cell r="F204" t="str">
            <v/>
          </cell>
          <cell r="U204" t="str">
            <v>－</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C205" t="str">
            <v/>
          </cell>
          <cell r="D205" t="str">
            <v/>
          </cell>
          <cell r="E205" t="str">
            <v/>
          </cell>
          <cell r="F205" t="str">
            <v/>
          </cell>
          <cell r="U205" t="str">
            <v>－</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C206" t="str">
            <v/>
          </cell>
          <cell r="D206" t="str">
            <v/>
          </cell>
          <cell r="E206" t="str">
            <v/>
          </cell>
          <cell r="F206" t="str">
            <v/>
          </cell>
          <cell r="U206" t="str">
            <v>－</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C207" t="str">
            <v/>
          </cell>
          <cell r="D207" t="str">
            <v/>
          </cell>
          <cell r="E207" t="str">
            <v/>
          </cell>
          <cell r="F207" t="str">
            <v/>
          </cell>
          <cell r="U207" t="str">
            <v>－</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C208" t="str">
            <v/>
          </cell>
          <cell r="D208" t="str">
            <v/>
          </cell>
          <cell r="E208" t="str">
            <v/>
          </cell>
          <cell r="F208" t="str">
            <v/>
          </cell>
          <cell r="U208" t="str">
            <v>－</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C209" t="str">
            <v/>
          </cell>
          <cell r="D209" t="str">
            <v/>
          </cell>
          <cell r="E209" t="str">
            <v/>
          </cell>
          <cell r="F209" t="str">
            <v/>
          </cell>
          <cell r="U209" t="str">
            <v>－</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C210" t="str">
            <v/>
          </cell>
          <cell r="D210" t="str">
            <v/>
          </cell>
          <cell r="E210" t="str">
            <v/>
          </cell>
          <cell r="F210" t="str">
            <v/>
          </cell>
          <cell r="U210" t="str">
            <v>－</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C211" t="str">
            <v/>
          </cell>
          <cell r="D211" t="str">
            <v/>
          </cell>
          <cell r="E211" t="str">
            <v/>
          </cell>
          <cell r="F211" t="str">
            <v/>
          </cell>
          <cell r="U211" t="str">
            <v>－</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C212" t="str">
            <v/>
          </cell>
          <cell r="D212" t="str">
            <v/>
          </cell>
          <cell r="E212" t="str">
            <v/>
          </cell>
          <cell r="F212" t="str">
            <v/>
          </cell>
          <cell r="U212" t="str">
            <v>－</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C213" t="str">
            <v/>
          </cell>
          <cell r="D213" t="str">
            <v/>
          </cell>
          <cell r="E213" t="str">
            <v/>
          </cell>
          <cell r="F213" t="str">
            <v/>
          </cell>
          <cell r="U213" t="str">
            <v>－</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C214" t="str">
            <v/>
          </cell>
          <cell r="D214" t="str">
            <v/>
          </cell>
          <cell r="E214" t="str">
            <v/>
          </cell>
          <cell r="F214" t="str">
            <v/>
          </cell>
          <cell r="U214" t="str">
            <v>－</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C215" t="str">
            <v/>
          </cell>
          <cell r="D215" t="str">
            <v/>
          </cell>
          <cell r="E215" t="str">
            <v/>
          </cell>
          <cell r="F215" t="str">
            <v/>
          </cell>
          <cell r="U215" t="str">
            <v>－</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C216" t="str">
            <v/>
          </cell>
          <cell r="D216" t="str">
            <v/>
          </cell>
          <cell r="E216" t="str">
            <v/>
          </cell>
          <cell r="F216" t="str">
            <v/>
          </cell>
          <cell r="U216" t="str">
            <v>－</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C217" t="str">
            <v/>
          </cell>
          <cell r="D217" t="str">
            <v/>
          </cell>
          <cell r="E217" t="str">
            <v/>
          </cell>
          <cell r="F217" t="str">
            <v/>
          </cell>
          <cell r="U217" t="str">
            <v>－</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C218" t="str">
            <v/>
          </cell>
          <cell r="D218" t="str">
            <v/>
          </cell>
          <cell r="E218" t="str">
            <v/>
          </cell>
          <cell r="F218" t="str">
            <v/>
          </cell>
          <cell r="U218" t="str">
            <v>－</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C219" t="str">
            <v/>
          </cell>
          <cell r="D219" t="str">
            <v/>
          </cell>
          <cell r="E219" t="str">
            <v/>
          </cell>
          <cell r="F219" t="str">
            <v/>
          </cell>
          <cell r="U219" t="str">
            <v>－</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C220" t="str">
            <v/>
          </cell>
          <cell r="D220" t="str">
            <v/>
          </cell>
          <cell r="E220" t="str">
            <v/>
          </cell>
          <cell r="F220" t="str">
            <v/>
          </cell>
          <cell r="U220" t="str">
            <v>－</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C221" t="str">
            <v/>
          </cell>
          <cell r="D221" t="str">
            <v/>
          </cell>
          <cell r="E221" t="str">
            <v/>
          </cell>
          <cell r="F221" t="str">
            <v/>
          </cell>
          <cell r="U221" t="str">
            <v>－</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C222" t="str">
            <v/>
          </cell>
          <cell r="D222" t="str">
            <v/>
          </cell>
          <cell r="E222" t="str">
            <v/>
          </cell>
          <cell r="F222" t="str">
            <v/>
          </cell>
          <cell r="U222" t="str">
            <v>－</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C223" t="str">
            <v/>
          </cell>
          <cell r="D223" t="str">
            <v/>
          </cell>
          <cell r="E223" t="str">
            <v/>
          </cell>
          <cell r="F223" t="str">
            <v/>
          </cell>
          <cell r="U223" t="str">
            <v>－</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C224" t="str">
            <v/>
          </cell>
          <cell r="D224" t="str">
            <v/>
          </cell>
          <cell r="E224" t="str">
            <v/>
          </cell>
          <cell r="F224" t="str">
            <v/>
          </cell>
          <cell r="U224" t="str">
            <v>－</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C225" t="str">
            <v/>
          </cell>
          <cell r="D225" t="str">
            <v/>
          </cell>
          <cell r="E225" t="str">
            <v/>
          </cell>
          <cell r="F225" t="str">
            <v/>
          </cell>
          <cell r="U225" t="str">
            <v>－</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C226" t="str">
            <v/>
          </cell>
          <cell r="D226" t="str">
            <v/>
          </cell>
          <cell r="E226" t="str">
            <v/>
          </cell>
          <cell r="F226" t="str">
            <v/>
          </cell>
          <cell r="U226" t="str">
            <v>－</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C227" t="str">
            <v/>
          </cell>
          <cell r="D227" t="str">
            <v/>
          </cell>
          <cell r="E227" t="str">
            <v/>
          </cell>
          <cell r="F227" t="str">
            <v/>
          </cell>
          <cell r="U227" t="str">
            <v>－</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C228" t="str">
            <v/>
          </cell>
          <cell r="D228" t="str">
            <v/>
          </cell>
          <cell r="E228" t="str">
            <v/>
          </cell>
          <cell r="F228" t="str">
            <v/>
          </cell>
          <cell r="U228" t="str">
            <v>－</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C229" t="str">
            <v/>
          </cell>
          <cell r="D229" t="str">
            <v/>
          </cell>
          <cell r="E229" t="str">
            <v/>
          </cell>
          <cell r="F229" t="str">
            <v/>
          </cell>
          <cell r="U229" t="str">
            <v>－</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C230" t="str">
            <v/>
          </cell>
          <cell r="D230" t="str">
            <v/>
          </cell>
          <cell r="E230" t="str">
            <v/>
          </cell>
          <cell r="F230" t="str">
            <v/>
          </cell>
          <cell r="U230" t="str">
            <v>－</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C231" t="str">
            <v/>
          </cell>
          <cell r="D231" t="str">
            <v/>
          </cell>
          <cell r="E231" t="str">
            <v/>
          </cell>
          <cell r="F231" t="str">
            <v/>
          </cell>
          <cell r="U231" t="str">
            <v>－</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C232" t="str">
            <v/>
          </cell>
          <cell r="D232" t="str">
            <v/>
          </cell>
          <cell r="E232" t="str">
            <v/>
          </cell>
          <cell r="F232" t="str">
            <v/>
          </cell>
          <cell r="U232" t="str">
            <v>－</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C233" t="str">
            <v/>
          </cell>
          <cell r="D233" t="str">
            <v/>
          </cell>
          <cell r="E233" t="str">
            <v/>
          </cell>
          <cell r="F233" t="str">
            <v/>
          </cell>
          <cell r="U233" t="str">
            <v>－</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C234" t="str">
            <v/>
          </cell>
          <cell r="D234" t="str">
            <v/>
          </cell>
          <cell r="E234" t="str">
            <v/>
          </cell>
          <cell r="F234" t="str">
            <v/>
          </cell>
          <cell r="U234" t="str">
            <v>－</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C235" t="str">
            <v/>
          </cell>
          <cell r="D235" t="str">
            <v/>
          </cell>
          <cell r="E235" t="str">
            <v/>
          </cell>
          <cell r="F235" t="str">
            <v/>
          </cell>
          <cell r="U235" t="str">
            <v>－</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C236" t="str">
            <v/>
          </cell>
          <cell r="D236" t="str">
            <v/>
          </cell>
          <cell r="E236" t="str">
            <v/>
          </cell>
          <cell r="F236" t="str">
            <v/>
          </cell>
          <cell r="U236" t="str">
            <v>－</v>
          </cell>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C237" t="str">
            <v/>
          </cell>
          <cell r="D237" t="str">
            <v/>
          </cell>
          <cell r="E237" t="str">
            <v/>
          </cell>
          <cell r="F237" t="str">
            <v/>
          </cell>
          <cell r="U237" t="str">
            <v>－</v>
          </cell>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C238" t="str">
            <v/>
          </cell>
          <cell r="D238" t="str">
            <v/>
          </cell>
          <cell r="E238" t="str">
            <v/>
          </cell>
          <cell r="F238" t="str">
            <v/>
          </cell>
          <cell r="U238" t="str">
            <v>－</v>
          </cell>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C239" t="str">
            <v/>
          </cell>
          <cell r="D239" t="str">
            <v/>
          </cell>
          <cell r="E239" t="str">
            <v/>
          </cell>
          <cell r="F239" t="str">
            <v/>
          </cell>
          <cell r="U239" t="str">
            <v>－</v>
          </cell>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C240" t="str">
            <v/>
          </cell>
          <cell r="D240" t="str">
            <v/>
          </cell>
          <cell r="E240" t="str">
            <v/>
          </cell>
          <cell r="F240" t="str">
            <v/>
          </cell>
          <cell r="U240" t="str">
            <v>－</v>
          </cell>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C241" t="str">
            <v/>
          </cell>
          <cell r="D241" t="str">
            <v/>
          </cell>
          <cell r="E241" t="str">
            <v/>
          </cell>
          <cell r="F241" t="str">
            <v/>
          </cell>
          <cell r="U241" t="str">
            <v>－</v>
          </cell>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C242" t="str">
            <v/>
          </cell>
          <cell r="D242" t="str">
            <v/>
          </cell>
          <cell r="E242" t="str">
            <v/>
          </cell>
          <cell r="F242" t="str">
            <v/>
          </cell>
          <cell r="U242" t="str">
            <v>－</v>
          </cell>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C243" t="str">
            <v/>
          </cell>
          <cell r="D243" t="str">
            <v/>
          </cell>
          <cell r="E243" t="str">
            <v/>
          </cell>
          <cell r="F243" t="str">
            <v/>
          </cell>
          <cell r="U243" t="str">
            <v>－</v>
          </cell>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C244" t="str">
            <v/>
          </cell>
          <cell r="D244" t="str">
            <v/>
          </cell>
          <cell r="E244" t="str">
            <v/>
          </cell>
          <cell r="F244" t="str">
            <v/>
          </cell>
          <cell r="U244" t="str">
            <v>－</v>
          </cell>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C245" t="str">
            <v/>
          </cell>
          <cell r="D245" t="str">
            <v/>
          </cell>
          <cell r="E245" t="str">
            <v/>
          </cell>
          <cell r="F245" t="str">
            <v/>
          </cell>
          <cell r="U245" t="str">
            <v>－</v>
          </cell>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C246" t="str">
            <v/>
          </cell>
          <cell r="D246" t="str">
            <v/>
          </cell>
          <cell r="E246" t="str">
            <v/>
          </cell>
          <cell r="F246" t="str">
            <v/>
          </cell>
          <cell r="U246" t="str">
            <v>－</v>
          </cell>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C247" t="str">
            <v/>
          </cell>
          <cell r="D247" t="str">
            <v/>
          </cell>
          <cell r="E247" t="str">
            <v/>
          </cell>
          <cell r="F247" t="str">
            <v/>
          </cell>
          <cell r="U247" t="str">
            <v>－</v>
          </cell>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C248" t="str">
            <v/>
          </cell>
          <cell r="D248" t="str">
            <v/>
          </cell>
          <cell r="E248" t="str">
            <v/>
          </cell>
          <cell r="F248" t="str">
            <v/>
          </cell>
          <cell r="U248" t="str">
            <v>－</v>
          </cell>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C249" t="str">
            <v/>
          </cell>
          <cell r="D249" t="str">
            <v/>
          </cell>
          <cell r="E249" t="str">
            <v/>
          </cell>
          <cell r="F249" t="str">
            <v/>
          </cell>
          <cell r="U249" t="str">
            <v>－</v>
          </cell>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C250" t="str">
            <v/>
          </cell>
          <cell r="D250" t="str">
            <v/>
          </cell>
          <cell r="E250" t="str">
            <v/>
          </cell>
          <cell r="F250" t="str">
            <v/>
          </cell>
          <cell r="U250" t="str">
            <v>－</v>
          </cell>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Zeros="0" tabSelected="1" view="pageBreakPreview" zoomScale="80" zoomScaleNormal="100" zoomScaleSheetLayoutView="80" workbookViewId="0">
      <selection activeCell="I10" sqref="I10"/>
    </sheetView>
  </sheetViews>
  <sheetFormatPr defaultColWidth="9" defaultRowHeight="13.5" x14ac:dyDescent="0.15"/>
  <cols>
    <col min="1" max="1" width="9" style="6"/>
    <col min="2" max="2" width="30.625" style="4" customWidth="1"/>
    <col min="3" max="3" width="20.625" style="6" customWidth="1"/>
    <col min="4" max="4" width="14.375" style="7" customWidth="1"/>
    <col min="5" max="5" width="20.625" style="8" customWidth="1"/>
    <col min="6" max="6" width="15.625" style="8" customWidth="1"/>
    <col min="7" max="7" width="14.375" style="8" customWidth="1"/>
    <col min="8" max="8" width="14.625" style="9" customWidth="1"/>
    <col min="9" max="9" width="14.625" style="7" customWidth="1"/>
    <col min="10" max="10" width="7.625" style="8" customWidth="1"/>
    <col min="11" max="12" width="8.125" style="8" customWidth="1"/>
    <col min="13" max="13" width="8.125" style="10" customWidth="1"/>
    <col min="14" max="14" width="12" style="8" customWidth="1"/>
    <col min="15" max="15" width="9" style="4"/>
    <col min="16" max="16" width="11.25" style="4" customWidth="1"/>
    <col min="17" max="16384" width="9" style="4"/>
  </cols>
  <sheetData>
    <row r="1" spans="1:16" ht="27.75" customHeight="1" x14ac:dyDescent="0.15">
      <c r="A1" s="1"/>
      <c r="B1" s="2" t="s">
        <v>0</v>
      </c>
      <c r="C1" s="3"/>
      <c r="D1" s="3"/>
      <c r="E1" s="3"/>
      <c r="F1" s="3"/>
      <c r="G1" s="3"/>
      <c r="H1" s="3"/>
      <c r="I1" s="3"/>
      <c r="J1" s="3"/>
      <c r="K1" s="3"/>
      <c r="L1" s="3"/>
      <c r="M1" s="3"/>
      <c r="N1" s="3"/>
    </row>
    <row r="2" spans="1:16" x14ac:dyDescent="0.15">
      <c r="A2" s="5"/>
    </row>
    <row r="3" spans="1:16" x14ac:dyDescent="0.15">
      <c r="A3" s="5"/>
      <c r="B3" s="11"/>
      <c r="N3" s="12"/>
    </row>
    <row r="4" spans="1:16" ht="21.95" customHeight="1" x14ac:dyDescent="0.15">
      <c r="A4" s="5"/>
      <c r="B4" s="13" t="s">
        <v>1</v>
      </c>
      <c r="C4" s="13" t="s">
        <v>2</v>
      </c>
      <c r="D4" s="13" t="s">
        <v>3</v>
      </c>
      <c r="E4" s="13" t="s">
        <v>4</v>
      </c>
      <c r="F4" s="14" t="s">
        <v>5</v>
      </c>
      <c r="G4" s="13" t="s">
        <v>6</v>
      </c>
      <c r="H4" s="15" t="s">
        <v>7</v>
      </c>
      <c r="I4" s="13" t="s">
        <v>8</v>
      </c>
      <c r="J4" s="13" t="s">
        <v>9</v>
      </c>
      <c r="K4" s="16" t="s">
        <v>10</v>
      </c>
      <c r="L4" s="16"/>
      <c r="M4" s="16"/>
      <c r="N4" s="14" t="s">
        <v>11</v>
      </c>
    </row>
    <row r="5" spans="1:16" s="21" customFormat="1" ht="36" customHeight="1" x14ac:dyDescent="0.15">
      <c r="A5" s="17"/>
      <c r="B5" s="13"/>
      <c r="C5" s="13"/>
      <c r="D5" s="13"/>
      <c r="E5" s="13"/>
      <c r="F5" s="18"/>
      <c r="G5" s="13"/>
      <c r="H5" s="15"/>
      <c r="I5" s="13"/>
      <c r="J5" s="13"/>
      <c r="K5" s="19" t="s">
        <v>12</v>
      </c>
      <c r="L5" s="19" t="s">
        <v>13</v>
      </c>
      <c r="M5" s="20" t="s">
        <v>14</v>
      </c>
      <c r="N5" s="18"/>
    </row>
    <row r="6" spans="1:16" s="21" customFormat="1" ht="78.75" customHeight="1" x14ac:dyDescent="0.15">
      <c r="A6" s="22">
        <f>IF(MAX([1]令和3年度契約状況調査票!C5:C250)&gt;=ROW()-5,ROW()-5,"")</f>
        <v>1</v>
      </c>
      <c r="B6" s="23" t="str">
        <f>IF(A6="","",VLOOKUP(A6,[1]令和3年度契約状況調査票!$C:$AR,7,FALSE))</f>
        <v>坂出合同庁舎直流電源装置更新工事</v>
      </c>
      <c r="C6" s="24" t="str">
        <f>IF(A6="","",VLOOKUP(A6,[1]令和3年度契約状況調査票!$C:$AR,8,FALSE))</f>
        <v>支出負担行為担当官
高松国税局総務部次長
多田　建司
香川県高松市天神前２－１０</v>
      </c>
      <c r="D6" s="25">
        <f>IF(A6="","",VLOOKUP(A6,[1]令和3年度契約状況調査票!$C:$AR,11,FALSE))</f>
        <v>44445</v>
      </c>
      <c r="E6" s="23" t="str">
        <f>IF(A6="","",VLOOKUP(A6,[1]令和3年度契約状況調査票!$C:$AR,12,FALSE))</f>
        <v>服部電池株式会社
広島県福山市佐波町１６８－１</v>
      </c>
      <c r="F6" s="26">
        <f>IF(A6="","",VLOOKUP(A6,[1]令和3年度契約状況調査票!$C:$AR,13,FALSE))</f>
        <v>3240001031694</v>
      </c>
      <c r="G6" s="27" t="str">
        <f>IF(A6="","",IF(VLOOKUP(A6,[1]令和3年度契約状況調査票!$C:$AR,14,FALSE)="②一般競争入札（総合評価方式）","一般競争入札"&amp;CHAR(10)&amp;"（総合評価方式）","一般競争入札"))</f>
        <v>一般競争入札</v>
      </c>
      <c r="H6" s="28" t="str">
        <f>IF(A6="","",IF(VLOOKUP(A6,[1]令和3年度契約状況調査票!$C:$AR,16,FALSE)="他官署で調達手続きを実施のため","他官署で調達手続きを実施のため",IF(VLOOKUP(A6,[1]令和3年度契約状況調査票!$C:$AR,23,FALSE)="②同種の他の契約の予定価格を類推されるおそれがあるため公表しない","同種の他の契約の予定価格を類推されるおそれがあるため公表しない",IF(VLOOKUP(A6,[1]令和3年度契約状況調査票!$C:$AR,23,FALSE)="－","－",IF(VLOOKUP(A6,[1]令和3年度契約状況調査票!$C:$AR,9,FALSE)&lt;&gt;"",TEXT(VLOOKUP(A6,[1]令和3年度契約状況調査票!$C:$AR,16,FALSE),"#,##0円")&amp;CHAR(10)&amp;"(A)",VLOOKUP(A6,[1]令和3年度契約状況調査票!$C:$AR,16,FALSE))))))</f>
        <v>14,479,300円
(A)</v>
      </c>
      <c r="I6" s="28">
        <f>IF(A6="","",VLOOKUP(A6,[1]令和3年度契約状況調査票!$C:$AR,17,FALSE))</f>
        <v>1072000</v>
      </c>
      <c r="J6" s="29" t="str">
        <f>IF(A6="","",IF(VLOOKUP(A6,[1]令和3年度契約状況調査票!$C:$AR,16,FALSE)="他官署で調達手続きを実施のため","－",IF(VLOOKUP(A6,[1]令和3年度契約状況調査票!$C:$AR,23,FALSE)="②同種の他の契約の予定価格を類推されるおそれがあるため公表しない","－",IF(VLOOKUP(A6,[1]令和3年度契約状況調査票!$C:$AR,23,FALSE)="－","－",IF(VLOOKUP(A6,[1]令和3年度契約状況調査票!$C:$AR,9,FALSE)&lt;&gt;"",TEXT(VLOOKUP(A6,[1]令和3年度契約状況調査票!$C:$AR,19,FALSE),"#.0%")&amp;CHAR(10)&amp;"(B/A×100)",VLOOKUP(A6,[1]令和3年度契約状況調査票!$C:$AR,19,FALSE))))))</f>
        <v>28.6%
(B/A×100)</v>
      </c>
      <c r="K6" s="30" t="str">
        <f>IF(A6="","",IF(VLOOKUP(A6,[1]令和3年度契約状況調査票!$C:$AR,29,FALSE)="①公益社団法人","公社",IF(VLOOKUP(A6,[1]令和3年度契約状況調査票!$C:$AR,29,FALSE)="②公益財団法人","公財","")))</f>
        <v/>
      </c>
      <c r="L6" s="30">
        <f>IF(A6="","",VLOOKUP(A6,[1]令和3年度契約状況調査票!$C:$AR,30,FALSE))</f>
        <v>0</v>
      </c>
      <c r="M6" s="31" t="str">
        <f>IF(A6="","",IF(VLOOKUP(A6,[1]令和3年度契約状況調査票!$C:$AR,30,FALSE)="国所管",VLOOKUP(A6,[1]令和3年度契約状況調査票!$C:$AR,24,FALSE),""))</f>
        <v/>
      </c>
      <c r="N6" s="32" t="str">
        <f>IF(A6="","",IF(AND(P6="○",O6="分担契約/単価契約"),"単価契約"&amp;CHAR(10)&amp;"予定調達総額 "&amp;TEXT(VLOOKUP(A6,[1]令和3年度契約状況調査票!$C:$AR,18,FALSE),"#,##0円")&amp;"(B)"&amp;CHAR(10)&amp;"分担契約"&amp;CHAR(10)&amp;VLOOKUP(A6,[1]令和3年度契約状況調査票!$C:$AR,34,FALSE),IF(AND(P6="○",O6="分担契約"),"分担契約"&amp;CHAR(10)&amp;"契約総額 "&amp;TEXT(VLOOKUP(A6,[1]令和3年度契約状況調査票!$C:$AR,18,FALSE),"#,##0円")&amp;"(B)"&amp;CHAR(10)&amp;VLOOKUP(A6,[1]令和3年度契約状況調査票!$C:$AR,34,FALSE),(IF(O6="分担契約/単価契約","単価契約"&amp;CHAR(10)&amp;"予定調達総額 "&amp;TEXT(VLOOKUP(A6,[1]令和3年度契約状況調査票!$C:$AR,18,FALSE),"#,##0円")&amp;CHAR(10)&amp;"分担契約"&amp;CHAR(10)&amp;VLOOKUP(A6,[1]令和3年度契約状況調査票!$C:$AR,34,FALSE),IF(O6="分担契約","分担契約"&amp;CHAR(10)&amp;"契約総額 "&amp;TEXT(VLOOKUP(A6,[1]令和3年度契約状況調査票!$C:$AR,18,FALSE),"#,##0円")&amp;CHAR(10)&amp;VLOOKUP(A6,[1]令和3年度契約状況調査票!$C:$AR,34,FALSE),IF(O6="単価契約","単価契約"&amp;CHAR(10)&amp;"予定調達総額 "&amp;TEXT(VLOOKUP(A6,[1]令和3年度契約状況調査票!$C:$AR,18,FALSE),"#,##0円")&amp;CHAR(10)&amp;VLOOKUP(A6,[1]令和3年度契約状況調査票!$C:$AR,34,FALSE),VLOOKUP(A6,[1]令和3年度契約状況調査票!$C:$AR,34,FALSE))))))))</f>
        <v xml:space="preserve">分担契約
契約総額 4,147,000円(B)
</v>
      </c>
      <c r="O6" s="21" t="str">
        <f>IF(A6="","",VLOOKUP(A6,[1]令和3年度契約状況調査票!$C:$BY,55,FALSE))</f>
        <v>分担契約</v>
      </c>
      <c r="P6" s="21" t="str">
        <f>IF(A6="","",IF(VLOOKUP(A6,[1]令和3年度契約状況調査票!$C:$AR,16,FALSE)="他官署で調達手続きを実施のため","×",IF(VLOOKUP(A6,[1]令和3年度契約状況調査票!$C:$AR,23,FALSE)="②同種の他の契約の予定価格を類推されるおそれがあるため公表しない","×","○")))</f>
        <v>○</v>
      </c>
    </row>
    <row r="7" spans="1:16" s="21" customFormat="1" ht="78.75" customHeight="1" x14ac:dyDescent="0.15">
      <c r="A7" s="22" t="str">
        <f>IF(MAX([1]令和3年度契約状況調査票!C6:C251)&gt;=ROW()-5,ROW()-5,"")</f>
        <v/>
      </c>
      <c r="B7" s="23" t="str">
        <f>IF(A7="","",VLOOKUP(A7,[1]令和3年度契約状況調査票!$C:$AR,7,FALSE))</f>
        <v/>
      </c>
      <c r="C7" s="24" t="str">
        <f>IF(A7="","",VLOOKUP(A7,[1]令和3年度契約状況調査票!$C:$AR,8,FALSE))</f>
        <v/>
      </c>
      <c r="D7" s="25" t="str">
        <f>IF(A7="","",VLOOKUP(A7,[1]令和3年度契約状況調査票!$C:$AR,11,FALSE))</f>
        <v/>
      </c>
      <c r="E7" s="23" t="str">
        <f>IF(A7="","",VLOOKUP(A7,[1]令和3年度契約状況調査票!$C:$AR,12,FALSE))</f>
        <v/>
      </c>
      <c r="F7" s="26" t="str">
        <f>IF(A7="","",VLOOKUP(A7,[1]令和3年度契約状況調査票!$C:$AR,13,FALSE))</f>
        <v/>
      </c>
      <c r="G7" s="27" t="str">
        <f>IF(A7="","",IF(VLOOKUP(A7,[1]令和3年度契約状況調査票!$C:$AR,14,FALSE)="②一般競争入札（総合評価方式）","一般競争入札"&amp;CHAR(10)&amp;"（総合評価方式）","一般競争入札"))</f>
        <v/>
      </c>
      <c r="H7" s="28" t="str">
        <f>IF(A7="","",IF(VLOOKUP(A7,[1]令和3年度契約状況調査票!$C:$AR,16,FALSE)="他官署で調達手続きを実施のため","他官署で調達手続きを実施のため",IF(VLOOKUP(A7,[1]令和3年度契約状況調査票!$C:$AR,23,FALSE)="②同種の他の契約の予定価格を類推されるおそれがあるため公表しない","同種の他の契約の予定価格を類推されるおそれがあるため公表しない",IF(VLOOKUP(A7,[1]令和3年度契約状況調査票!$C:$AR,23,FALSE)="－","－",IF(VLOOKUP(A7,[1]令和3年度契約状況調査票!$C:$AR,9,FALSE)&lt;&gt;"",TEXT(VLOOKUP(A7,[1]令和3年度契約状況調査票!$C:$AR,16,FALSE),"#,##0円")&amp;CHAR(10)&amp;"(A)",VLOOKUP(A7,[1]令和3年度契約状況調査票!$C:$AR,16,FALSE))))))</f>
        <v/>
      </c>
      <c r="I7" s="28" t="str">
        <f>IF(A7="","",VLOOKUP(A7,[1]令和3年度契約状況調査票!$C:$AR,17,FALSE))</f>
        <v/>
      </c>
      <c r="J7" s="29" t="str">
        <f>IF(A7="","",IF(VLOOKUP(A7,[1]令和3年度契約状況調査票!$C:$AR,16,FALSE)="他官署で調達手続きを実施のため","－",IF(VLOOKUP(A7,[1]令和3年度契約状況調査票!$C:$AR,23,FALSE)="②同種の他の契約の予定価格を類推されるおそれがあるため公表しない","－",IF(VLOOKUP(A7,[1]令和3年度契約状況調査票!$C:$AR,23,FALSE)="－","－",IF(VLOOKUP(A7,[1]令和3年度契約状況調査票!$C:$AR,9,FALSE)&lt;&gt;"",TEXT(VLOOKUP(A7,[1]令和3年度契約状況調査票!$C:$AR,19,FALSE),"#.0%")&amp;CHAR(10)&amp;"(B/A×100)",VLOOKUP(A7,[1]令和3年度契約状況調査票!$C:$AR,19,FALSE))))))</f>
        <v/>
      </c>
      <c r="K7" s="30" t="str">
        <f>IF(A7="","",IF(VLOOKUP(A7,[1]令和3年度契約状況調査票!$C:$AR,29,FALSE)="①公益社団法人","公社",IF(VLOOKUP(A7,[1]令和3年度契約状況調査票!$C:$AR,29,FALSE)="②公益財団法人","公財","")))</f>
        <v/>
      </c>
      <c r="L7" s="30" t="str">
        <f>IF(A7="","",VLOOKUP(A7,[1]令和3年度契約状況調査票!$C:$AR,30,FALSE))</f>
        <v/>
      </c>
      <c r="M7" s="31" t="str">
        <f>IF(A7="","",IF(VLOOKUP(A7,[1]令和3年度契約状況調査票!$C:$AR,30,FALSE)="国所管",VLOOKUP(A7,[1]令和3年度契約状況調査票!$C:$AR,24,FALSE),""))</f>
        <v/>
      </c>
      <c r="N7" s="32" t="str">
        <f>IF(A7="","",IF(AND(P7="○",O7="分担契約/単価契約"),"単価契約"&amp;CHAR(10)&amp;"予定調達総額 "&amp;TEXT(VLOOKUP(A7,[1]令和3年度契約状況調査票!$C:$AR,18,FALSE),"#,##0円")&amp;"(B)"&amp;CHAR(10)&amp;"分担契約"&amp;CHAR(10)&amp;VLOOKUP(A7,[1]令和3年度契約状況調査票!$C:$AR,34,FALSE),IF(AND(P7="○",O7="分担契約"),"分担契約"&amp;CHAR(10)&amp;"契約総額 "&amp;TEXT(VLOOKUP(A7,[1]令和3年度契約状況調査票!$C:$AR,18,FALSE),"#,##0円")&amp;"(B)"&amp;CHAR(10)&amp;VLOOKUP(A7,[1]令和3年度契約状況調査票!$C:$AR,34,FALSE),(IF(O7="分担契約/単価契約","単価契約"&amp;CHAR(10)&amp;"予定調達総額 "&amp;TEXT(VLOOKUP(A7,[1]令和3年度契約状況調査票!$C:$AR,18,FALSE),"#,##0円")&amp;CHAR(10)&amp;"分担契約"&amp;CHAR(10)&amp;VLOOKUP(A7,[1]令和3年度契約状況調査票!$C:$AR,34,FALSE),IF(O7="分担契約","分担契約"&amp;CHAR(10)&amp;"契約総額 "&amp;TEXT(VLOOKUP(A7,[1]令和3年度契約状況調査票!$C:$AR,18,FALSE),"#,##0円")&amp;CHAR(10)&amp;VLOOKUP(A7,[1]令和3年度契約状況調査票!$C:$AR,34,FALSE),IF(O7="単価契約","単価契約"&amp;CHAR(10)&amp;"予定調達総額 "&amp;TEXT(VLOOKUP(A7,[1]令和3年度契約状況調査票!$C:$AR,18,FALSE),"#,##0円")&amp;CHAR(10)&amp;VLOOKUP(A7,[1]令和3年度契約状況調査票!$C:$AR,34,FALSE),VLOOKUP(A7,[1]令和3年度契約状況調査票!$C:$AR,34,FALSE))))))))</f>
        <v/>
      </c>
      <c r="O7" s="21" t="str">
        <f>IF(A7="","",VLOOKUP(A7,[1]令和3年度契約状況調査票!$C:$BY,55,FALSE))</f>
        <v/>
      </c>
      <c r="P7" s="21" t="str">
        <f>IF(A7="","",IF(VLOOKUP(A7,[1]令和3年度契約状況調査票!$C:$AR,16,FALSE)="他官署で調達手続きを実施のため","×",IF(VLOOKUP(A7,[1]令和3年度契約状況調査票!$C:$AR,23,FALSE)="②同種の他の契約の予定価格を類推されるおそれがあるため公表しない","×","○")))</f>
        <v/>
      </c>
    </row>
    <row r="8" spans="1:16" s="21" customFormat="1" ht="89.25" customHeight="1" x14ac:dyDescent="0.15">
      <c r="A8" s="22" t="str">
        <f>IF(MAX([1]令和3年度契約状況調査票!C7:C252)&gt;=ROW()-5,ROW()-5,"")</f>
        <v/>
      </c>
      <c r="B8" s="23" t="str">
        <f>IF(A8="","",VLOOKUP(A8,[1]令和3年度契約状況調査票!$C:$AR,7,FALSE))</f>
        <v/>
      </c>
      <c r="C8" s="24" t="str">
        <f>IF(A8="","",VLOOKUP(A8,[1]令和3年度契約状況調査票!$C:$AR,8,FALSE))</f>
        <v/>
      </c>
      <c r="D8" s="25" t="str">
        <f>IF(A8="","",VLOOKUP(A8,[1]令和3年度契約状況調査票!$C:$AR,11,FALSE))</f>
        <v/>
      </c>
      <c r="E8" s="23" t="str">
        <f>IF(A8="","",VLOOKUP(A8,[1]令和3年度契約状況調査票!$C:$AR,12,FALSE))</f>
        <v/>
      </c>
      <c r="F8" s="26" t="str">
        <f>IF(A8="","",VLOOKUP(A8,[1]令和3年度契約状況調査票!$C:$AR,13,FALSE))</f>
        <v/>
      </c>
      <c r="G8" s="27" t="str">
        <f>IF(A8="","",IF(VLOOKUP(A8,[1]令和3年度契約状況調査票!$C:$AR,14,FALSE)="②一般競争入札（総合評価方式）","一般競争入札"&amp;CHAR(10)&amp;"（総合評価方式）","一般競争入札"))</f>
        <v/>
      </c>
      <c r="H8" s="28" t="str">
        <f>IF(A8="","",IF(VLOOKUP(A8,[1]令和3年度契約状況調査票!$C:$AR,16,FALSE)="他官署で調達手続きを実施のため","他官署で調達手続きを実施のため",IF(VLOOKUP(A8,[1]令和3年度契約状況調査票!$C:$AR,23,FALSE)="②同種の他の契約の予定価格を類推されるおそれがあるため公表しない","同種の他の契約の予定価格を類推されるおそれがあるため公表しない",IF(VLOOKUP(A8,[1]令和3年度契約状況調査票!$C:$AR,23,FALSE)="－","－",IF(VLOOKUP(A8,[1]令和3年度契約状況調査票!$C:$AR,9,FALSE)&lt;&gt;"",TEXT(VLOOKUP(A8,[1]令和3年度契約状況調査票!$C:$AR,16,FALSE),"#,##0円")&amp;CHAR(10)&amp;"(A)",VLOOKUP(A8,[1]令和3年度契約状況調査票!$C:$AR,16,FALSE))))))</f>
        <v/>
      </c>
      <c r="I8" s="28" t="str">
        <f>IF(A8="","",VLOOKUP(A8,[1]令和3年度契約状況調査票!$C:$AR,17,FALSE))</f>
        <v/>
      </c>
      <c r="J8" s="29" t="str">
        <f>IF(A8="","",IF(VLOOKUP(A8,[1]令和3年度契約状況調査票!$C:$AR,16,FALSE)="他官署で調達手続きを実施のため","－",IF(VLOOKUP(A8,[1]令和3年度契約状況調査票!$C:$AR,23,FALSE)="②同種の他の契約の予定価格を類推されるおそれがあるため公表しない","－",IF(VLOOKUP(A8,[1]令和3年度契約状況調査票!$C:$AR,23,FALSE)="－","－",IF(VLOOKUP(A8,[1]令和3年度契約状況調査票!$C:$AR,9,FALSE)&lt;&gt;"",TEXT(VLOOKUP(A8,[1]令和3年度契約状況調査票!$C:$AR,19,FALSE),"#.0%")&amp;CHAR(10)&amp;"(B/A×100)",VLOOKUP(A8,[1]令和3年度契約状況調査票!$C:$AR,19,FALSE))))))</f>
        <v/>
      </c>
      <c r="K8" s="30" t="str">
        <f>IF(A8="","",IF(VLOOKUP(A8,[1]令和3年度契約状況調査票!$C:$AR,29,FALSE)="①公益社団法人","公社",IF(VLOOKUP(A8,[1]令和3年度契約状況調査票!$C:$AR,29,FALSE)="②公益財団法人","公財","")))</f>
        <v/>
      </c>
      <c r="L8" s="30" t="str">
        <f>IF(A8="","",VLOOKUP(A8,[1]令和3年度契約状況調査票!$C:$AR,30,FALSE))</f>
        <v/>
      </c>
      <c r="M8" s="31" t="str">
        <f>IF(A8="","",IF(VLOOKUP(A8,[1]令和3年度契約状況調査票!$C:$AR,30,FALSE)="国所管",VLOOKUP(A8,[1]令和3年度契約状況調査票!$C:$AR,24,FALSE),""))</f>
        <v/>
      </c>
      <c r="N8" s="32" t="str">
        <f>IF(A8="","",IF(AND(P8="○",O8="分担契約/単価契約"),"単価契約"&amp;CHAR(10)&amp;"予定調達総額 "&amp;TEXT(VLOOKUP(A8,[1]令和3年度契約状況調査票!$C:$AR,18,FALSE),"#,##0円")&amp;"(B)"&amp;CHAR(10)&amp;"分担契約"&amp;CHAR(10)&amp;VLOOKUP(A8,[1]令和3年度契約状況調査票!$C:$AR,34,FALSE),IF(AND(P8="○",O8="分担契約"),"分担契約"&amp;CHAR(10)&amp;"契約総額 "&amp;TEXT(VLOOKUP(A8,[1]令和3年度契約状況調査票!$C:$AR,18,FALSE),"#,##0円")&amp;"(B)"&amp;CHAR(10)&amp;VLOOKUP(A8,[1]令和3年度契約状況調査票!$C:$AR,34,FALSE),(IF(O8="分担契約/単価契約","単価契約"&amp;CHAR(10)&amp;"予定調達総額 "&amp;TEXT(VLOOKUP(A8,[1]令和3年度契約状況調査票!$C:$AR,18,FALSE),"#,##0円")&amp;CHAR(10)&amp;"分担契約"&amp;CHAR(10)&amp;VLOOKUP(A8,[1]令和3年度契約状況調査票!$C:$AR,34,FALSE),IF(O8="分担契約","分担契約"&amp;CHAR(10)&amp;"契約総額 "&amp;TEXT(VLOOKUP(A8,[1]令和3年度契約状況調査票!$C:$AR,18,FALSE),"#,##0円")&amp;CHAR(10)&amp;VLOOKUP(A8,[1]令和3年度契約状況調査票!$C:$AR,34,FALSE),IF(O8="単価契約","単価契約"&amp;CHAR(10)&amp;"予定調達総額 "&amp;TEXT(VLOOKUP(A8,[1]令和3年度契約状況調査票!$C:$AR,18,FALSE),"#,##0円")&amp;CHAR(10)&amp;VLOOKUP(A8,[1]令和3年度契約状況調査票!$C:$AR,34,FALSE),VLOOKUP(A8,[1]令和3年度契約状況調査票!$C:$AR,34,FALSE))))))))</f>
        <v/>
      </c>
      <c r="O8" s="21" t="str">
        <f>IF(A8="","",VLOOKUP(A8,[1]令和3年度契約状況調査票!$C:$BY,55,FALSE))</f>
        <v/>
      </c>
      <c r="P8" s="21" t="str">
        <f>IF(A8="","",IF(VLOOKUP(A8,[1]令和3年度契約状況調査票!$C:$AR,16,FALSE)="他官署で調達手続きを実施のため","×",IF(VLOOKUP(A8,[1]令和3年度契約状況調査票!$C:$AR,23,FALSE)="②同種の他の契約の予定価格を類推されるおそれがあるため公表しない","×","○")))</f>
        <v/>
      </c>
    </row>
    <row r="9" spans="1:16" s="21" customFormat="1" ht="60" customHeight="1" x14ac:dyDescent="0.15">
      <c r="A9" s="22" t="str">
        <f>IF(MAX([1]令和3年度契約状況調査票!C8:C253)&gt;=ROW()-5,ROW()-5,"")</f>
        <v/>
      </c>
      <c r="B9" s="23" t="str">
        <f>IF(A9="","",VLOOKUP(A9,[1]令和3年度契約状況調査票!$C:$AR,7,FALSE))</f>
        <v/>
      </c>
      <c r="C9" s="24" t="str">
        <f>IF(A9="","",VLOOKUP(A9,[1]令和3年度契約状況調査票!$C:$AR,8,FALSE))</f>
        <v/>
      </c>
      <c r="D9" s="25" t="str">
        <f>IF(A9="","",VLOOKUP(A9,[1]令和3年度契約状況調査票!$C:$AR,11,FALSE))</f>
        <v/>
      </c>
      <c r="E9" s="23" t="str">
        <f>IF(A9="","",VLOOKUP(A9,[1]令和3年度契約状況調査票!$C:$AR,12,FALSE))</f>
        <v/>
      </c>
      <c r="F9" s="26" t="str">
        <f>IF(A9="","",VLOOKUP(A9,[1]令和3年度契約状況調査票!$C:$AR,13,FALSE))</f>
        <v/>
      </c>
      <c r="G9" s="27" t="str">
        <f>IF(A9="","",IF(VLOOKUP(A9,[1]令和3年度契約状況調査票!$C:$AR,14,FALSE)="②一般競争入札（総合評価方式）","一般競争入札"&amp;CHAR(10)&amp;"（総合評価方式）","一般競争入札"))</f>
        <v/>
      </c>
      <c r="H9" s="28" t="str">
        <f>IF(A9="","",IF(VLOOKUP(A9,[1]令和3年度契約状況調査票!$C:$AR,16,FALSE)="他官署で調達手続きを実施のため","他官署で調達手続きを実施のため",IF(VLOOKUP(A9,[1]令和3年度契約状況調査票!$C:$AR,23,FALSE)="②同種の他の契約の予定価格を類推されるおそれがあるため公表しない","同種の他の契約の予定価格を類推されるおそれがあるため公表しない",IF(VLOOKUP(A9,[1]令和3年度契約状況調査票!$C:$AR,23,FALSE)="－","－",IF(VLOOKUP(A9,[1]令和3年度契約状況調査票!$C:$AR,9,FALSE)&lt;&gt;"",TEXT(VLOOKUP(A9,[1]令和3年度契約状況調査票!$C:$AR,16,FALSE),"#,##0円")&amp;CHAR(10)&amp;"(A)",VLOOKUP(A9,[1]令和3年度契約状況調査票!$C:$AR,16,FALSE))))))</f>
        <v/>
      </c>
      <c r="I9" s="28" t="str">
        <f>IF(A9="","",VLOOKUP(A9,[1]令和3年度契約状況調査票!$C:$AR,17,FALSE))</f>
        <v/>
      </c>
      <c r="J9" s="29" t="str">
        <f>IF(A9="","",IF(VLOOKUP(A9,[1]令和3年度契約状況調査票!$C:$AR,16,FALSE)="他官署で調達手続きを実施のため","－",IF(VLOOKUP(A9,[1]令和3年度契約状況調査票!$C:$AR,23,FALSE)="②同種の他の契約の予定価格を類推されるおそれがあるため公表しない","－",IF(VLOOKUP(A9,[1]令和3年度契約状況調査票!$C:$AR,23,FALSE)="－","－",IF(VLOOKUP(A9,[1]令和3年度契約状況調査票!$C:$AR,9,FALSE)&lt;&gt;"",TEXT(VLOOKUP(A9,[1]令和3年度契約状況調査票!$C:$AR,19,FALSE),"#.0%")&amp;CHAR(10)&amp;"(B/A×100)",VLOOKUP(A9,[1]令和3年度契約状況調査票!$C:$AR,19,FALSE))))))</f>
        <v/>
      </c>
      <c r="K9" s="30" t="str">
        <f>IF(A9="","",IF(VLOOKUP(A9,[1]令和3年度契約状況調査票!$C:$AR,29,FALSE)="①公益社団法人","公社",IF(VLOOKUP(A9,[1]令和3年度契約状況調査票!$C:$AR,29,FALSE)="②公益財団法人","公財","")))</f>
        <v/>
      </c>
      <c r="L9" s="30" t="str">
        <f>IF(A9="","",VLOOKUP(A9,[1]令和3年度契約状況調査票!$C:$AR,30,FALSE))</f>
        <v/>
      </c>
      <c r="M9" s="31" t="str">
        <f>IF(A9="","",IF(VLOOKUP(A9,[1]令和3年度契約状況調査票!$C:$AR,30,FALSE)="国所管",VLOOKUP(A9,[1]令和3年度契約状況調査票!$C:$AR,24,FALSE),""))</f>
        <v/>
      </c>
      <c r="N9" s="32" t="str">
        <f>IF(A9="","",IF(AND(P9="○",O9="分担契約/単価契約"),"単価契約"&amp;CHAR(10)&amp;"予定調達総額 "&amp;TEXT(VLOOKUP(A9,[1]令和3年度契約状況調査票!$C:$AR,18,FALSE),"#,##0円")&amp;"(B)"&amp;CHAR(10)&amp;"分担契約"&amp;CHAR(10)&amp;VLOOKUP(A9,[1]令和3年度契約状況調査票!$C:$AR,34,FALSE),IF(AND(P9="○",O9="分担契約"),"分担契約"&amp;CHAR(10)&amp;"契約総額 "&amp;TEXT(VLOOKUP(A9,[1]令和3年度契約状況調査票!$C:$AR,18,FALSE),"#,##0円")&amp;"(B)"&amp;CHAR(10)&amp;VLOOKUP(A9,[1]令和3年度契約状況調査票!$C:$AR,34,FALSE),(IF(O9="分担契約/単価契約","単価契約"&amp;CHAR(10)&amp;"予定調達総額 "&amp;TEXT(VLOOKUP(A9,[1]令和3年度契約状況調査票!$C:$AR,18,FALSE),"#,##0円")&amp;CHAR(10)&amp;"分担契約"&amp;CHAR(10)&amp;VLOOKUP(A9,[1]令和3年度契約状況調査票!$C:$AR,34,FALSE),IF(O9="分担契約","分担契約"&amp;CHAR(10)&amp;"契約総額 "&amp;TEXT(VLOOKUP(A9,[1]令和3年度契約状況調査票!$C:$AR,18,FALSE),"#,##0円")&amp;CHAR(10)&amp;VLOOKUP(A9,[1]令和3年度契約状況調査票!$C:$AR,34,FALSE),IF(O9="単価契約","単価契約"&amp;CHAR(10)&amp;"予定調達総額 "&amp;TEXT(VLOOKUP(A9,[1]令和3年度契約状況調査票!$C:$AR,18,FALSE),"#,##0円")&amp;CHAR(10)&amp;VLOOKUP(A9,[1]令和3年度契約状況調査票!$C:$AR,34,FALSE),VLOOKUP(A9,[1]令和3年度契約状況調査票!$C:$AR,34,FALSE))))))))</f>
        <v/>
      </c>
      <c r="O9" s="21" t="str">
        <f>IF(A9="","",VLOOKUP(A9,[1]令和3年度契約状況調査票!$C:$BY,55,FALSE))</f>
        <v/>
      </c>
      <c r="P9" s="21" t="str">
        <f>IF(A9="","",IF(VLOOKUP(A9,[1]令和3年度契約状況調査票!$C:$AR,16,FALSE)="他官署で調達手続きを実施のため","×",IF(VLOOKUP(A9,[1]令和3年度契約状況調査票!$C:$AR,23,FALSE)="②同種の他の契約の予定価格を類推されるおそれがあるため公表しない","×","○")))</f>
        <v/>
      </c>
    </row>
    <row r="10" spans="1:16" s="21" customFormat="1" ht="60" customHeight="1" x14ac:dyDescent="0.15">
      <c r="A10" s="22" t="str">
        <f>IF(MAX([1]令和3年度契約状況調査票!C9:C254)&gt;=ROW()-5,ROW()-5,"")</f>
        <v/>
      </c>
      <c r="B10" s="23" t="str">
        <f>IF(A10="","",VLOOKUP(A10,[1]令和3年度契約状況調査票!$C:$AR,7,FALSE))</f>
        <v/>
      </c>
      <c r="C10" s="24" t="str">
        <f>IF(A10="","",VLOOKUP(A10,[1]令和3年度契約状況調査票!$C:$AR,8,FALSE))</f>
        <v/>
      </c>
      <c r="D10" s="25" t="str">
        <f>IF(A10="","",VLOOKUP(A10,[1]令和3年度契約状況調査票!$C:$AR,11,FALSE))</f>
        <v/>
      </c>
      <c r="E10" s="23" t="str">
        <f>IF(A10="","",VLOOKUP(A10,[1]令和3年度契約状況調査票!$C:$AR,12,FALSE))</f>
        <v/>
      </c>
      <c r="F10" s="26" t="str">
        <f>IF(A10="","",VLOOKUP(A10,[1]令和3年度契約状況調査票!$C:$AR,13,FALSE))</f>
        <v/>
      </c>
      <c r="G10" s="27" t="str">
        <f>IF(A10="","",IF(VLOOKUP(A10,[1]令和3年度契約状況調査票!$C:$AR,14,FALSE)="②一般競争入札（総合評価方式）","一般競争入札"&amp;CHAR(10)&amp;"（総合評価方式）","一般競争入札"))</f>
        <v/>
      </c>
      <c r="H10" s="28" t="str">
        <f>IF(A10="","",IF(VLOOKUP(A10,[1]令和3年度契約状況調査票!$C:$AR,16,FALSE)="他官署で調達手続きを実施のため","他官署で調達手続きを実施のため",IF(VLOOKUP(A10,[1]令和3年度契約状況調査票!$C:$AR,23,FALSE)="②同種の他の契約の予定価格を類推されるおそれがあるため公表しない","同種の他の契約の予定価格を類推されるおそれがあるため公表しない",IF(VLOOKUP(A10,[1]令和3年度契約状況調査票!$C:$AR,23,FALSE)="－","－",IF(VLOOKUP(A10,[1]令和3年度契約状況調査票!$C:$AR,9,FALSE)&lt;&gt;"",TEXT(VLOOKUP(A10,[1]令和3年度契約状況調査票!$C:$AR,16,FALSE),"#,##0円")&amp;CHAR(10)&amp;"(A)",VLOOKUP(A10,[1]令和3年度契約状況調査票!$C:$AR,16,FALSE))))))</f>
        <v/>
      </c>
      <c r="I10" s="28" t="str">
        <f>IF(A10="","",VLOOKUP(A10,[1]令和3年度契約状況調査票!$C:$AR,17,FALSE))</f>
        <v/>
      </c>
      <c r="J10" s="29" t="str">
        <f>IF(A10="","",IF(VLOOKUP(A10,[1]令和3年度契約状況調査票!$C:$AR,16,FALSE)="他官署で調達手続きを実施のため","－",IF(VLOOKUP(A10,[1]令和3年度契約状況調査票!$C:$AR,23,FALSE)="②同種の他の契約の予定価格を類推されるおそれがあるため公表しない","－",IF(VLOOKUP(A10,[1]令和3年度契約状況調査票!$C:$AR,23,FALSE)="－","－",IF(VLOOKUP(A10,[1]令和3年度契約状況調査票!$C:$AR,9,FALSE)&lt;&gt;"",TEXT(VLOOKUP(A10,[1]令和3年度契約状況調査票!$C:$AR,19,FALSE),"#.0%")&amp;CHAR(10)&amp;"(B/A×100)",VLOOKUP(A10,[1]令和3年度契約状況調査票!$C:$AR,19,FALSE))))))</f>
        <v/>
      </c>
      <c r="K10" s="30" t="str">
        <f>IF(A10="","",IF(VLOOKUP(A10,[1]令和3年度契約状況調査票!$C:$AR,29,FALSE)="①公益社団法人","公社",IF(VLOOKUP(A10,[1]令和3年度契約状況調査票!$C:$AR,29,FALSE)="②公益財団法人","公財","")))</f>
        <v/>
      </c>
      <c r="L10" s="30" t="str">
        <f>IF(A10="","",VLOOKUP(A10,[1]令和3年度契約状況調査票!$C:$AR,30,FALSE))</f>
        <v/>
      </c>
      <c r="M10" s="31" t="str">
        <f>IF(A10="","",IF(VLOOKUP(A10,[1]令和3年度契約状況調査票!$C:$AR,30,FALSE)="国所管",VLOOKUP(A10,[1]令和3年度契約状況調査票!$C:$AR,24,FALSE),""))</f>
        <v/>
      </c>
      <c r="N10" s="32" t="str">
        <f>IF(A10="","",IF(AND(P10="○",O10="分担契約/単価契約"),"単価契約"&amp;CHAR(10)&amp;"予定調達総額 "&amp;TEXT(VLOOKUP(A10,[1]令和3年度契約状況調査票!$C:$AR,18,FALSE),"#,##0円")&amp;"(B)"&amp;CHAR(10)&amp;"分担契約"&amp;CHAR(10)&amp;VLOOKUP(A10,[1]令和3年度契約状況調査票!$C:$AR,34,FALSE),IF(AND(P10="○",O10="分担契約"),"分担契約"&amp;CHAR(10)&amp;"契約総額 "&amp;TEXT(VLOOKUP(A10,[1]令和3年度契約状況調査票!$C:$AR,18,FALSE),"#,##0円")&amp;"(B)"&amp;CHAR(10)&amp;VLOOKUP(A10,[1]令和3年度契約状況調査票!$C:$AR,34,FALSE),(IF(O10="分担契約/単価契約","単価契約"&amp;CHAR(10)&amp;"予定調達総額 "&amp;TEXT(VLOOKUP(A10,[1]令和3年度契約状況調査票!$C:$AR,18,FALSE),"#,##0円")&amp;CHAR(10)&amp;"分担契約"&amp;CHAR(10)&amp;VLOOKUP(A10,[1]令和3年度契約状況調査票!$C:$AR,34,FALSE),IF(O10="分担契約","分担契約"&amp;CHAR(10)&amp;"契約総額 "&amp;TEXT(VLOOKUP(A10,[1]令和3年度契約状況調査票!$C:$AR,18,FALSE),"#,##0円")&amp;CHAR(10)&amp;VLOOKUP(A10,[1]令和3年度契約状況調査票!$C:$AR,34,FALSE),IF(O10="単価契約","単価契約"&amp;CHAR(10)&amp;"予定調達総額 "&amp;TEXT(VLOOKUP(A10,[1]令和3年度契約状況調査票!$C:$AR,18,FALSE),"#,##0円")&amp;CHAR(10)&amp;VLOOKUP(A10,[1]令和3年度契約状況調査票!$C:$AR,34,FALSE),VLOOKUP(A10,[1]令和3年度契約状況調査票!$C:$AR,34,FALSE))))))))</f>
        <v/>
      </c>
      <c r="O10" s="21" t="str">
        <f>IF(A10="","",VLOOKUP(A10,[1]令和3年度契約状況調査票!$C:$BY,55,FALSE))</f>
        <v/>
      </c>
      <c r="P10" s="21" t="str">
        <f>IF(A10="","",IF(VLOOKUP(A10,[1]令和3年度契約状況調査票!$C:$AR,16,FALSE)="他官署で調達手続きを実施のため","×",IF(VLOOKUP(A10,[1]令和3年度契約状況調査票!$C:$AR,23,FALSE)="②同種の他の契約の予定価格を類推されるおそれがあるため公表しない","×","○")))</f>
        <v/>
      </c>
    </row>
    <row r="11" spans="1:16" s="21" customFormat="1" ht="60" customHeight="1" x14ac:dyDescent="0.15">
      <c r="A11" s="22" t="str">
        <f>IF(MAX([1]令和3年度契約状況調査票!C10:C255)&gt;=ROW()-5,ROW()-5,"")</f>
        <v/>
      </c>
      <c r="B11" s="23" t="str">
        <f>IF(A11="","",VLOOKUP(A11,[1]令和3年度契約状況調査票!$C:$AR,7,FALSE))</f>
        <v/>
      </c>
      <c r="C11" s="24" t="str">
        <f>IF(A11="","",VLOOKUP(A11,[1]令和3年度契約状況調査票!$C:$AR,8,FALSE))</f>
        <v/>
      </c>
      <c r="D11" s="25" t="str">
        <f>IF(A11="","",VLOOKUP(A11,[1]令和3年度契約状況調査票!$C:$AR,11,FALSE))</f>
        <v/>
      </c>
      <c r="E11" s="23" t="str">
        <f>IF(A11="","",VLOOKUP(A11,[1]令和3年度契約状況調査票!$C:$AR,12,FALSE))</f>
        <v/>
      </c>
      <c r="F11" s="26" t="str">
        <f>IF(A11="","",VLOOKUP(A11,[1]令和3年度契約状況調査票!$C:$AR,13,FALSE))</f>
        <v/>
      </c>
      <c r="G11" s="27" t="str">
        <f>IF(A11="","",IF(VLOOKUP(A11,[1]令和3年度契約状況調査票!$C:$AR,14,FALSE)="②一般競争入札（総合評価方式）","一般競争入札"&amp;CHAR(10)&amp;"（総合評価方式）","一般競争入札"))</f>
        <v/>
      </c>
      <c r="H11" s="28" t="str">
        <f>IF(A11="","",IF(VLOOKUP(A11,[1]令和3年度契約状況調査票!$C:$AR,16,FALSE)="他官署で調達手続きを実施のため","他官署で調達手続きを実施のため",IF(VLOOKUP(A11,[1]令和3年度契約状況調査票!$C:$AR,23,FALSE)="②同種の他の契約の予定価格を類推されるおそれがあるため公表しない","同種の他の契約の予定価格を類推されるおそれがあるため公表しない",IF(VLOOKUP(A11,[1]令和3年度契約状況調査票!$C:$AR,23,FALSE)="－","－",IF(VLOOKUP(A11,[1]令和3年度契約状況調査票!$C:$AR,9,FALSE)&lt;&gt;"",TEXT(VLOOKUP(A11,[1]令和3年度契約状況調査票!$C:$AR,16,FALSE),"#,##0円")&amp;CHAR(10)&amp;"(A)",VLOOKUP(A11,[1]令和3年度契約状況調査票!$C:$AR,16,FALSE))))))</f>
        <v/>
      </c>
      <c r="I11" s="28" t="str">
        <f>IF(A11="","",VLOOKUP(A11,[1]令和3年度契約状況調査票!$C:$AR,17,FALSE))</f>
        <v/>
      </c>
      <c r="J11" s="29" t="str">
        <f>IF(A11="","",IF(VLOOKUP(A11,[1]令和3年度契約状況調査票!$C:$AR,16,FALSE)="他官署で調達手続きを実施のため","－",IF(VLOOKUP(A11,[1]令和3年度契約状況調査票!$C:$AR,23,FALSE)="②同種の他の契約の予定価格を類推されるおそれがあるため公表しない","－",IF(VLOOKUP(A11,[1]令和3年度契約状況調査票!$C:$AR,23,FALSE)="－","－",IF(VLOOKUP(A11,[1]令和3年度契約状況調査票!$C:$AR,9,FALSE)&lt;&gt;"",TEXT(VLOOKUP(A11,[1]令和3年度契約状況調査票!$C:$AR,19,FALSE),"#.0%")&amp;CHAR(10)&amp;"(B/A×100)",VLOOKUP(A11,[1]令和3年度契約状況調査票!$C:$AR,19,FALSE))))))</f>
        <v/>
      </c>
      <c r="K11" s="30" t="str">
        <f>IF(A11="","",IF(VLOOKUP(A11,[1]令和3年度契約状況調査票!$C:$AR,29,FALSE)="①公益社団法人","公社",IF(VLOOKUP(A11,[1]令和3年度契約状況調査票!$C:$AR,29,FALSE)="②公益財団法人","公財","")))</f>
        <v/>
      </c>
      <c r="L11" s="30" t="str">
        <f>IF(A11="","",VLOOKUP(A11,[1]令和3年度契約状況調査票!$C:$AR,30,FALSE))</f>
        <v/>
      </c>
      <c r="M11" s="31" t="str">
        <f>IF(A11="","",IF(VLOOKUP(A11,[1]令和3年度契約状況調査票!$C:$AR,30,FALSE)="国所管",VLOOKUP(A11,[1]令和3年度契約状況調査票!$C:$AR,24,FALSE),""))</f>
        <v/>
      </c>
      <c r="N11" s="32" t="str">
        <f>IF(A11="","",IF(AND(P11="○",O11="分担契約/単価契約"),"単価契約"&amp;CHAR(10)&amp;"予定調達総額 "&amp;TEXT(VLOOKUP(A11,[1]令和3年度契約状況調査票!$C:$AR,18,FALSE),"#,##0円")&amp;"(B)"&amp;CHAR(10)&amp;"分担契約"&amp;CHAR(10)&amp;VLOOKUP(A11,[1]令和3年度契約状況調査票!$C:$AR,34,FALSE),IF(AND(P11="○",O11="分担契約"),"分担契約"&amp;CHAR(10)&amp;"契約総額 "&amp;TEXT(VLOOKUP(A11,[1]令和3年度契約状況調査票!$C:$AR,18,FALSE),"#,##0円")&amp;"(B)"&amp;CHAR(10)&amp;VLOOKUP(A11,[1]令和3年度契約状況調査票!$C:$AR,34,FALSE),(IF(O11="分担契約/単価契約","単価契約"&amp;CHAR(10)&amp;"予定調達総額 "&amp;TEXT(VLOOKUP(A11,[1]令和3年度契約状況調査票!$C:$AR,18,FALSE),"#,##0円")&amp;CHAR(10)&amp;"分担契約"&amp;CHAR(10)&amp;VLOOKUP(A11,[1]令和3年度契約状況調査票!$C:$AR,34,FALSE),IF(O11="分担契約","分担契約"&amp;CHAR(10)&amp;"契約総額 "&amp;TEXT(VLOOKUP(A11,[1]令和3年度契約状況調査票!$C:$AR,18,FALSE),"#,##0円")&amp;CHAR(10)&amp;VLOOKUP(A11,[1]令和3年度契約状況調査票!$C:$AR,34,FALSE),IF(O11="単価契約","単価契約"&amp;CHAR(10)&amp;"予定調達総額 "&amp;TEXT(VLOOKUP(A11,[1]令和3年度契約状況調査票!$C:$AR,18,FALSE),"#,##0円")&amp;CHAR(10)&amp;VLOOKUP(A11,[1]令和3年度契約状況調査票!$C:$AR,34,FALSE),VLOOKUP(A11,[1]令和3年度契約状況調査票!$C:$AR,34,FALSE))))))))</f>
        <v/>
      </c>
      <c r="O11" s="21" t="str">
        <f>IF(A11="","",VLOOKUP(A11,[1]令和3年度契約状況調査票!$C:$BY,55,FALSE))</f>
        <v/>
      </c>
      <c r="P11" s="21" t="str">
        <f>IF(A11="","",IF(VLOOKUP(A11,[1]令和3年度契約状況調査票!$C:$AR,16,FALSE)="他官署で調達手続きを実施のため","×",IF(VLOOKUP(A11,[1]令和3年度契約状況調査票!$C:$AR,23,FALSE)="②同種の他の契約の予定価格を類推されるおそれがあるため公表しない","×","○")))</f>
        <v/>
      </c>
    </row>
    <row r="12" spans="1:16" s="21" customFormat="1" ht="60" customHeight="1" x14ac:dyDescent="0.15">
      <c r="A12" s="22" t="str">
        <f>IF(MAX([1]令和3年度契約状況調査票!C11:C256)&gt;=ROW()-5,ROW()-5,"")</f>
        <v/>
      </c>
      <c r="B12" s="23" t="str">
        <f>IF(A12="","",VLOOKUP(A12,[1]令和3年度契約状況調査票!$C:$AR,7,FALSE))</f>
        <v/>
      </c>
      <c r="C12" s="24" t="str">
        <f>IF(A12="","",VLOOKUP(A12,[1]令和3年度契約状況調査票!$C:$AR,8,FALSE))</f>
        <v/>
      </c>
      <c r="D12" s="25" t="str">
        <f>IF(A12="","",VLOOKUP(A12,[1]令和3年度契約状況調査票!$C:$AR,11,FALSE))</f>
        <v/>
      </c>
      <c r="E12" s="23" t="str">
        <f>IF(A12="","",VLOOKUP(A12,[1]令和3年度契約状況調査票!$C:$AR,12,FALSE))</f>
        <v/>
      </c>
      <c r="F12" s="26" t="str">
        <f>IF(A12="","",VLOOKUP(A12,[1]令和3年度契約状況調査票!$C:$AR,13,FALSE))</f>
        <v/>
      </c>
      <c r="G12" s="27" t="str">
        <f>IF(A12="","",IF(VLOOKUP(A12,[1]令和3年度契約状況調査票!$C:$AR,14,FALSE)="②一般競争入札（総合評価方式）","一般競争入札"&amp;CHAR(10)&amp;"（総合評価方式）","一般競争入札"))</f>
        <v/>
      </c>
      <c r="H12" s="28" t="str">
        <f>IF(A12="","",IF(VLOOKUP(A12,[1]令和3年度契約状況調査票!$C:$AR,16,FALSE)="他官署で調達手続きを実施のため","他官署で調達手続きを実施のため",IF(VLOOKUP(A12,[1]令和3年度契約状況調査票!$C:$AR,23,FALSE)="②同種の他の契約の予定価格を類推されるおそれがあるため公表しない","同種の他の契約の予定価格を類推されるおそれがあるため公表しない",IF(VLOOKUP(A12,[1]令和3年度契約状況調査票!$C:$AR,23,FALSE)="－","－",IF(VLOOKUP(A12,[1]令和3年度契約状況調査票!$C:$AR,9,FALSE)&lt;&gt;"",TEXT(VLOOKUP(A12,[1]令和3年度契約状況調査票!$C:$AR,16,FALSE),"#,##0円")&amp;CHAR(10)&amp;"(A)",VLOOKUP(A12,[1]令和3年度契約状況調査票!$C:$AR,16,FALSE))))))</f>
        <v/>
      </c>
      <c r="I12" s="28" t="str">
        <f>IF(A12="","",VLOOKUP(A12,[1]令和3年度契約状況調査票!$C:$AR,17,FALSE))</f>
        <v/>
      </c>
      <c r="J12" s="29" t="str">
        <f>IF(A12="","",IF(VLOOKUP(A12,[1]令和3年度契約状況調査票!$C:$AR,16,FALSE)="他官署で調達手続きを実施のため","－",IF(VLOOKUP(A12,[1]令和3年度契約状況調査票!$C:$AR,23,FALSE)="②同種の他の契約の予定価格を類推されるおそれがあるため公表しない","－",IF(VLOOKUP(A12,[1]令和3年度契約状況調査票!$C:$AR,23,FALSE)="－","－",IF(VLOOKUP(A12,[1]令和3年度契約状況調査票!$C:$AR,9,FALSE)&lt;&gt;"",TEXT(VLOOKUP(A12,[1]令和3年度契約状況調査票!$C:$AR,19,FALSE),"#.0%")&amp;CHAR(10)&amp;"(B/A×100)",VLOOKUP(A12,[1]令和3年度契約状況調査票!$C:$AR,19,FALSE))))))</f>
        <v/>
      </c>
      <c r="K12" s="30" t="str">
        <f>IF(A12="","",IF(VLOOKUP(A12,[1]令和3年度契約状況調査票!$C:$AR,29,FALSE)="①公益社団法人","公社",IF(VLOOKUP(A12,[1]令和3年度契約状況調査票!$C:$AR,29,FALSE)="②公益財団法人","公財","")))</f>
        <v/>
      </c>
      <c r="L12" s="30" t="str">
        <f>IF(A12="","",VLOOKUP(A12,[1]令和3年度契約状況調査票!$C:$AR,30,FALSE))</f>
        <v/>
      </c>
      <c r="M12" s="31" t="str">
        <f>IF(A12="","",IF(VLOOKUP(A12,[1]令和3年度契約状況調査票!$C:$AR,30,FALSE)="国所管",VLOOKUP(A12,[1]令和3年度契約状況調査票!$C:$AR,24,FALSE),""))</f>
        <v/>
      </c>
      <c r="N12" s="32" t="str">
        <f>IF(A12="","",IF(AND(P12="○",O12="分担契約/単価契約"),"単価契約"&amp;CHAR(10)&amp;"予定調達総額 "&amp;TEXT(VLOOKUP(A12,[1]令和3年度契約状況調査票!$C:$AR,18,FALSE),"#,##0円")&amp;"(B)"&amp;CHAR(10)&amp;"分担契約"&amp;CHAR(10)&amp;VLOOKUP(A12,[1]令和3年度契約状況調査票!$C:$AR,34,FALSE),IF(AND(P12="○",O12="分担契約"),"分担契約"&amp;CHAR(10)&amp;"契約総額 "&amp;TEXT(VLOOKUP(A12,[1]令和3年度契約状況調査票!$C:$AR,18,FALSE),"#,##0円")&amp;"(B)"&amp;CHAR(10)&amp;VLOOKUP(A12,[1]令和3年度契約状況調査票!$C:$AR,34,FALSE),(IF(O12="分担契約/単価契約","単価契約"&amp;CHAR(10)&amp;"予定調達総額 "&amp;TEXT(VLOOKUP(A12,[1]令和3年度契約状況調査票!$C:$AR,18,FALSE),"#,##0円")&amp;CHAR(10)&amp;"分担契約"&amp;CHAR(10)&amp;VLOOKUP(A12,[1]令和3年度契約状況調査票!$C:$AR,34,FALSE),IF(O12="分担契約","分担契約"&amp;CHAR(10)&amp;"契約総額 "&amp;TEXT(VLOOKUP(A12,[1]令和3年度契約状況調査票!$C:$AR,18,FALSE),"#,##0円")&amp;CHAR(10)&amp;VLOOKUP(A12,[1]令和3年度契約状況調査票!$C:$AR,34,FALSE),IF(O12="単価契約","単価契約"&amp;CHAR(10)&amp;"予定調達総額 "&amp;TEXT(VLOOKUP(A12,[1]令和3年度契約状況調査票!$C:$AR,18,FALSE),"#,##0円")&amp;CHAR(10)&amp;VLOOKUP(A12,[1]令和3年度契約状況調査票!$C:$AR,34,FALSE),VLOOKUP(A12,[1]令和3年度契約状況調査票!$C:$AR,34,FALSE))))))))</f>
        <v/>
      </c>
      <c r="O12" s="21" t="str">
        <f>IF(A12="","",VLOOKUP(A12,[1]令和3年度契約状況調査票!$C:$BY,55,FALSE))</f>
        <v/>
      </c>
      <c r="P12" s="21" t="str">
        <f>IF(A12="","",IF(VLOOKUP(A12,[1]令和3年度契約状況調査票!$C:$AR,16,FALSE)="他官署で調達手続きを実施のため","×",IF(VLOOKUP(A12,[1]令和3年度契約状況調査票!$C:$AR,23,FALSE)="②同種の他の契約の予定価格を類推されるおそれがあるため公表しない","×","○")))</f>
        <v/>
      </c>
    </row>
    <row r="13" spans="1:16" s="21" customFormat="1" ht="60" customHeight="1" x14ac:dyDescent="0.15">
      <c r="A13" s="22" t="str">
        <f>IF(MAX([1]令和3年度契約状況調査票!C12:C257)&gt;=ROW()-5,ROW()-5,"")</f>
        <v/>
      </c>
      <c r="B13" s="23" t="str">
        <f>IF(A13="","",VLOOKUP(A13,[1]令和3年度契約状況調査票!$C:$AR,7,FALSE))</f>
        <v/>
      </c>
      <c r="C13" s="24" t="str">
        <f>IF(A13="","",VLOOKUP(A13,[1]令和3年度契約状況調査票!$C:$AR,8,FALSE))</f>
        <v/>
      </c>
      <c r="D13" s="25" t="str">
        <f>IF(A13="","",VLOOKUP(A13,[1]令和3年度契約状況調査票!$C:$AR,11,FALSE))</f>
        <v/>
      </c>
      <c r="E13" s="23" t="str">
        <f>IF(A13="","",VLOOKUP(A13,[1]令和3年度契約状況調査票!$C:$AR,12,FALSE))</f>
        <v/>
      </c>
      <c r="F13" s="26" t="str">
        <f>IF(A13="","",VLOOKUP(A13,[1]令和3年度契約状況調査票!$C:$AR,13,FALSE))</f>
        <v/>
      </c>
      <c r="G13" s="27" t="str">
        <f>IF(A13="","",IF(VLOOKUP(A13,[1]令和3年度契約状況調査票!$C:$AR,14,FALSE)="②一般競争入札（総合評価方式）","一般競争入札"&amp;CHAR(10)&amp;"（総合評価方式）","一般競争入札"))</f>
        <v/>
      </c>
      <c r="H13" s="28" t="str">
        <f>IF(A13="","",IF(VLOOKUP(A13,[1]令和3年度契約状況調査票!$C:$AR,16,FALSE)="他官署で調達手続きを実施のため","他官署で調達手続きを実施のため",IF(VLOOKUP(A13,[1]令和3年度契約状況調査票!$C:$AR,23,FALSE)="②同種の他の契約の予定価格を類推されるおそれがあるため公表しない","同種の他の契約の予定価格を類推されるおそれがあるため公表しない",IF(VLOOKUP(A13,[1]令和3年度契約状況調査票!$C:$AR,23,FALSE)="－","－",IF(VLOOKUP(A13,[1]令和3年度契約状況調査票!$C:$AR,9,FALSE)&lt;&gt;"",TEXT(VLOOKUP(A13,[1]令和3年度契約状況調査票!$C:$AR,16,FALSE),"#,##0円")&amp;CHAR(10)&amp;"(A)",VLOOKUP(A13,[1]令和3年度契約状況調査票!$C:$AR,16,FALSE))))))</f>
        <v/>
      </c>
      <c r="I13" s="28" t="str">
        <f>IF(A13="","",VLOOKUP(A13,[1]令和3年度契約状況調査票!$C:$AR,17,FALSE))</f>
        <v/>
      </c>
      <c r="J13" s="29" t="str">
        <f>IF(A13="","",IF(VLOOKUP(A13,[1]令和3年度契約状況調査票!$C:$AR,16,FALSE)="他官署で調達手続きを実施のため","－",IF(VLOOKUP(A13,[1]令和3年度契約状況調査票!$C:$AR,23,FALSE)="②同種の他の契約の予定価格を類推されるおそれがあるため公表しない","－",IF(VLOOKUP(A13,[1]令和3年度契約状況調査票!$C:$AR,23,FALSE)="－","－",IF(VLOOKUP(A13,[1]令和3年度契約状況調査票!$C:$AR,9,FALSE)&lt;&gt;"",TEXT(VLOOKUP(A13,[1]令和3年度契約状況調査票!$C:$AR,19,FALSE),"#.0%")&amp;CHAR(10)&amp;"(B/A×100)",VLOOKUP(A13,[1]令和3年度契約状況調査票!$C:$AR,19,FALSE))))))</f>
        <v/>
      </c>
      <c r="K13" s="30" t="str">
        <f>IF(A13="","",IF(VLOOKUP(A13,[1]令和3年度契約状況調査票!$C:$AR,29,FALSE)="①公益社団法人","公社",IF(VLOOKUP(A13,[1]令和3年度契約状況調査票!$C:$AR,29,FALSE)="②公益財団法人","公財","")))</f>
        <v/>
      </c>
      <c r="L13" s="30" t="str">
        <f>IF(A13="","",VLOOKUP(A13,[1]令和3年度契約状況調査票!$C:$AR,30,FALSE))</f>
        <v/>
      </c>
      <c r="M13" s="31" t="str">
        <f>IF(A13="","",IF(VLOOKUP(A13,[1]令和3年度契約状況調査票!$C:$AR,30,FALSE)="国所管",VLOOKUP(A13,[1]令和3年度契約状況調査票!$C:$AR,24,FALSE),""))</f>
        <v/>
      </c>
      <c r="N13" s="32" t="str">
        <f>IF(A13="","",IF(AND(P13="○",O13="分担契約/単価契約"),"単価契約"&amp;CHAR(10)&amp;"予定調達総額 "&amp;TEXT(VLOOKUP(A13,[1]令和3年度契約状況調査票!$C:$AR,18,FALSE),"#,##0円")&amp;"(B)"&amp;CHAR(10)&amp;"分担契約"&amp;CHAR(10)&amp;VLOOKUP(A13,[1]令和3年度契約状況調査票!$C:$AR,34,FALSE),IF(AND(P13="○",O13="分担契約"),"分担契約"&amp;CHAR(10)&amp;"契約総額 "&amp;TEXT(VLOOKUP(A13,[1]令和3年度契約状況調査票!$C:$AR,18,FALSE),"#,##0円")&amp;"(B)"&amp;CHAR(10)&amp;VLOOKUP(A13,[1]令和3年度契約状況調査票!$C:$AR,34,FALSE),(IF(O13="分担契約/単価契約","単価契約"&amp;CHAR(10)&amp;"予定調達総額 "&amp;TEXT(VLOOKUP(A13,[1]令和3年度契約状況調査票!$C:$AR,18,FALSE),"#,##0円")&amp;CHAR(10)&amp;"分担契約"&amp;CHAR(10)&amp;VLOOKUP(A13,[1]令和3年度契約状況調査票!$C:$AR,34,FALSE),IF(O13="分担契約","分担契約"&amp;CHAR(10)&amp;"契約総額 "&amp;TEXT(VLOOKUP(A13,[1]令和3年度契約状況調査票!$C:$AR,18,FALSE),"#,##0円")&amp;CHAR(10)&amp;VLOOKUP(A13,[1]令和3年度契約状況調査票!$C:$AR,34,FALSE),IF(O13="単価契約","単価契約"&amp;CHAR(10)&amp;"予定調達総額 "&amp;TEXT(VLOOKUP(A13,[1]令和3年度契約状況調査票!$C:$AR,18,FALSE),"#,##0円")&amp;CHAR(10)&amp;VLOOKUP(A13,[1]令和3年度契約状況調査票!$C:$AR,34,FALSE),VLOOKUP(A13,[1]令和3年度契約状況調査票!$C:$AR,34,FALSE))))))))</f>
        <v/>
      </c>
      <c r="O13" s="21" t="str">
        <f>IF(A13="","",VLOOKUP(A13,[1]令和3年度契約状況調査票!$C:$BY,55,FALSE))</f>
        <v/>
      </c>
      <c r="P13" s="21" t="str">
        <f>IF(A13="","",IF(VLOOKUP(A13,[1]令和3年度契約状況調査票!$C:$AR,16,FALSE)="他官署で調達手続きを実施のため","×",IF(VLOOKUP(A13,[1]令和3年度契約状況調査票!$C:$AR,23,FALSE)="②同種の他の契約の予定価格を類推されるおそれがあるため公表しない","×","○")))</f>
        <v/>
      </c>
    </row>
    <row r="14" spans="1:16" s="21" customFormat="1" ht="60" customHeight="1" x14ac:dyDescent="0.15">
      <c r="A14" s="22" t="str">
        <f>IF(MAX([1]令和3年度契約状況調査票!C13:C258)&gt;=ROW()-5,ROW()-5,"")</f>
        <v/>
      </c>
      <c r="B14" s="23" t="str">
        <f>IF(A14="","",VLOOKUP(A14,[1]令和3年度契約状況調査票!$C:$AR,7,FALSE))</f>
        <v/>
      </c>
      <c r="C14" s="24" t="str">
        <f>IF(A14="","",VLOOKUP(A14,[1]令和3年度契約状況調査票!$C:$AR,8,FALSE))</f>
        <v/>
      </c>
      <c r="D14" s="25" t="str">
        <f>IF(A14="","",VLOOKUP(A14,[1]令和3年度契約状況調査票!$C:$AR,11,FALSE))</f>
        <v/>
      </c>
      <c r="E14" s="23" t="str">
        <f>IF(A14="","",VLOOKUP(A14,[1]令和3年度契約状況調査票!$C:$AR,12,FALSE))</f>
        <v/>
      </c>
      <c r="F14" s="26" t="str">
        <f>IF(A14="","",VLOOKUP(A14,[1]令和3年度契約状況調査票!$C:$AR,13,FALSE))</f>
        <v/>
      </c>
      <c r="G14" s="27" t="str">
        <f>IF(A14="","",IF(VLOOKUP(A14,[1]令和3年度契約状況調査票!$C:$AR,14,FALSE)="②一般競争入札（総合評価方式）","一般競争入札"&amp;CHAR(10)&amp;"（総合評価方式）","一般競争入札"))</f>
        <v/>
      </c>
      <c r="H14" s="28" t="str">
        <f>IF(A14="","",IF(VLOOKUP(A14,[1]令和3年度契約状況調査票!$C:$AR,16,FALSE)="他官署で調達手続きを実施のため","他官署で調達手続きを実施のため",IF(VLOOKUP(A14,[1]令和3年度契約状況調査票!$C:$AR,23,FALSE)="②同種の他の契約の予定価格を類推されるおそれがあるため公表しない","同種の他の契約の予定価格を類推されるおそれがあるため公表しない",IF(VLOOKUP(A14,[1]令和3年度契約状況調査票!$C:$AR,23,FALSE)="－","－",IF(VLOOKUP(A14,[1]令和3年度契約状況調査票!$C:$AR,9,FALSE)&lt;&gt;"",TEXT(VLOOKUP(A14,[1]令和3年度契約状況調査票!$C:$AR,16,FALSE),"#,##0円")&amp;CHAR(10)&amp;"(A)",VLOOKUP(A14,[1]令和3年度契約状況調査票!$C:$AR,16,FALSE))))))</f>
        <v/>
      </c>
      <c r="I14" s="28" t="str">
        <f>IF(A14="","",VLOOKUP(A14,[1]令和3年度契約状況調査票!$C:$AR,17,FALSE))</f>
        <v/>
      </c>
      <c r="J14" s="29" t="str">
        <f>IF(A14="","",IF(VLOOKUP(A14,[1]令和3年度契約状況調査票!$C:$AR,16,FALSE)="他官署で調達手続きを実施のため","－",IF(VLOOKUP(A14,[1]令和3年度契約状況調査票!$C:$AR,23,FALSE)="②同種の他の契約の予定価格を類推されるおそれがあるため公表しない","－",IF(VLOOKUP(A14,[1]令和3年度契約状況調査票!$C:$AR,23,FALSE)="－","－",IF(VLOOKUP(A14,[1]令和3年度契約状況調査票!$C:$AR,9,FALSE)&lt;&gt;"",TEXT(VLOOKUP(A14,[1]令和3年度契約状況調査票!$C:$AR,19,FALSE),"#.0%")&amp;CHAR(10)&amp;"(B/A×100)",VLOOKUP(A14,[1]令和3年度契約状況調査票!$C:$AR,19,FALSE))))))</f>
        <v/>
      </c>
      <c r="K14" s="30" t="str">
        <f>IF(A14="","",IF(VLOOKUP(A14,[1]令和3年度契約状況調査票!$C:$AR,29,FALSE)="①公益社団法人","公社",IF(VLOOKUP(A14,[1]令和3年度契約状況調査票!$C:$AR,29,FALSE)="②公益財団法人","公財","")))</f>
        <v/>
      </c>
      <c r="L14" s="30" t="str">
        <f>IF(A14="","",VLOOKUP(A14,[1]令和3年度契約状況調査票!$C:$AR,30,FALSE))</f>
        <v/>
      </c>
      <c r="M14" s="31" t="str">
        <f>IF(A14="","",IF(VLOOKUP(A14,[1]令和3年度契約状況調査票!$C:$AR,30,FALSE)="国所管",VLOOKUP(A14,[1]令和3年度契約状況調査票!$C:$AR,24,FALSE),""))</f>
        <v/>
      </c>
      <c r="N14" s="32" t="str">
        <f>IF(A14="","",IF(AND(P14="○",O14="分担契約/単価契約"),"単価契約"&amp;CHAR(10)&amp;"予定調達総額 "&amp;TEXT(VLOOKUP(A14,[1]令和3年度契約状況調査票!$C:$AR,18,FALSE),"#,##0円")&amp;"(B)"&amp;CHAR(10)&amp;"分担契約"&amp;CHAR(10)&amp;VLOOKUP(A14,[1]令和3年度契約状況調査票!$C:$AR,34,FALSE),IF(AND(P14="○",O14="分担契約"),"分担契約"&amp;CHAR(10)&amp;"契約総額 "&amp;TEXT(VLOOKUP(A14,[1]令和3年度契約状況調査票!$C:$AR,18,FALSE),"#,##0円")&amp;"(B)"&amp;CHAR(10)&amp;VLOOKUP(A14,[1]令和3年度契約状況調査票!$C:$AR,34,FALSE),(IF(O14="分担契約/単価契約","単価契約"&amp;CHAR(10)&amp;"予定調達総額 "&amp;TEXT(VLOOKUP(A14,[1]令和3年度契約状況調査票!$C:$AR,18,FALSE),"#,##0円")&amp;CHAR(10)&amp;"分担契約"&amp;CHAR(10)&amp;VLOOKUP(A14,[1]令和3年度契約状況調査票!$C:$AR,34,FALSE),IF(O14="分担契約","分担契約"&amp;CHAR(10)&amp;"契約総額 "&amp;TEXT(VLOOKUP(A14,[1]令和3年度契約状況調査票!$C:$AR,18,FALSE),"#,##0円")&amp;CHAR(10)&amp;VLOOKUP(A14,[1]令和3年度契約状況調査票!$C:$AR,34,FALSE),IF(O14="単価契約","単価契約"&amp;CHAR(10)&amp;"予定調達総額 "&amp;TEXT(VLOOKUP(A14,[1]令和3年度契約状況調査票!$C:$AR,18,FALSE),"#,##0円")&amp;CHAR(10)&amp;VLOOKUP(A14,[1]令和3年度契約状況調査票!$C:$AR,34,FALSE),VLOOKUP(A14,[1]令和3年度契約状況調査票!$C:$AR,34,FALSE))))))))</f>
        <v/>
      </c>
      <c r="O14" s="21" t="str">
        <f>IF(A14="","",VLOOKUP(A14,[1]令和3年度契約状況調査票!$C:$BY,55,FALSE))</f>
        <v/>
      </c>
      <c r="P14" s="21" t="str">
        <f>IF(A14="","",IF(VLOOKUP(A14,[1]令和3年度契約状況調査票!$C:$AR,16,FALSE)="他官署で調達手続きを実施のため","×",IF(VLOOKUP(A14,[1]令和3年度契約状況調査票!$C:$AR,23,FALSE)="②同種の他の契約の予定価格を類推されるおそれがあるため公表しない","×","○")))</f>
        <v/>
      </c>
    </row>
    <row r="15" spans="1:16" s="21" customFormat="1" ht="60" customHeight="1" x14ac:dyDescent="0.15">
      <c r="A15" s="22" t="str">
        <f>IF(MAX([1]令和3年度契約状況調査票!C14:C259)&gt;=ROW()-5,ROW()-5,"")</f>
        <v/>
      </c>
      <c r="B15" s="23" t="str">
        <f>IF(A15="","",VLOOKUP(A15,[1]令和3年度契約状況調査票!$C:$AR,7,FALSE))</f>
        <v/>
      </c>
      <c r="C15" s="24" t="str">
        <f>IF(A15="","",VLOOKUP(A15,[1]令和3年度契約状況調査票!$C:$AR,8,FALSE))</f>
        <v/>
      </c>
      <c r="D15" s="25" t="str">
        <f>IF(A15="","",VLOOKUP(A15,[1]令和3年度契約状況調査票!$C:$AR,11,FALSE))</f>
        <v/>
      </c>
      <c r="E15" s="23" t="str">
        <f>IF(A15="","",VLOOKUP(A15,[1]令和3年度契約状況調査票!$C:$AR,12,FALSE))</f>
        <v/>
      </c>
      <c r="F15" s="26" t="str">
        <f>IF(A15="","",VLOOKUP(A15,[1]令和3年度契約状況調査票!$C:$AR,13,FALSE))</f>
        <v/>
      </c>
      <c r="G15" s="27" t="str">
        <f>IF(A15="","",IF(VLOOKUP(A15,[1]令和3年度契約状況調査票!$C:$AR,14,FALSE)="②一般競争入札（総合評価方式）","一般競争入札"&amp;CHAR(10)&amp;"（総合評価方式）","一般競争入札"))</f>
        <v/>
      </c>
      <c r="H15" s="28" t="str">
        <f>IF(A15="","",IF(VLOOKUP(A15,[1]令和3年度契約状況調査票!$C:$AR,16,FALSE)="他官署で調達手続きを実施のため","他官署で調達手続きを実施のため",IF(VLOOKUP(A15,[1]令和3年度契約状況調査票!$C:$AR,23,FALSE)="②同種の他の契約の予定価格を類推されるおそれがあるため公表しない","同種の他の契約の予定価格を類推されるおそれがあるため公表しない",IF(VLOOKUP(A15,[1]令和3年度契約状況調査票!$C:$AR,23,FALSE)="－","－",IF(VLOOKUP(A15,[1]令和3年度契約状況調査票!$C:$AR,9,FALSE)&lt;&gt;"",TEXT(VLOOKUP(A15,[1]令和3年度契約状況調査票!$C:$AR,16,FALSE),"#,##0円")&amp;CHAR(10)&amp;"(A)",VLOOKUP(A15,[1]令和3年度契約状況調査票!$C:$AR,16,FALSE))))))</f>
        <v/>
      </c>
      <c r="I15" s="28" t="str">
        <f>IF(A15="","",VLOOKUP(A15,[1]令和3年度契約状況調査票!$C:$AR,17,FALSE))</f>
        <v/>
      </c>
      <c r="J15" s="29" t="str">
        <f>IF(A15="","",IF(VLOOKUP(A15,[1]令和3年度契約状況調査票!$C:$AR,16,FALSE)="他官署で調達手続きを実施のため","－",IF(VLOOKUP(A15,[1]令和3年度契約状況調査票!$C:$AR,23,FALSE)="②同種の他の契約の予定価格を類推されるおそれがあるため公表しない","－",IF(VLOOKUP(A15,[1]令和3年度契約状況調査票!$C:$AR,23,FALSE)="－","－",IF(VLOOKUP(A15,[1]令和3年度契約状況調査票!$C:$AR,9,FALSE)&lt;&gt;"",TEXT(VLOOKUP(A15,[1]令和3年度契約状況調査票!$C:$AR,19,FALSE),"#.0%")&amp;CHAR(10)&amp;"(B/A×100)",VLOOKUP(A15,[1]令和3年度契約状況調査票!$C:$AR,19,FALSE))))))</f>
        <v/>
      </c>
      <c r="K15" s="30" t="str">
        <f>IF(A15="","",IF(VLOOKUP(A15,[1]令和3年度契約状況調査票!$C:$AR,29,FALSE)="①公益社団法人","公社",IF(VLOOKUP(A15,[1]令和3年度契約状況調査票!$C:$AR,29,FALSE)="②公益財団法人","公財","")))</f>
        <v/>
      </c>
      <c r="L15" s="30" t="str">
        <f>IF(A15="","",VLOOKUP(A15,[1]令和3年度契約状況調査票!$C:$AR,30,FALSE))</f>
        <v/>
      </c>
      <c r="M15" s="31" t="str">
        <f>IF(A15="","",IF(VLOOKUP(A15,[1]令和3年度契約状況調査票!$C:$AR,30,FALSE)="国所管",VLOOKUP(A15,[1]令和3年度契約状況調査票!$C:$AR,24,FALSE),""))</f>
        <v/>
      </c>
      <c r="N15" s="32" t="str">
        <f>IF(A15="","",IF(AND(P15="○",O15="分担契約/単価契約"),"単価契約"&amp;CHAR(10)&amp;"予定調達総額 "&amp;TEXT(VLOOKUP(A15,[1]令和3年度契約状況調査票!$C:$AR,18,FALSE),"#,##0円")&amp;"(B)"&amp;CHAR(10)&amp;"分担契約"&amp;CHAR(10)&amp;VLOOKUP(A15,[1]令和3年度契約状況調査票!$C:$AR,34,FALSE),IF(AND(P15="○",O15="分担契約"),"分担契約"&amp;CHAR(10)&amp;"契約総額 "&amp;TEXT(VLOOKUP(A15,[1]令和3年度契約状況調査票!$C:$AR,18,FALSE),"#,##0円")&amp;"(B)"&amp;CHAR(10)&amp;VLOOKUP(A15,[1]令和3年度契約状況調査票!$C:$AR,34,FALSE),(IF(O15="分担契約/単価契約","単価契約"&amp;CHAR(10)&amp;"予定調達総額 "&amp;TEXT(VLOOKUP(A15,[1]令和3年度契約状況調査票!$C:$AR,18,FALSE),"#,##0円")&amp;CHAR(10)&amp;"分担契約"&amp;CHAR(10)&amp;VLOOKUP(A15,[1]令和3年度契約状況調査票!$C:$AR,34,FALSE),IF(O15="分担契約","分担契約"&amp;CHAR(10)&amp;"契約総額 "&amp;TEXT(VLOOKUP(A15,[1]令和3年度契約状況調査票!$C:$AR,18,FALSE),"#,##0円")&amp;CHAR(10)&amp;VLOOKUP(A15,[1]令和3年度契約状況調査票!$C:$AR,34,FALSE),IF(O15="単価契約","単価契約"&amp;CHAR(10)&amp;"予定調達総額 "&amp;TEXT(VLOOKUP(A15,[1]令和3年度契約状況調査票!$C:$AR,18,FALSE),"#,##0円")&amp;CHAR(10)&amp;VLOOKUP(A15,[1]令和3年度契約状況調査票!$C:$AR,34,FALSE),VLOOKUP(A15,[1]令和3年度契約状況調査票!$C:$AR,34,FALSE))))))))</f>
        <v/>
      </c>
      <c r="O15" s="21" t="str">
        <f>IF(A15="","",VLOOKUP(A15,[1]令和3年度契約状況調査票!$C:$BY,55,FALSE))</f>
        <v/>
      </c>
      <c r="P15" s="21" t="str">
        <f>IF(A15="","",IF(VLOOKUP(A15,[1]令和3年度契約状況調査票!$C:$AR,16,FALSE)="他官署で調達手続きを実施のため","×",IF(VLOOKUP(A15,[1]令和3年度契約状況調査票!$C:$AR,23,FALSE)="②同種の他の契約の予定価格を類推されるおそれがあるため公表しない","×","○")))</f>
        <v/>
      </c>
    </row>
    <row r="16" spans="1:16" s="21" customFormat="1" ht="60" customHeight="1" x14ac:dyDescent="0.15">
      <c r="A16" s="22" t="str">
        <f>IF(MAX([1]令和3年度契約状況調査票!C15:C260)&gt;=ROW()-5,ROW()-5,"")</f>
        <v/>
      </c>
      <c r="B16" s="23" t="str">
        <f>IF(A16="","",VLOOKUP(A16,[1]令和3年度契約状況調査票!$C:$AR,7,FALSE))</f>
        <v/>
      </c>
      <c r="C16" s="24" t="str">
        <f>IF(A16="","",VLOOKUP(A16,[1]令和3年度契約状況調査票!$C:$AR,8,FALSE))</f>
        <v/>
      </c>
      <c r="D16" s="25" t="str">
        <f>IF(A16="","",VLOOKUP(A16,[1]令和3年度契約状況調査票!$C:$AR,11,FALSE))</f>
        <v/>
      </c>
      <c r="E16" s="23" t="str">
        <f>IF(A16="","",VLOOKUP(A16,[1]令和3年度契約状況調査票!$C:$AR,12,FALSE))</f>
        <v/>
      </c>
      <c r="F16" s="26" t="str">
        <f>IF(A16="","",VLOOKUP(A16,[1]令和3年度契約状況調査票!$C:$AR,13,FALSE))</f>
        <v/>
      </c>
      <c r="G16" s="27" t="str">
        <f>IF(A16="","",IF(VLOOKUP(A16,[1]令和3年度契約状況調査票!$C:$AR,14,FALSE)="②一般競争入札（総合評価方式）","一般競争入札"&amp;CHAR(10)&amp;"（総合評価方式）","一般競争入札"))</f>
        <v/>
      </c>
      <c r="H16" s="28" t="str">
        <f>IF(A16="","",IF(VLOOKUP(A16,[1]令和3年度契約状況調査票!$C:$AR,16,FALSE)="他官署で調達手続きを実施のため","他官署で調達手続きを実施のため",IF(VLOOKUP(A16,[1]令和3年度契約状況調査票!$C:$AR,23,FALSE)="②同種の他の契約の予定価格を類推されるおそれがあるため公表しない","同種の他の契約の予定価格を類推されるおそれがあるため公表しない",IF(VLOOKUP(A16,[1]令和3年度契約状況調査票!$C:$AR,23,FALSE)="－","－",IF(VLOOKUP(A16,[1]令和3年度契約状況調査票!$C:$AR,9,FALSE)&lt;&gt;"",TEXT(VLOOKUP(A16,[1]令和3年度契約状況調査票!$C:$AR,16,FALSE),"#,##0円")&amp;CHAR(10)&amp;"(A)",VLOOKUP(A16,[1]令和3年度契約状況調査票!$C:$AR,16,FALSE))))))</f>
        <v/>
      </c>
      <c r="I16" s="28" t="str">
        <f>IF(A16="","",VLOOKUP(A16,[1]令和3年度契約状況調査票!$C:$AR,17,FALSE))</f>
        <v/>
      </c>
      <c r="J16" s="29" t="str">
        <f>IF(A16="","",IF(VLOOKUP(A16,[1]令和3年度契約状況調査票!$C:$AR,16,FALSE)="他官署で調達手続きを実施のため","－",IF(VLOOKUP(A16,[1]令和3年度契約状況調査票!$C:$AR,23,FALSE)="②同種の他の契約の予定価格を類推されるおそれがあるため公表しない","－",IF(VLOOKUP(A16,[1]令和3年度契約状況調査票!$C:$AR,23,FALSE)="－","－",IF(VLOOKUP(A16,[1]令和3年度契約状況調査票!$C:$AR,9,FALSE)&lt;&gt;"",TEXT(VLOOKUP(A16,[1]令和3年度契約状況調査票!$C:$AR,19,FALSE),"#.0%")&amp;CHAR(10)&amp;"(B/A×100)",VLOOKUP(A16,[1]令和3年度契約状況調査票!$C:$AR,19,FALSE))))))</f>
        <v/>
      </c>
      <c r="K16" s="30" t="str">
        <f>IF(A16="","",IF(VLOOKUP(A16,[1]令和3年度契約状況調査票!$C:$AR,29,FALSE)="①公益社団法人","公社",IF(VLOOKUP(A16,[1]令和3年度契約状況調査票!$C:$AR,29,FALSE)="②公益財団法人","公財","")))</f>
        <v/>
      </c>
      <c r="L16" s="30" t="str">
        <f>IF(A16="","",VLOOKUP(A16,[1]令和3年度契約状況調査票!$C:$AR,30,FALSE))</f>
        <v/>
      </c>
      <c r="M16" s="31" t="str">
        <f>IF(A16="","",IF(VLOOKUP(A16,[1]令和3年度契約状況調査票!$C:$AR,30,FALSE)="国所管",VLOOKUP(A16,[1]令和3年度契約状況調査票!$C:$AR,24,FALSE),""))</f>
        <v/>
      </c>
      <c r="N16" s="32" t="str">
        <f>IF(A16="","",IF(AND(P16="○",O16="分担契約/単価契約"),"単価契約"&amp;CHAR(10)&amp;"予定調達総額 "&amp;TEXT(VLOOKUP(A16,[1]令和3年度契約状況調査票!$C:$AR,18,FALSE),"#,##0円")&amp;"(B)"&amp;CHAR(10)&amp;"分担契約"&amp;CHAR(10)&amp;VLOOKUP(A16,[1]令和3年度契約状況調査票!$C:$AR,34,FALSE),IF(AND(P16="○",O16="分担契約"),"分担契約"&amp;CHAR(10)&amp;"契約総額 "&amp;TEXT(VLOOKUP(A16,[1]令和3年度契約状況調査票!$C:$AR,18,FALSE),"#,##0円")&amp;"(B)"&amp;CHAR(10)&amp;VLOOKUP(A16,[1]令和3年度契約状況調査票!$C:$AR,34,FALSE),(IF(O16="分担契約/単価契約","単価契約"&amp;CHAR(10)&amp;"予定調達総額 "&amp;TEXT(VLOOKUP(A16,[1]令和3年度契約状況調査票!$C:$AR,18,FALSE),"#,##0円")&amp;CHAR(10)&amp;"分担契約"&amp;CHAR(10)&amp;VLOOKUP(A16,[1]令和3年度契約状況調査票!$C:$AR,34,FALSE),IF(O16="分担契約","分担契約"&amp;CHAR(10)&amp;"契約総額 "&amp;TEXT(VLOOKUP(A16,[1]令和3年度契約状況調査票!$C:$AR,18,FALSE),"#,##0円")&amp;CHAR(10)&amp;VLOOKUP(A16,[1]令和3年度契約状況調査票!$C:$AR,34,FALSE),IF(O16="単価契約","単価契約"&amp;CHAR(10)&amp;"予定調達総額 "&amp;TEXT(VLOOKUP(A16,[1]令和3年度契約状況調査票!$C:$AR,18,FALSE),"#,##0円")&amp;CHAR(10)&amp;VLOOKUP(A16,[1]令和3年度契約状況調査票!$C:$AR,34,FALSE),VLOOKUP(A16,[1]令和3年度契約状況調査票!$C:$AR,34,FALSE))))))))</f>
        <v/>
      </c>
      <c r="O16" s="21" t="str">
        <f>IF(A16="","",VLOOKUP(A16,[1]令和3年度契約状況調査票!$C:$BY,55,FALSE))</f>
        <v/>
      </c>
      <c r="P16" s="21" t="str">
        <f>IF(A16="","",IF(VLOOKUP(A16,[1]令和3年度契約状況調査票!$C:$AR,16,FALSE)="他官署で調達手続きを実施のため","×",IF(VLOOKUP(A16,[1]令和3年度契約状況調査票!$C:$AR,23,FALSE)="②同種の他の契約の予定価格を類推されるおそれがあるため公表しない","×","○")))</f>
        <v/>
      </c>
    </row>
    <row r="17" spans="1:16" s="21" customFormat="1" ht="60" customHeight="1" x14ac:dyDescent="0.15">
      <c r="A17" s="22" t="str">
        <f>IF(MAX([1]令和3年度契約状況調査票!C16:C261)&gt;=ROW()-5,ROW()-5,"")</f>
        <v/>
      </c>
      <c r="B17" s="23" t="str">
        <f>IF(A17="","",VLOOKUP(A17,[1]令和3年度契約状況調査票!$C:$AR,7,FALSE))</f>
        <v/>
      </c>
      <c r="C17" s="24" t="str">
        <f>IF(A17="","",VLOOKUP(A17,[1]令和3年度契約状況調査票!$C:$AR,8,FALSE))</f>
        <v/>
      </c>
      <c r="D17" s="25" t="str">
        <f>IF(A17="","",VLOOKUP(A17,[1]令和3年度契約状況調査票!$C:$AR,11,FALSE))</f>
        <v/>
      </c>
      <c r="E17" s="23" t="str">
        <f>IF(A17="","",VLOOKUP(A17,[1]令和3年度契約状況調査票!$C:$AR,12,FALSE))</f>
        <v/>
      </c>
      <c r="F17" s="26" t="str">
        <f>IF(A17="","",VLOOKUP(A17,[1]令和3年度契約状況調査票!$C:$AR,13,FALSE))</f>
        <v/>
      </c>
      <c r="G17" s="27" t="str">
        <f>IF(A17="","",IF(VLOOKUP(A17,[1]令和3年度契約状況調査票!$C:$AR,14,FALSE)="②一般競争入札（総合評価方式）","一般競争入札"&amp;CHAR(10)&amp;"（総合評価方式）","一般競争入札"))</f>
        <v/>
      </c>
      <c r="H17" s="28" t="str">
        <f>IF(A17="","",IF(VLOOKUP(A17,[1]令和3年度契約状況調査票!$C:$AR,16,FALSE)="他官署で調達手続きを実施のため","他官署で調達手続きを実施のため",IF(VLOOKUP(A17,[1]令和3年度契約状況調査票!$C:$AR,23,FALSE)="②同種の他の契約の予定価格を類推されるおそれがあるため公表しない","同種の他の契約の予定価格を類推されるおそれがあるため公表しない",IF(VLOOKUP(A17,[1]令和3年度契約状況調査票!$C:$AR,23,FALSE)="－","－",IF(VLOOKUP(A17,[1]令和3年度契約状況調査票!$C:$AR,9,FALSE)&lt;&gt;"",TEXT(VLOOKUP(A17,[1]令和3年度契約状況調査票!$C:$AR,16,FALSE),"#,##0円")&amp;CHAR(10)&amp;"(A)",VLOOKUP(A17,[1]令和3年度契約状況調査票!$C:$AR,16,FALSE))))))</f>
        <v/>
      </c>
      <c r="I17" s="28" t="str">
        <f>IF(A17="","",VLOOKUP(A17,[1]令和3年度契約状況調査票!$C:$AR,17,FALSE))</f>
        <v/>
      </c>
      <c r="J17" s="29" t="str">
        <f>IF(A17="","",IF(VLOOKUP(A17,[1]令和3年度契約状況調査票!$C:$AR,16,FALSE)="他官署で調達手続きを実施のため","－",IF(VLOOKUP(A17,[1]令和3年度契約状況調査票!$C:$AR,23,FALSE)="②同種の他の契約の予定価格を類推されるおそれがあるため公表しない","－",IF(VLOOKUP(A17,[1]令和3年度契約状況調査票!$C:$AR,23,FALSE)="－","－",IF(VLOOKUP(A17,[1]令和3年度契約状況調査票!$C:$AR,9,FALSE)&lt;&gt;"",TEXT(VLOOKUP(A17,[1]令和3年度契約状況調査票!$C:$AR,19,FALSE),"#.0%")&amp;CHAR(10)&amp;"(B/A×100)",VLOOKUP(A17,[1]令和3年度契約状況調査票!$C:$AR,19,FALSE))))))</f>
        <v/>
      </c>
      <c r="K17" s="30" t="str">
        <f>IF(A17="","",IF(VLOOKUP(A17,[1]令和3年度契約状況調査票!$C:$AR,29,FALSE)="①公益社団法人","公社",IF(VLOOKUP(A17,[1]令和3年度契約状況調査票!$C:$AR,29,FALSE)="②公益財団法人","公財","")))</f>
        <v/>
      </c>
      <c r="L17" s="30" t="str">
        <f>IF(A17="","",VLOOKUP(A17,[1]令和3年度契約状況調査票!$C:$AR,30,FALSE))</f>
        <v/>
      </c>
      <c r="M17" s="31" t="str">
        <f>IF(A17="","",IF(VLOOKUP(A17,[1]令和3年度契約状況調査票!$C:$AR,30,FALSE)="国所管",VLOOKUP(A17,[1]令和3年度契約状況調査票!$C:$AR,24,FALSE),""))</f>
        <v/>
      </c>
      <c r="N17" s="32" t="str">
        <f>IF(A17="","",IF(AND(P17="○",O17="分担契約/単価契約"),"単価契約"&amp;CHAR(10)&amp;"予定調達総額 "&amp;TEXT(VLOOKUP(A17,[1]令和3年度契約状況調査票!$C:$AR,18,FALSE),"#,##0円")&amp;"(B)"&amp;CHAR(10)&amp;"分担契約"&amp;CHAR(10)&amp;VLOOKUP(A17,[1]令和3年度契約状況調査票!$C:$AR,34,FALSE),IF(AND(P17="○",O17="分担契約"),"分担契約"&amp;CHAR(10)&amp;"契約総額 "&amp;TEXT(VLOOKUP(A17,[1]令和3年度契約状況調査票!$C:$AR,18,FALSE),"#,##0円")&amp;"(B)"&amp;CHAR(10)&amp;VLOOKUP(A17,[1]令和3年度契約状況調査票!$C:$AR,34,FALSE),(IF(O17="分担契約/単価契約","単価契約"&amp;CHAR(10)&amp;"予定調達総額 "&amp;TEXT(VLOOKUP(A17,[1]令和3年度契約状況調査票!$C:$AR,18,FALSE),"#,##0円")&amp;CHAR(10)&amp;"分担契約"&amp;CHAR(10)&amp;VLOOKUP(A17,[1]令和3年度契約状況調査票!$C:$AR,34,FALSE),IF(O17="分担契約","分担契約"&amp;CHAR(10)&amp;"契約総額 "&amp;TEXT(VLOOKUP(A17,[1]令和3年度契約状況調査票!$C:$AR,18,FALSE),"#,##0円")&amp;CHAR(10)&amp;VLOOKUP(A17,[1]令和3年度契約状況調査票!$C:$AR,34,FALSE),IF(O17="単価契約","単価契約"&amp;CHAR(10)&amp;"予定調達総額 "&amp;TEXT(VLOOKUP(A17,[1]令和3年度契約状況調査票!$C:$AR,18,FALSE),"#,##0円")&amp;CHAR(10)&amp;VLOOKUP(A17,[1]令和3年度契約状況調査票!$C:$AR,34,FALSE),VLOOKUP(A17,[1]令和3年度契約状況調査票!$C:$AR,34,FALSE))))))))</f>
        <v/>
      </c>
      <c r="O17" s="21" t="str">
        <f>IF(A17="","",VLOOKUP(A17,[1]令和3年度契約状況調査票!$C:$BY,55,FALSE))</f>
        <v/>
      </c>
      <c r="P17" s="21" t="str">
        <f>IF(A17="","",IF(VLOOKUP(A17,[1]令和3年度契約状況調査票!$C:$AR,16,FALSE)="他官署で調達手続きを実施のため","×",IF(VLOOKUP(A17,[1]令和3年度契約状況調査票!$C:$AR,23,FALSE)="②同種の他の契約の予定価格を類推されるおそれがあるため公表しない","×","○")))</f>
        <v/>
      </c>
    </row>
    <row r="18" spans="1:16" s="21" customFormat="1" ht="60" customHeight="1" x14ac:dyDescent="0.15">
      <c r="A18" s="22" t="str">
        <f>IF(MAX([1]令和3年度契約状況調査票!C17:C262)&gt;=ROW()-5,ROW()-5,"")</f>
        <v/>
      </c>
      <c r="B18" s="23" t="str">
        <f>IF(A18="","",VLOOKUP(A18,[1]令和3年度契約状況調査票!$C:$AR,7,FALSE))</f>
        <v/>
      </c>
      <c r="C18" s="24" t="str">
        <f>IF(A18="","",VLOOKUP(A18,[1]令和3年度契約状況調査票!$C:$AR,8,FALSE))</f>
        <v/>
      </c>
      <c r="D18" s="25" t="str">
        <f>IF(A18="","",VLOOKUP(A18,[1]令和3年度契約状況調査票!$C:$AR,11,FALSE))</f>
        <v/>
      </c>
      <c r="E18" s="23" t="str">
        <f>IF(A18="","",VLOOKUP(A18,[1]令和3年度契約状況調査票!$C:$AR,12,FALSE))</f>
        <v/>
      </c>
      <c r="F18" s="26" t="str">
        <f>IF(A18="","",VLOOKUP(A18,[1]令和3年度契約状況調査票!$C:$AR,13,FALSE))</f>
        <v/>
      </c>
      <c r="G18" s="27" t="str">
        <f>IF(A18="","",IF(VLOOKUP(A18,[1]令和3年度契約状況調査票!$C:$AR,14,FALSE)="②一般競争入札（総合評価方式）","一般競争入札"&amp;CHAR(10)&amp;"（総合評価方式）","一般競争入札"))</f>
        <v/>
      </c>
      <c r="H18" s="28" t="str">
        <f>IF(A18="","",IF(VLOOKUP(A18,[1]令和3年度契約状況調査票!$C:$AR,16,FALSE)="他官署で調達手続きを実施のため","他官署で調達手続きを実施のため",IF(VLOOKUP(A18,[1]令和3年度契約状況調査票!$C:$AR,23,FALSE)="②同種の他の契約の予定価格を類推されるおそれがあるため公表しない","同種の他の契約の予定価格を類推されるおそれがあるため公表しない",IF(VLOOKUP(A18,[1]令和3年度契約状況調査票!$C:$AR,23,FALSE)="－","－",IF(VLOOKUP(A18,[1]令和3年度契約状況調査票!$C:$AR,9,FALSE)&lt;&gt;"",TEXT(VLOOKUP(A18,[1]令和3年度契約状況調査票!$C:$AR,16,FALSE),"#,##0円")&amp;CHAR(10)&amp;"(A)",VLOOKUP(A18,[1]令和3年度契約状況調査票!$C:$AR,16,FALSE))))))</f>
        <v/>
      </c>
      <c r="I18" s="28" t="str">
        <f>IF(A18="","",VLOOKUP(A18,[1]令和3年度契約状況調査票!$C:$AR,17,FALSE))</f>
        <v/>
      </c>
      <c r="J18" s="29" t="str">
        <f>IF(A18="","",IF(VLOOKUP(A18,[1]令和3年度契約状況調査票!$C:$AR,16,FALSE)="他官署で調達手続きを実施のため","－",IF(VLOOKUP(A18,[1]令和3年度契約状況調査票!$C:$AR,23,FALSE)="②同種の他の契約の予定価格を類推されるおそれがあるため公表しない","－",IF(VLOOKUP(A18,[1]令和3年度契約状況調査票!$C:$AR,23,FALSE)="－","－",IF(VLOOKUP(A18,[1]令和3年度契約状況調査票!$C:$AR,9,FALSE)&lt;&gt;"",TEXT(VLOOKUP(A18,[1]令和3年度契約状況調査票!$C:$AR,19,FALSE),"#.0%")&amp;CHAR(10)&amp;"(B/A×100)",VLOOKUP(A18,[1]令和3年度契約状況調査票!$C:$AR,19,FALSE))))))</f>
        <v/>
      </c>
      <c r="K18" s="30" t="str">
        <f>IF(A18="","",IF(VLOOKUP(A18,[1]令和3年度契約状況調査票!$C:$AR,29,FALSE)="①公益社団法人","公社",IF(VLOOKUP(A18,[1]令和3年度契約状況調査票!$C:$AR,29,FALSE)="②公益財団法人","公財","")))</f>
        <v/>
      </c>
      <c r="L18" s="30" t="str">
        <f>IF(A18="","",VLOOKUP(A18,[1]令和3年度契約状況調査票!$C:$AR,30,FALSE))</f>
        <v/>
      </c>
      <c r="M18" s="31" t="str">
        <f>IF(A18="","",IF(VLOOKUP(A18,[1]令和3年度契約状況調査票!$C:$AR,30,FALSE)="国所管",VLOOKUP(A18,[1]令和3年度契約状況調査票!$C:$AR,24,FALSE),""))</f>
        <v/>
      </c>
      <c r="N18" s="32" t="str">
        <f>IF(A18="","",IF(AND(P18="○",O18="分担契約/単価契約"),"単価契約"&amp;CHAR(10)&amp;"予定調達総額 "&amp;TEXT(VLOOKUP(A18,[1]令和3年度契約状況調査票!$C:$AR,18,FALSE),"#,##0円")&amp;"(B)"&amp;CHAR(10)&amp;"分担契約"&amp;CHAR(10)&amp;VLOOKUP(A18,[1]令和3年度契約状況調査票!$C:$AR,34,FALSE),IF(AND(P18="○",O18="分担契約"),"分担契約"&amp;CHAR(10)&amp;"契約総額 "&amp;TEXT(VLOOKUP(A18,[1]令和3年度契約状況調査票!$C:$AR,18,FALSE),"#,##0円")&amp;"(B)"&amp;CHAR(10)&amp;VLOOKUP(A18,[1]令和3年度契約状況調査票!$C:$AR,34,FALSE),(IF(O18="分担契約/単価契約","単価契約"&amp;CHAR(10)&amp;"予定調達総額 "&amp;TEXT(VLOOKUP(A18,[1]令和3年度契約状況調査票!$C:$AR,18,FALSE),"#,##0円")&amp;CHAR(10)&amp;"分担契約"&amp;CHAR(10)&amp;VLOOKUP(A18,[1]令和3年度契約状況調査票!$C:$AR,34,FALSE),IF(O18="分担契約","分担契約"&amp;CHAR(10)&amp;"契約総額 "&amp;TEXT(VLOOKUP(A18,[1]令和3年度契約状況調査票!$C:$AR,18,FALSE),"#,##0円")&amp;CHAR(10)&amp;VLOOKUP(A18,[1]令和3年度契約状況調査票!$C:$AR,34,FALSE),IF(O18="単価契約","単価契約"&amp;CHAR(10)&amp;"予定調達総額 "&amp;TEXT(VLOOKUP(A18,[1]令和3年度契約状況調査票!$C:$AR,18,FALSE),"#,##0円")&amp;CHAR(10)&amp;VLOOKUP(A18,[1]令和3年度契約状況調査票!$C:$AR,34,FALSE),VLOOKUP(A18,[1]令和3年度契約状況調査票!$C:$AR,34,FALSE))))))))</f>
        <v/>
      </c>
      <c r="O18" s="21" t="str">
        <f>IF(A18="","",VLOOKUP(A18,[1]令和3年度契約状況調査票!$C:$BY,55,FALSE))</f>
        <v/>
      </c>
      <c r="P18" s="21" t="str">
        <f>IF(A18="","",IF(VLOOKUP(A18,[1]令和3年度契約状況調査票!$C:$AR,16,FALSE)="他官署で調達手続きを実施のため","×",IF(VLOOKUP(A18,[1]令和3年度契約状況調査票!$C:$AR,23,FALSE)="②同種の他の契約の予定価格を類推されるおそれがあるため公表しない","×","○")))</f>
        <v/>
      </c>
    </row>
    <row r="19" spans="1:16" s="21" customFormat="1" ht="60" customHeight="1" x14ac:dyDescent="0.15">
      <c r="A19" s="22" t="str">
        <f>IF(MAX([1]令和3年度契約状況調査票!C18:C263)&gt;=ROW()-5,ROW()-5,"")</f>
        <v/>
      </c>
      <c r="B19" s="23" t="str">
        <f>IF(A19="","",VLOOKUP(A19,[1]令和3年度契約状況調査票!$C:$AR,7,FALSE))</f>
        <v/>
      </c>
      <c r="C19" s="24" t="str">
        <f>IF(A19="","",VLOOKUP(A19,[1]令和3年度契約状況調査票!$C:$AR,8,FALSE))</f>
        <v/>
      </c>
      <c r="D19" s="25" t="str">
        <f>IF(A19="","",VLOOKUP(A19,[1]令和3年度契約状況調査票!$C:$AR,11,FALSE))</f>
        <v/>
      </c>
      <c r="E19" s="23" t="str">
        <f>IF(A19="","",VLOOKUP(A19,[1]令和3年度契約状況調査票!$C:$AR,12,FALSE))</f>
        <v/>
      </c>
      <c r="F19" s="26" t="str">
        <f>IF(A19="","",VLOOKUP(A19,[1]令和3年度契約状況調査票!$C:$AR,13,FALSE))</f>
        <v/>
      </c>
      <c r="G19" s="27" t="str">
        <f>IF(A19="","",IF(VLOOKUP(A19,[1]令和3年度契約状況調査票!$C:$AR,14,FALSE)="②一般競争入札（総合評価方式）","一般競争入札"&amp;CHAR(10)&amp;"（総合評価方式）","一般競争入札"))</f>
        <v/>
      </c>
      <c r="H19" s="28" t="str">
        <f>IF(A19="","",IF(VLOOKUP(A19,[1]令和3年度契約状況調査票!$C:$AR,16,FALSE)="他官署で調達手続きを実施のため","他官署で調達手続きを実施のため",IF(VLOOKUP(A19,[1]令和3年度契約状況調査票!$C:$AR,23,FALSE)="②同種の他の契約の予定価格を類推されるおそれがあるため公表しない","同種の他の契約の予定価格を類推されるおそれがあるため公表しない",IF(VLOOKUP(A19,[1]令和3年度契約状況調査票!$C:$AR,23,FALSE)="－","－",IF(VLOOKUP(A19,[1]令和3年度契約状況調査票!$C:$AR,9,FALSE)&lt;&gt;"",TEXT(VLOOKUP(A19,[1]令和3年度契約状況調査票!$C:$AR,16,FALSE),"#,##0円")&amp;CHAR(10)&amp;"(A)",VLOOKUP(A19,[1]令和3年度契約状況調査票!$C:$AR,16,FALSE))))))</f>
        <v/>
      </c>
      <c r="I19" s="28" t="str">
        <f>IF(A19="","",VLOOKUP(A19,[1]令和3年度契約状況調査票!$C:$AR,17,FALSE))</f>
        <v/>
      </c>
      <c r="J19" s="29" t="str">
        <f>IF(A19="","",IF(VLOOKUP(A19,[1]令和3年度契約状況調査票!$C:$AR,16,FALSE)="他官署で調達手続きを実施のため","－",IF(VLOOKUP(A19,[1]令和3年度契約状況調査票!$C:$AR,23,FALSE)="②同種の他の契約の予定価格を類推されるおそれがあるため公表しない","－",IF(VLOOKUP(A19,[1]令和3年度契約状況調査票!$C:$AR,23,FALSE)="－","－",IF(VLOOKUP(A19,[1]令和3年度契約状況調査票!$C:$AR,9,FALSE)&lt;&gt;"",TEXT(VLOOKUP(A19,[1]令和3年度契約状況調査票!$C:$AR,19,FALSE),"#.0%")&amp;CHAR(10)&amp;"(B/A×100)",VLOOKUP(A19,[1]令和3年度契約状況調査票!$C:$AR,19,FALSE))))))</f>
        <v/>
      </c>
      <c r="K19" s="30" t="str">
        <f>IF(A19="","",IF(VLOOKUP(A19,[1]令和3年度契約状況調査票!$C:$AR,29,FALSE)="①公益社団法人","公社",IF(VLOOKUP(A19,[1]令和3年度契約状況調査票!$C:$AR,29,FALSE)="②公益財団法人","公財","")))</f>
        <v/>
      </c>
      <c r="L19" s="30" t="str">
        <f>IF(A19="","",VLOOKUP(A19,[1]令和3年度契約状況調査票!$C:$AR,30,FALSE))</f>
        <v/>
      </c>
      <c r="M19" s="31" t="str">
        <f>IF(A19="","",IF(VLOOKUP(A19,[1]令和3年度契約状況調査票!$C:$AR,30,FALSE)="国所管",VLOOKUP(A19,[1]令和3年度契約状況調査票!$C:$AR,24,FALSE),""))</f>
        <v/>
      </c>
      <c r="N19" s="32" t="str">
        <f>IF(A19="","",IF(AND(P19="○",O19="分担契約/単価契約"),"単価契約"&amp;CHAR(10)&amp;"予定調達総額 "&amp;TEXT(VLOOKUP(A19,[1]令和3年度契約状況調査票!$C:$AR,18,FALSE),"#,##0円")&amp;"(B)"&amp;CHAR(10)&amp;"分担契約"&amp;CHAR(10)&amp;VLOOKUP(A19,[1]令和3年度契約状況調査票!$C:$AR,34,FALSE),IF(AND(P19="○",O19="分担契約"),"分担契約"&amp;CHAR(10)&amp;"契約総額 "&amp;TEXT(VLOOKUP(A19,[1]令和3年度契約状況調査票!$C:$AR,18,FALSE),"#,##0円")&amp;"(B)"&amp;CHAR(10)&amp;VLOOKUP(A19,[1]令和3年度契約状況調査票!$C:$AR,34,FALSE),(IF(O19="分担契約/単価契約","単価契約"&amp;CHAR(10)&amp;"予定調達総額 "&amp;TEXT(VLOOKUP(A19,[1]令和3年度契約状況調査票!$C:$AR,18,FALSE),"#,##0円")&amp;CHAR(10)&amp;"分担契約"&amp;CHAR(10)&amp;VLOOKUP(A19,[1]令和3年度契約状況調査票!$C:$AR,34,FALSE),IF(O19="分担契約","分担契約"&amp;CHAR(10)&amp;"契約総額 "&amp;TEXT(VLOOKUP(A19,[1]令和3年度契約状況調査票!$C:$AR,18,FALSE),"#,##0円")&amp;CHAR(10)&amp;VLOOKUP(A19,[1]令和3年度契約状況調査票!$C:$AR,34,FALSE),IF(O19="単価契約","単価契約"&amp;CHAR(10)&amp;"予定調達総額 "&amp;TEXT(VLOOKUP(A19,[1]令和3年度契約状況調査票!$C:$AR,18,FALSE),"#,##0円")&amp;CHAR(10)&amp;VLOOKUP(A19,[1]令和3年度契約状況調査票!$C:$AR,34,FALSE),VLOOKUP(A19,[1]令和3年度契約状況調査票!$C:$AR,34,FALSE))))))))</f>
        <v/>
      </c>
      <c r="O19" s="21" t="str">
        <f>IF(A19="","",VLOOKUP(A19,[1]令和3年度契約状況調査票!$C:$BY,55,FALSE))</f>
        <v/>
      </c>
      <c r="P19" s="21" t="str">
        <f>IF(A19="","",IF(VLOOKUP(A19,[1]令和3年度契約状況調査票!$C:$AR,16,FALSE)="他官署で調達手続きを実施のため","×",IF(VLOOKUP(A19,[1]令和3年度契約状況調査票!$C:$AR,23,FALSE)="②同種の他の契約の予定価格を類推されるおそれがあるため公表しない","×","○")))</f>
        <v/>
      </c>
    </row>
    <row r="20" spans="1:16" s="21" customFormat="1" ht="60" customHeight="1" x14ac:dyDescent="0.15">
      <c r="A20" s="22" t="str">
        <f>IF(MAX([1]令和3年度契約状況調査票!C19:C264)&gt;=ROW()-5,ROW()-5,"")</f>
        <v/>
      </c>
      <c r="B20" s="23" t="str">
        <f>IF(A20="","",VLOOKUP(A20,[1]令和3年度契約状況調査票!$C:$AR,7,FALSE))</f>
        <v/>
      </c>
      <c r="C20" s="24" t="str">
        <f>IF(A20="","",VLOOKUP(A20,[1]令和3年度契約状況調査票!$C:$AR,8,FALSE))</f>
        <v/>
      </c>
      <c r="D20" s="25" t="str">
        <f>IF(A20="","",VLOOKUP(A20,[1]令和3年度契約状況調査票!$C:$AR,11,FALSE))</f>
        <v/>
      </c>
      <c r="E20" s="23" t="str">
        <f>IF(A20="","",VLOOKUP(A20,[1]令和3年度契約状況調査票!$C:$AR,12,FALSE))</f>
        <v/>
      </c>
      <c r="F20" s="26" t="str">
        <f>IF(A20="","",VLOOKUP(A20,[1]令和3年度契約状況調査票!$C:$AR,13,FALSE))</f>
        <v/>
      </c>
      <c r="G20" s="27" t="str">
        <f>IF(A20="","",IF(VLOOKUP(A20,[1]令和3年度契約状況調査票!$C:$AR,14,FALSE)="②一般競争入札（総合評価方式）","一般競争入札"&amp;CHAR(10)&amp;"（総合評価方式）","一般競争入札"))</f>
        <v/>
      </c>
      <c r="H20" s="28" t="str">
        <f>IF(A20="","",IF(VLOOKUP(A20,[1]令和3年度契約状況調査票!$C:$AR,16,FALSE)="他官署で調達手続きを実施のため","他官署で調達手続きを実施のため",IF(VLOOKUP(A20,[1]令和3年度契約状況調査票!$C:$AR,23,FALSE)="②同種の他の契約の予定価格を類推されるおそれがあるため公表しない","同種の他の契約の予定価格を類推されるおそれがあるため公表しない",IF(VLOOKUP(A20,[1]令和3年度契約状況調査票!$C:$AR,23,FALSE)="－","－",IF(VLOOKUP(A20,[1]令和3年度契約状況調査票!$C:$AR,9,FALSE)&lt;&gt;"",TEXT(VLOOKUP(A20,[1]令和3年度契約状況調査票!$C:$AR,16,FALSE),"#,##0円")&amp;CHAR(10)&amp;"(A)",VLOOKUP(A20,[1]令和3年度契約状況調査票!$C:$AR,16,FALSE))))))</f>
        <v/>
      </c>
      <c r="I20" s="28" t="str">
        <f>IF(A20="","",VLOOKUP(A20,[1]令和3年度契約状況調査票!$C:$AR,17,FALSE))</f>
        <v/>
      </c>
      <c r="J20" s="29" t="str">
        <f>IF(A20="","",IF(VLOOKUP(A20,[1]令和3年度契約状況調査票!$C:$AR,16,FALSE)="他官署で調達手続きを実施のため","－",IF(VLOOKUP(A20,[1]令和3年度契約状況調査票!$C:$AR,23,FALSE)="②同種の他の契約の予定価格を類推されるおそれがあるため公表しない","－",IF(VLOOKUP(A20,[1]令和3年度契約状況調査票!$C:$AR,23,FALSE)="－","－",IF(VLOOKUP(A20,[1]令和3年度契約状況調査票!$C:$AR,9,FALSE)&lt;&gt;"",TEXT(VLOOKUP(A20,[1]令和3年度契約状況調査票!$C:$AR,19,FALSE),"#.0%")&amp;CHAR(10)&amp;"(B/A×100)",VLOOKUP(A20,[1]令和3年度契約状況調査票!$C:$AR,19,FALSE))))))</f>
        <v/>
      </c>
      <c r="K20" s="30" t="str">
        <f>IF(A20="","",IF(VLOOKUP(A20,[1]令和3年度契約状況調査票!$C:$AR,29,FALSE)="①公益社団法人","公社",IF(VLOOKUP(A20,[1]令和3年度契約状況調査票!$C:$AR,29,FALSE)="②公益財団法人","公財","")))</f>
        <v/>
      </c>
      <c r="L20" s="30" t="str">
        <f>IF(A20="","",VLOOKUP(A20,[1]令和3年度契約状況調査票!$C:$AR,30,FALSE))</f>
        <v/>
      </c>
      <c r="M20" s="31" t="str">
        <f>IF(A20="","",IF(VLOOKUP(A20,[1]令和3年度契約状況調査票!$C:$AR,30,FALSE)="国所管",VLOOKUP(A20,[1]令和3年度契約状況調査票!$C:$AR,24,FALSE),""))</f>
        <v/>
      </c>
      <c r="N20" s="32" t="str">
        <f>IF(A20="","",IF(AND(P20="○",O20="分担契約/単価契約"),"単価契約"&amp;CHAR(10)&amp;"予定調達総額 "&amp;TEXT(VLOOKUP(A20,[1]令和3年度契約状況調査票!$C:$AR,18,FALSE),"#,##0円")&amp;"(B)"&amp;CHAR(10)&amp;"分担契約"&amp;CHAR(10)&amp;VLOOKUP(A20,[1]令和3年度契約状況調査票!$C:$AR,34,FALSE),IF(AND(P20="○",O20="分担契約"),"分担契約"&amp;CHAR(10)&amp;"契約総額 "&amp;TEXT(VLOOKUP(A20,[1]令和3年度契約状況調査票!$C:$AR,18,FALSE),"#,##0円")&amp;"(B)"&amp;CHAR(10)&amp;VLOOKUP(A20,[1]令和3年度契約状況調査票!$C:$AR,34,FALSE),(IF(O20="分担契約/単価契約","単価契約"&amp;CHAR(10)&amp;"予定調達総額 "&amp;TEXT(VLOOKUP(A20,[1]令和3年度契約状況調査票!$C:$AR,18,FALSE),"#,##0円")&amp;CHAR(10)&amp;"分担契約"&amp;CHAR(10)&amp;VLOOKUP(A20,[1]令和3年度契約状況調査票!$C:$AR,34,FALSE),IF(O20="分担契約","分担契約"&amp;CHAR(10)&amp;"契約総額 "&amp;TEXT(VLOOKUP(A20,[1]令和3年度契約状況調査票!$C:$AR,18,FALSE),"#,##0円")&amp;CHAR(10)&amp;VLOOKUP(A20,[1]令和3年度契約状況調査票!$C:$AR,34,FALSE),IF(O20="単価契約","単価契約"&amp;CHAR(10)&amp;"予定調達総額 "&amp;TEXT(VLOOKUP(A20,[1]令和3年度契約状況調査票!$C:$AR,18,FALSE),"#,##0円")&amp;CHAR(10)&amp;VLOOKUP(A20,[1]令和3年度契約状況調査票!$C:$AR,34,FALSE),VLOOKUP(A20,[1]令和3年度契約状況調査票!$C:$AR,34,FALSE))))))))</f>
        <v/>
      </c>
      <c r="O20" s="21" t="str">
        <f>IF(A20="","",VLOOKUP(A20,[1]令和3年度契約状況調査票!$C:$BY,55,FALSE))</f>
        <v/>
      </c>
      <c r="P20" s="21" t="str">
        <f>IF(A20="","",IF(VLOOKUP(A20,[1]令和3年度契約状況調査票!$C:$AR,16,FALSE)="他官署で調達手続きを実施のため","×",IF(VLOOKUP(A20,[1]令和3年度契約状況調査票!$C:$AR,23,FALSE)="②同種の他の契約の予定価格を類推されるおそれがあるため公表しない","×","○")))</f>
        <v/>
      </c>
    </row>
    <row r="21" spans="1:16" s="21" customFormat="1" ht="60" customHeight="1" x14ac:dyDescent="0.15">
      <c r="A21" s="22" t="str">
        <f>IF(MAX([1]令和3年度契約状況調査票!C20:C265)&gt;=ROW()-5,ROW()-5,"")</f>
        <v/>
      </c>
      <c r="B21" s="23" t="str">
        <f>IF(A21="","",VLOOKUP(A21,[1]令和3年度契約状況調査票!$C:$AR,7,FALSE))</f>
        <v/>
      </c>
      <c r="C21" s="24" t="str">
        <f>IF(A21="","",VLOOKUP(A21,[1]令和3年度契約状況調査票!$C:$AR,8,FALSE))</f>
        <v/>
      </c>
      <c r="D21" s="25" t="str">
        <f>IF(A21="","",VLOOKUP(A21,[1]令和3年度契約状況調査票!$C:$AR,11,FALSE))</f>
        <v/>
      </c>
      <c r="E21" s="23" t="str">
        <f>IF(A21="","",VLOOKUP(A21,[1]令和3年度契約状況調査票!$C:$AR,12,FALSE))</f>
        <v/>
      </c>
      <c r="F21" s="26" t="str">
        <f>IF(A21="","",VLOOKUP(A21,[1]令和3年度契約状況調査票!$C:$AR,13,FALSE))</f>
        <v/>
      </c>
      <c r="G21" s="27" t="str">
        <f>IF(A21="","",IF(VLOOKUP(A21,[1]令和3年度契約状況調査票!$C:$AR,14,FALSE)="②一般競争入札（総合評価方式）","一般競争入札"&amp;CHAR(10)&amp;"（総合評価方式）","一般競争入札"))</f>
        <v/>
      </c>
      <c r="H21" s="28" t="str">
        <f>IF(A21="","",IF(VLOOKUP(A21,[1]令和3年度契約状況調査票!$C:$AR,16,FALSE)="他官署で調達手続きを実施のため","他官署で調達手続きを実施のため",IF(VLOOKUP(A21,[1]令和3年度契約状況調査票!$C:$AR,23,FALSE)="②同種の他の契約の予定価格を類推されるおそれがあるため公表しない","同種の他の契約の予定価格を類推されるおそれがあるため公表しない",IF(VLOOKUP(A21,[1]令和3年度契約状況調査票!$C:$AR,23,FALSE)="－","－",IF(VLOOKUP(A21,[1]令和3年度契約状況調査票!$C:$AR,9,FALSE)&lt;&gt;"",TEXT(VLOOKUP(A21,[1]令和3年度契約状況調査票!$C:$AR,16,FALSE),"#,##0円")&amp;CHAR(10)&amp;"(A)",VLOOKUP(A21,[1]令和3年度契約状況調査票!$C:$AR,16,FALSE))))))</f>
        <v/>
      </c>
      <c r="I21" s="28" t="str">
        <f>IF(A21="","",VLOOKUP(A21,[1]令和3年度契約状況調査票!$C:$AR,17,FALSE))</f>
        <v/>
      </c>
      <c r="J21" s="29" t="str">
        <f>IF(A21="","",IF(VLOOKUP(A21,[1]令和3年度契約状況調査票!$C:$AR,16,FALSE)="他官署で調達手続きを実施のため","－",IF(VLOOKUP(A21,[1]令和3年度契約状況調査票!$C:$AR,23,FALSE)="②同種の他の契約の予定価格を類推されるおそれがあるため公表しない","－",IF(VLOOKUP(A21,[1]令和3年度契約状況調査票!$C:$AR,23,FALSE)="－","－",IF(VLOOKUP(A21,[1]令和3年度契約状況調査票!$C:$AR,9,FALSE)&lt;&gt;"",TEXT(VLOOKUP(A21,[1]令和3年度契約状況調査票!$C:$AR,19,FALSE),"#.0%")&amp;CHAR(10)&amp;"(B/A×100)",VLOOKUP(A21,[1]令和3年度契約状況調査票!$C:$AR,19,FALSE))))))</f>
        <v/>
      </c>
      <c r="K21" s="30" t="str">
        <f>IF(A21="","",IF(VLOOKUP(A21,[1]令和3年度契約状況調査票!$C:$AR,29,FALSE)="①公益社団法人","公社",IF(VLOOKUP(A21,[1]令和3年度契約状況調査票!$C:$AR,29,FALSE)="②公益財団法人","公財","")))</f>
        <v/>
      </c>
      <c r="L21" s="30" t="str">
        <f>IF(A21="","",VLOOKUP(A21,[1]令和3年度契約状況調査票!$C:$AR,30,FALSE))</f>
        <v/>
      </c>
      <c r="M21" s="31" t="str">
        <f>IF(A21="","",IF(VLOOKUP(A21,[1]令和3年度契約状況調査票!$C:$AR,30,FALSE)="国所管",VLOOKUP(A21,[1]令和3年度契約状況調査票!$C:$AR,24,FALSE),""))</f>
        <v/>
      </c>
      <c r="N21" s="32" t="str">
        <f>IF(A21="","",IF(AND(P21="○",O21="分担契約/単価契約"),"単価契約"&amp;CHAR(10)&amp;"予定調達総額 "&amp;TEXT(VLOOKUP(A21,[1]令和3年度契約状況調査票!$C:$AR,18,FALSE),"#,##0円")&amp;"(B)"&amp;CHAR(10)&amp;"分担契約"&amp;CHAR(10)&amp;VLOOKUP(A21,[1]令和3年度契約状況調査票!$C:$AR,34,FALSE),IF(AND(P21="○",O21="分担契約"),"分担契約"&amp;CHAR(10)&amp;"契約総額 "&amp;TEXT(VLOOKUP(A21,[1]令和3年度契約状況調査票!$C:$AR,18,FALSE),"#,##0円")&amp;"(B)"&amp;CHAR(10)&amp;VLOOKUP(A21,[1]令和3年度契約状況調査票!$C:$AR,34,FALSE),(IF(O21="分担契約/単価契約","単価契約"&amp;CHAR(10)&amp;"予定調達総額 "&amp;TEXT(VLOOKUP(A21,[1]令和3年度契約状況調査票!$C:$AR,18,FALSE),"#,##0円")&amp;CHAR(10)&amp;"分担契約"&amp;CHAR(10)&amp;VLOOKUP(A21,[1]令和3年度契約状況調査票!$C:$AR,34,FALSE),IF(O21="分担契約","分担契約"&amp;CHAR(10)&amp;"契約総額 "&amp;TEXT(VLOOKUP(A21,[1]令和3年度契約状況調査票!$C:$AR,18,FALSE),"#,##0円")&amp;CHAR(10)&amp;VLOOKUP(A21,[1]令和3年度契約状況調査票!$C:$AR,34,FALSE),IF(O21="単価契約","単価契約"&amp;CHAR(10)&amp;"予定調達総額 "&amp;TEXT(VLOOKUP(A21,[1]令和3年度契約状況調査票!$C:$AR,18,FALSE),"#,##0円")&amp;CHAR(10)&amp;VLOOKUP(A21,[1]令和3年度契約状況調査票!$C:$AR,34,FALSE),VLOOKUP(A21,[1]令和3年度契約状況調査票!$C:$AR,34,FALSE))))))))</f>
        <v/>
      </c>
      <c r="O21" s="21" t="str">
        <f>IF(A21="","",VLOOKUP(A21,[1]令和3年度契約状況調査票!$C:$BY,55,FALSE))</f>
        <v/>
      </c>
      <c r="P21" s="21" t="str">
        <f>IF(A21="","",IF(VLOOKUP(A21,[1]令和3年度契約状況調査票!$C:$AR,16,FALSE)="他官署で調達手続きを実施のため","×",IF(VLOOKUP(A21,[1]令和3年度契約状況調査票!$C:$AR,23,FALSE)="②同種の他の契約の予定価格を類推されるおそれがあるため公表しない","×","○")))</f>
        <v/>
      </c>
    </row>
    <row r="22" spans="1:16" s="21" customFormat="1" ht="60" customHeight="1" x14ac:dyDescent="0.15">
      <c r="A22" s="22" t="str">
        <f>IF(MAX([1]令和3年度契約状況調査票!C21:C266)&gt;=ROW()-5,ROW()-5,"")</f>
        <v/>
      </c>
      <c r="B22" s="23" t="str">
        <f>IF(A22="","",VLOOKUP(A22,[1]令和3年度契約状況調査票!$C:$AR,7,FALSE))</f>
        <v/>
      </c>
      <c r="C22" s="24" t="str">
        <f>IF(A22="","",VLOOKUP(A22,[1]令和3年度契約状況調査票!$C:$AR,8,FALSE))</f>
        <v/>
      </c>
      <c r="D22" s="25" t="str">
        <f>IF(A22="","",VLOOKUP(A22,[1]令和3年度契約状況調査票!$C:$AR,11,FALSE))</f>
        <v/>
      </c>
      <c r="E22" s="23" t="str">
        <f>IF(A22="","",VLOOKUP(A22,[1]令和3年度契約状況調査票!$C:$AR,12,FALSE))</f>
        <v/>
      </c>
      <c r="F22" s="26" t="str">
        <f>IF(A22="","",VLOOKUP(A22,[1]令和3年度契約状況調査票!$C:$AR,13,FALSE))</f>
        <v/>
      </c>
      <c r="G22" s="27" t="str">
        <f>IF(A22="","",IF(VLOOKUP(A22,[1]令和3年度契約状況調査票!$C:$AR,14,FALSE)="②一般競争入札（総合評価方式）","一般競争入札"&amp;CHAR(10)&amp;"（総合評価方式）","一般競争入札"))</f>
        <v/>
      </c>
      <c r="H22" s="28" t="str">
        <f>IF(A22="","",IF(VLOOKUP(A22,[1]令和3年度契約状況調査票!$C:$AR,16,FALSE)="他官署で調達手続きを実施のため","他官署で調達手続きを実施のため",IF(VLOOKUP(A22,[1]令和3年度契約状況調査票!$C:$AR,23,FALSE)="②同種の他の契約の予定価格を類推されるおそれがあるため公表しない","同種の他の契約の予定価格を類推されるおそれがあるため公表しない",IF(VLOOKUP(A22,[1]令和3年度契約状況調査票!$C:$AR,23,FALSE)="－","－",IF(VLOOKUP(A22,[1]令和3年度契約状況調査票!$C:$AR,9,FALSE)&lt;&gt;"",TEXT(VLOOKUP(A22,[1]令和3年度契約状況調査票!$C:$AR,16,FALSE),"#,##0円")&amp;CHAR(10)&amp;"(A)",VLOOKUP(A22,[1]令和3年度契約状況調査票!$C:$AR,16,FALSE))))))</f>
        <v/>
      </c>
      <c r="I22" s="28" t="str">
        <f>IF(A22="","",VLOOKUP(A22,[1]令和3年度契約状況調査票!$C:$AR,17,FALSE))</f>
        <v/>
      </c>
      <c r="J22" s="29" t="str">
        <f>IF(A22="","",IF(VLOOKUP(A22,[1]令和3年度契約状況調査票!$C:$AR,16,FALSE)="他官署で調達手続きを実施のため","－",IF(VLOOKUP(A22,[1]令和3年度契約状況調査票!$C:$AR,23,FALSE)="②同種の他の契約の予定価格を類推されるおそれがあるため公表しない","－",IF(VLOOKUP(A22,[1]令和3年度契約状況調査票!$C:$AR,23,FALSE)="－","－",IF(VLOOKUP(A22,[1]令和3年度契約状況調査票!$C:$AR,9,FALSE)&lt;&gt;"",TEXT(VLOOKUP(A22,[1]令和3年度契約状況調査票!$C:$AR,19,FALSE),"#.0%")&amp;CHAR(10)&amp;"(B/A×100)",VLOOKUP(A22,[1]令和3年度契約状況調査票!$C:$AR,19,FALSE))))))</f>
        <v/>
      </c>
      <c r="K22" s="30" t="str">
        <f>IF(A22="","",IF(VLOOKUP(A22,[1]令和3年度契約状況調査票!$C:$AR,29,FALSE)="①公益社団法人","公社",IF(VLOOKUP(A22,[1]令和3年度契約状況調査票!$C:$AR,29,FALSE)="②公益財団法人","公財","")))</f>
        <v/>
      </c>
      <c r="L22" s="30" t="str">
        <f>IF(A22="","",VLOOKUP(A22,[1]令和3年度契約状況調査票!$C:$AR,30,FALSE))</f>
        <v/>
      </c>
      <c r="M22" s="31" t="str">
        <f>IF(A22="","",IF(VLOOKUP(A22,[1]令和3年度契約状況調査票!$C:$AR,30,FALSE)="国所管",VLOOKUP(A22,[1]令和3年度契約状況調査票!$C:$AR,24,FALSE),""))</f>
        <v/>
      </c>
      <c r="N22" s="32" t="str">
        <f>IF(A22="","",IF(AND(P22="○",O22="分担契約/単価契約"),"単価契約"&amp;CHAR(10)&amp;"予定調達総額 "&amp;TEXT(VLOOKUP(A22,[1]令和3年度契約状況調査票!$C:$AR,18,FALSE),"#,##0円")&amp;"(B)"&amp;CHAR(10)&amp;"分担契約"&amp;CHAR(10)&amp;VLOOKUP(A22,[1]令和3年度契約状況調査票!$C:$AR,34,FALSE),IF(AND(P22="○",O22="分担契約"),"分担契約"&amp;CHAR(10)&amp;"契約総額 "&amp;TEXT(VLOOKUP(A22,[1]令和3年度契約状況調査票!$C:$AR,18,FALSE),"#,##0円")&amp;"(B)"&amp;CHAR(10)&amp;VLOOKUP(A22,[1]令和3年度契約状況調査票!$C:$AR,34,FALSE),(IF(O22="分担契約/単価契約","単価契約"&amp;CHAR(10)&amp;"予定調達総額 "&amp;TEXT(VLOOKUP(A22,[1]令和3年度契約状況調査票!$C:$AR,18,FALSE),"#,##0円")&amp;CHAR(10)&amp;"分担契約"&amp;CHAR(10)&amp;VLOOKUP(A22,[1]令和3年度契約状況調査票!$C:$AR,34,FALSE),IF(O22="分担契約","分担契約"&amp;CHAR(10)&amp;"契約総額 "&amp;TEXT(VLOOKUP(A22,[1]令和3年度契約状況調査票!$C:$AR,18,FALSE),"#,##0円")&amp;CHAR(10)&amp;VLOOKUP(A22,[1]令和3年度契約状況調査票!$C:$AR,34,FALSE),IF(O22="単価契約","単価契約"&amp;CHAR(10)&amp;"予定調達総額 "&amp;TEXT(VLOOKUP(A22,[1]令和3年度契約状況調査票!$C:$AR,18,FALSE),"#,##0円")&amp;CHAR(10)&amp;VLOOKUP(A22,[1]令和3年度契約状況調査票!$C:$AR,34,FALSE),VLOOKUP(A22,[1]令和3年度契約状況調査票!$C:$AR,34,FALSE))))))))</f>
        <v/>
      </c>
      <c r="O22" s="21" t="str">
        <f>IF(A22="","",VLOOKUP(A22,[1]令和3年度契約状況調査票!$C:$BY,55,FALSE))</f>
        <v/>
      </c>
      <c r="P22" s="21" t="str">
        <f>IF(A22="","",IF(VLOOKUP(A22,[1]令和3年度契約状況調査票!$C:$AR,16,FALSE)="他官署で調達手続きを実施のため","×",IF(VLOOKUP(A22,[1]令和3年度契約状況調査票!$C:$AR,23,FALSE)="②同種の他の契約の予定価格を類推されるおそれがあるため公表しない","×","○")))</f>
        <v/>
      </c>
    </row>
    <row r="23" spans="1:16" s="21" customFormat="1" ht="60" customHeight="1" x14ac:dyDescent="0.15">
      <c r="A23" s="22" t="str">
        <f>IF(MAX([1]令和3年度契約状況調査票!C22:C267)&gt;=ROW()-5,ROW()-5,"")</f>
        <v/>
      </c>
      <c r="B23" s="23" t="str">
        <f>IF(A23="","",VLOOKUP(A23,[1]令和3年度契約状況調査票!$C:$AR,7,FALSE))</f>
        <v/>
      </c>
      <c r="C23" s="24" t="str">
        <f>IF(A23="","",VLOOKUP(A23,[1]令和3年度契約状況調査票!$C:$AR,8,FALSE))</f>
        <v/>
      </c>
      <c r="D23" s="25" t="str">
        <f>IF(A23="","",VLOOKUP(A23,[1]令和3年度契約状況調査票!$C:$AR,11,FALSE))</f>
        <v/>
      </c>
      <c r="E23" s="23" t="str">
        <f>IF(A23="","",VLOOKUP(A23,[1]令和3年度契約状況調査票!$C:$AR,12,FALSE))</f>
        <v/>
      </c>
      <c r="F23" s="26" t="str">
        <f>IF(A23="","",VLOOKUP(A23,[1]令和3年度契約状況調査票!$C:$AR,13,FALSE))</f>
        <v/>
      </c>
      <c r="G23" s="27" t="str">
        <f>IF(A23="","",IF(VLOOKUP(A23,[1]令和3年度契約状況調査票!$C:$AR,14,FALSE)="②一般競争入札（総合評価方式）","一般競争入札"&amp;CHAR(10)&amp;"（総合評価方式）","一般競争入札"))</f>
        <v/>
      </c>
      <c r="H23" s="28" t="str">
        <f>IF(A23="","",IF(VLOOKUP(A23,[1]令和3年度契約状況調査票!$C:$AR,16,FALSE)="他官署で調達手続きを実施のため","他官署で調達手続きを実施のため",IF(VLOOKUP(A23,[1]令和3年度契約状況調査票!$C:$AR,23,FALSE)="②同種の他の契約の予定価格を類推されるおそれがあるため公表しない","同種の他の契約の予定価格を類推されるおそれがあるため公表しない",IF(VLOOKUP(A23,[1]令和3年度契約状況調査票!$C:$AR,23,FALSE)="－","－",IF(VLOOKUP(A23,[1]令和3年度契約状況調査票!$C:$AR,9,FALSE)&lt;&gt;"",TEXT(VLOOKUP(A23,[1]令和3年度契約状況調査票!$C:$AR,16,FALSE),"#,##0円")&amp;CHAR(10)&amp;"(A)",VLOOKUP(A23,[1]令和3年度契約状況調査票!$C:$AR,16,FALSE))))))</f>
        <v/>
      </c>
      <c r="I23" s="28" t="str">
        <f>IF(A23="","",VLOOKUP(A23,[1]令和3年度契約状況調査票!$C:$AR,17,FALSE))</f>
        <v/>
      </c>
      <c r="J23" s="29" t="str">
        <f>IF(A23="","",IF(VLOOKUP(A23,[1]令和3年度契約状況調査票!$C:$AR,16,FALSE)="他官署で調達手続きを実施のため","－",IF(VLOOKUP(A23,[1]令和3年度契約状況調査票!$C:$AR,23,FALSE)="②同種の他の契約の予定価格を類推されるおそれがあるため公表しない","－",IF(VLOOKUP(A23,[1]令和3年度契約状況調査票!$C:$AR,23,FALSE)="－","－",IF(VLOOKUP(A23,[1]令和3年度契約状況調査票!$C:$AR,9,FALSE)&lt;&gt;"",TEXT(VLOOKUP(A23,[1]令和3年度契約状況調査票!$C:$AR,19,FALSE),"#.0%")&amp;CHAR(10)&amp;"(B/A×100)",VLOOKUP(A23,[1]令和3年度契約状況調査票!$C:$AR,19,FALSE))))))</f>
        <v/>
      </c>
      <c r="K23" s="30" t="str">
        <f>IF(A23="","",IF(VLOOKUP(A23,[1]令和3年度契約状況調査票!$C:$AR,29,FALSE)="①公益社団法人","公社",IF(VLOOKUP(A23,[1]令和3年度契約状況調査票!$C:$AR,29,FALSE)="②公益財団法人","公財","")))</f>
        <v/>
      </c>
      <c r="L23" s="30" t="str">
        <f>IF(A23="","",VLOOKUP(A23,[1]令和3年度契約状況調査票!$C:$AR,30,FALSE))</f>
        <v/>
      </c>
      <c r="M23" s="31" t="str">
        <f>IF(A23="","",IF(VLOOKUP(A23,[1]令和3年度契約状況調査票!$C:$AR,30,FALSE)="国所管",VLOOKUP(A23,[1]令和3年度契約状況調査票!$C:$AR,24,FALSE),""))</f>
        <v/>
      </c>
      <c r="N23" s="32" t="str">
        <f>IF(A23="","",IF(AND(P23="○",O23="分担契約/単価契約"),"単価契約"&amp;CHAR(10)&amp;"予定調達総額 "&amp;TEXT(VLOOKUP(A23,[1]令和3年度契約状況調査票!$C:$AR,18,FALSE),"#,##0円")&amp;"(B)"&amp;CHAR(10)&amp;"分担契約"&amp;CHAR(10)&amp;VLOOKUP(A23,[1]令和3年度契約状況調査票!$C:$AR,34,FALSE),IF(AND(P23="○",O23="分担契約"),"分担契約"&amp;CHAR(10)&amp;"契約総額 "&amp;TEXT(VLOOKUP(A23,[1]令和3年度契約状況調査票!$C:$AR,18,FALSE),"#,##0円")&amp;"(B)"&amp;CHAR(10)&amp;VLOOKUP(A23,[1]令和3年度契約状況調査票!$C:$AR,34,FALSE),(IF(O23="分担契約/単価契約","単価契約"&amp;CHAR(10)&amp;"予定調達総額 "&amp;TEXT(VLOOKUP(A23,[1]令和3年度契約状況調査票!$C:$AR,18,FALSE),"#,##0円")&amp;CHAR(10)&amp;"分担契約"&amp;CHAR(10)&amp;VLOOKUP(A23,[1]令和3年度契約状況調査票!$C:$AR,34,FALSE),IF(O23="分担契約","分担契約"&amp;CHAR(10)&amp;"契約総額 "&amp;TEXT(VLOOKUP(A23,[1]令和3年度契約状況調査票!$C:$AR,18,FALSE),"#,##0円")&amp;CHAR(10)&amp;VLOOKUP(A23,[1]令和3年度契約状況調査票!$C:$AR,34,FALSE),IF(O23="単価契約","単価契約"&amp;CHAR(10)&amp;"予定調達総額 "&amp;TEXT(VLOOKUP(A23,[1]令和3年度契約状況調査票!$C:$AR,18,FALSE),"#,##0円")&amp;CHAR(10)&amp;VLOOKUP(A23,[1]令和3年度契約状況調査票!$C:$AR,34,FALSE),VLOOKUP(A23,[1]令和3年度契約状況調査票!$C:$AR,34,FALSE))))))))</f>
        <v/>
      </c>
      <c r="O23" s="21" t="str">
        <f>IF(A23="","",VLOOKUP(A23,[1]令和3年度契約状況調査票!$C:$BY,55,FALSE))</f>
        <v/>
      </c>
      <c r="P23" s="21" t="str">
        <f>IF(A23="","",IF(VLOOKUP(A23,[1]令和3年度契約状況調査票!$C:$AR,16,FALSE)="他官署で調達手続きを実施のため","×",IF(VLOOKUP(A23,[1]令和3年度契約状況調査票!$C:$AR,23,FALSE)="②同種の他の契約の予定価格を類推されるおそれがあるため公表しない","×","○")))</f>
        <v/>
      </c>
    </row>
    <row r="24" spans="1:16" s="21" customFormat="1" ht="60" customHeight="1" x14ac:dyDescent="0.15">
      <c r="A24" s="22" t="str">
        <f>IF(MAX([1]令和3年度契約状況調査票!C23:C268)&gt;=ROW()-5,ROW()-5,"")</f>
        <v/>
      </c>
      <c r="B24" s="23" t="str">
        <f>IF(A24="","",VLOOKUP(A24,[1]令和3年度契約状況調査票!$C:$AR,7,FALSE))</f>
        <v/>
      </c>
      <c r="C24" s="24" t="str">
        <f>IF(A24="","",VLOOKUP(A24,[1]令和3年度契約状況調査票!$C:$AR,8,FALSE))</f>
        <v/>
      </c>
      <c r="D24" s="25" t="str">
        <f>IF(A24="","",VLOOKUP(A24,[1]令和3年度契約状況調査票!$C:$AR,11,FALSE))</f>
        <v/>
      </c>
      <c r="E24" s="23" t="str">
        <f>IF(A24="","",VLOOKUP(A24,[1]令和3年度契約状況調査票!$C:$AR,12,FALSE))</f>
        <v/>
      </c>
      <c r="F24" s="26" t="str">
        <f>IF(A24="","",VLOOKUP(A24,[1]令和3年度契約状況調査票!$C:$AR,13,FALSE))</f>
        <v/>
      </c>
      <c r="G24" s="27" t="str">
        <f>IF(A24="","",IF(VLOOKUP(A24,[1]令和3年度契約状況調査票!$C:$AR,14,FALSE)="②一般競争入札（総合評価方式）","一般競争入札"&amp;CHAR(10)&amp;"（総合評価方式）","一般競争入札"))</f>
        <v/>
      </c>
      <c r="H24" s="28" t="str">
        <f>IF(A24="","",IF(VLOOKUP(A24,[1]令和3年度契約状況調査票!$C:$AR,16,FALSE)="他官署で調達手続きを実施のため","他官署で調達手続きを実施のため",IF(VLOOKUP(A24,[1]令和3年度契約状況調査票!$C:$AR,23,FALSE)="②同種の他の契約の予定価格を類推されるおそれがあるため公表しない","同種の他の契約の予定価格を類推されるおそれがあるため公表しない",IF(VLOOKUP(A24,[1]令和3年度契約状況調査票!$C:$AR,23,FALSE)="－","－",IF(VLOOKUP(A24,[1]令和3年度契約状況調査票!$C:$AR,9,FALSE)&lt;&gt;"",TEXT(VLOOKUP(A24,[1]令和3年度契約状況調査票!$C:$AR,16,FALSE),"#,##0円")&amp;CHAR(10)&amp;"(A)",VLOOKUP(A24,[1]令和3年度契約状況調査票!$C:$AR,16,FALSE))))))</f>
        <v/>
      </c>
      <c r="I24" s="28" t="str">
        <f>IF(A24="","",VLOOKUP(A24,[1]令和3年度契約状況調査票!$C:$AR,17,FALSE))</f>
        <v/>
      </c>
      <c r="J24" s="29" t="str">
        <f>IF(A24="","",IF(VLOOKUP(A24,[1]令和3年度契約状況調査票!$C:$AR,16,FALSE)="他官署で調達手続きを実施のため","－",IF(VLOOKUP(A24,[1]令和3年度契約状況調査票!$C:$AR,23,FALSE)="②同種の他の契約の予定価格を類推されるおそれがあるため公表しない","－",IF(VLOOKUP(A24,[1]令和3年度契約状況調査票!$C:$AR,23,FALSE)="－","－",IF(VLOOKUP(A24,[1]令和3年度契約状況調査票!$C:$AR,9,FALSE)&lt;&gt;"",TEXT(VLOOKUP(A24,[1]令和3年度契約状況調査票!$C:$AR,19,FALSE),"#.0%")&amp;CHAR(10)&amp;"(B/A×100)",VLOOKUP(A24,[1]令和3年度契約状況調査票!$C:$AR,19,FALSE))))))</f>
        <v/>
      </c>
      <c r="K24" s="30" t="str">
        <f>IF(A24="","",IF(VLOOKUP(A24,[1]令和3年度契約状況調査票!$C:$AR,29,FALSE)="①公益社団法人","公社",IF(VLOOKUP(A24,[1]令和3年度契約状況調査票!$C:$AR,29,FALSE)="②公益財団法人","公財","")))</f>
        <v/>
      </c>
      <c r="L24" s="30" t="str">
        <f>IF(A24="","",VLOOKUP(A24,[1]令和3年度契約状況調査票!$C:$AR,30,FALSE))</f>
        <v/>
      </c>
      <c r="M24" s="31" t="str">
        <f>IF(A24="","",IF(VLOOKUP(A24,[1]令和3年度契約状況調査票!$C:$AR,30,FALSE)="国所管",VLOOKUP(A24,[1]令和3年度契約状況調査票!$C:$AR,24,FALSE),""))</f>
        <v/>
      </c>
      <c r="N24" s="32" t="str">
        <f>IF(A24="","",IF(AND(P24="○",O24="分担契約/単価契約"),"単価契約"&amp;CHAR(10)&amp;"予定調達総額 "&amp;TEXT(VLOOKUP(A24,[1]令和3年度契約状況調査票!$C:$AR,18,FALSE),"#,##0円")&amp;"(B)"&amp;CHAR(10)&amp;"分担契約"&amp;CHAR(10)&amp;VLOOKUP(A24,[1]令和3年度契約状況調査票!$C:$AR,34,FALSE),IF(AND(P24="○",O24="分担契約"),"分担契約"&amp;CHAR(10)&amp;"契約総額 "&amp;TEXT(VLOOKUP(A24,[1]令和3年度契約状況調査票!$C:$AR,18,FALSE),"#,##0円")&amp;"(B)"&amp;CHAR(10)&amp;VLOOKUP(A24,[1]令和3年度契約状況調査票!$C:$AR,34,FALSE),(IF(O24="分担契約/単価契約","単価契約"&amp;CHAR(10)&amp;"予定調達総額 "&amp;TEXT(VLOOKUP(A24,[1]令和3年度契約状況調査票!$C:$AR,18,FALSE),"#,##0円")&amp;CHAR(10)&amp;"分担契約"&amp;CHAR(10)&amp;VLOOKUP(A24,[1]令和3年度契約状況調査票!$C:$AR,34,FALSE),IF(O24="分担契約","分担契約"&amp;CHAR(10)&amp;"契約総額 "&amp;TEXT(VLOOKUP(A24,[1]令和3年度契約状況調査票!$C:$AR,18,FALSE),"#,##0円")&amp;CHAR(10)&amp;VLOOKUP(A24,[1]令和3年度契約状況調査票!$C:$AR,34,FALSE),IF(O24="単価契約","単価契約"&amp;CHAR(10)&amp;"予定調達総額 "&amp;TEXT(VLOOKUP(A24,[1]令和3年度契約状況調査票!$C:$AR,18,FALSE),"#,##0円")&amp;CHAR(10)&amp;VLOOKUP(A24,[1]令和3年度契約状況調査票!$C:$AR,34,FALSE),VLOOKUP(A24,[1]令和3年度契約状況調査票!$C:$AR,34,FALSE))))))))</f>
        <v/>
      </c>
      <c r="O24" s="21" t="str">
        <f>IF(A24="","",VLOOKUP(A24,[1]令和3年度契約状況調査票!$C:$BY,55,FALSE))</f>
        <v/>
      </c>
      <c r="P24" s="21" t="str">
        <f>IF(A24="","",IF(VLOOKUP(A24,[1]令和3年度契約状況調査票!$C:$AR,16,FALSE)="他官署で調達手続きを実施のため","×",IF(VLOOKUP(A24,[1]令和3年度契約状況調査票!$C:$AR,23,FALSE)="②同種の他の契約の予定価格を類推されるおそれがあるため公表しない","×","○")))</f>
        <v/>
      </c>
    </row>
    <row r="25" spans="1:16" s="21" customFormat="1" ht="60" customHeight="1" x14ac:dyDescent="0.15">
      <c r="A25" s="22" t="str">
        <f>IF(MAX([1]令和3年度契約状況調査票!C24:C269)&gt;=ROW()-5,ROW()-5,"")</f>
        <v/>
      </c>
      <c r="B25" s="23" t="str">
        <f>IF(A25="","",VLOOKUP(A25,[1]令和3年度契約状況調査票!$C:$AR,7,FALSE))</f>
        <v/>
      </c>
      <c r="C25" s="24" t="str">
        <f>IF(A25="","",VLOOKUP(A25,[1]令和3年度契約状況調査票!$C:$AR,8,FALSE))</f>
        <v/>
      </c>
      <c r="D25" s="25" t="str">
        <f>IF(A25="","",VLOOKUP(A25,[1]令和3年度契約状況調査票!$C:$AR,11,FALSE))</f>
        <v/>
      </c>
      <c r="E25" s="23" t="str">
        <f>IF(A25="","",VLOOKUP(A25,[1]令和3年度契約状況調査票!$C:$AR,12,FALSE))</f>
        <v/>
      </c>
      <c r="F25" s="26" t="str">
        <f>IF(A25="","",VLOOKUP(A25,[1]令和3年度契約状況調査票!$C:$AR,13,FALSE))</f>
        <v/>
      </c>
      <c r="G25" s="27" t="str">
        <f>IF(A25="","",IF(VLOOKUP(A25,[1]令和3年度契約状況調査票!$C:$AR,14,FALSE)="②一般競争入札（総合評価方式）","一般競争入札"&amp;CHAR(10)&amp;"（総合評価方式）","一般競争入札"))</f>
        <v/>
      </c>
      <c r="H25" s="28" t="str">
        <f>IF(A25="","",IF(VLOOKUP(A25,[1]令和3年度契約状況調査票!$C:$AR,16,FALSE)="他官署で調達手続きを実施のため","他官署で調達手続きを実施のため",IF(VLOOKUP(A25,[1]令和3年度契約状況調査票!$C:$AR,23,FALSE)="②同種の他の契約の予定価格を類推されるおそれがあるため公表しない","同種の他の契約の予定価格を類推されるおそれがあるため公表しない",IF(VLOOKUP(A25,[1]令和3年度契約状況調査票!$C:$AR,23,FALSE)="－","－",IF(VLOOKUP(A25,[1]令和3年度契約状況調査票!$C:$AR,9,FALSE)&lt;&gt;"",TEXT(VLOOKUP(A25,[1]令和3年度契約状況調査票!$C:$AR,16,FALSE),"#,##0円")&amp;CHAR(10)&amp;"(A)",VLOOKUP(A25,[1]令和3年度契約状況調査票!$C:$AR,16,FALSE))))))</f>
        <v/>
      </c>
      <c r="I25" s="28" t="str">
        <f>IF(A25="","",VLOOKUP(A25,[1]令和3年度契約状況調査票!$C:$AR,17,FALSE))</f>
        <v/>
      </c>
      <c r="J25" s="29" t="str">
        <f>IF(A25="","",IF(VLOOKUP(A25,[1]令和3年度契約状況調査票!$C:$AR,16,FALSE)="他官署で調達手続きを実施のため","－",IF(VLOOKUP(A25,[1]令和3年度契約状況調査票!$C:$AR,23,FALSE)="②同種の他の契約の予定価格を類推されるおそれがあるため公表しない","－",IF(VLOOKUP(A25,[1]令和3年度契約状況調査票!$C:$AR,23,FALSE)="－","－",IF(VLOOKUP(A25,[1]令和3年度契約状況調査票!$C:$AR,9,FALSE)&lt;&gt;"",TEXT(VLOOKUP(A25,[1]令和3年度契約状況調査票!$C:$AR,19,FALSE),"#.0%")&amp;CHAR(10)&amp;"(B/A×100)",VLOOKUP(A25,[1]令和3年度契約状況調査票!$C:$AR,19,FALSE))))))</f>
        <v/>
      </c>
      <c r="K25" s="30" t="str">
        <f>IF(A25="","",IF(VLOOKUP(A25,[1]令和3年度契約状況調査票!$C:$AR,29,FALSE)="①公益社団法人","公社",IF(VLOOKUP(A25,[1]令和3年度契約状況調査票!$C:$AR,29,FALSE)="②公益財団法人","公財","")))</f>
        <v/>
      </c>
      <c r="L25" s="30" t="str">
        <f>IF(A25="","",VLOOKUP(A25,[1]令和3年度契約状況調査票!$C:$AR,30,FALSE))</f>
        <v/>
      </c>
      <c r="M25" s="31" t="str">
        <f>IF(A25="","",IF(VLOOKUP(A25,[1]令和3年度契約状況調査票!$C:$AR,30,FALSE)="国所管",VLOOKUP(A25,[1]令和3年度契約状況調査票!$C:$AR,24,FALSE),""))</f>
        <v/>
      </c>
      <c r="N25" s="32" t="str">
        <f>IF(A25="","",IF(AND(P25="○",O25="分担契約/単価契約"),"単価契約"&amp;CHAR(10)&amp;"予定調達総額 "&amp;TEXT(VLOOKUP(A25,[1]令和3年度契約状況調査票!$C:$AR,18,FALSE),"#,##0円")&amp;"(B)"&amp;CHAR(10)&amp;"分担契約"&amp;CHAR(10)&amp;VLOOKUP(A25,[1]令和3年度契約状況調査票!$C:$AR,34,FALSE),IF(AND(P25="○",O25="分担契約"),"分担契約"&amp;CHAR(10)&amp;"契約総額 "&amp;TEXT(VLOOKUP(A25,[1]令和3年度契約状況調査票!$C:$AR,18,FALSE),"#,##0円")&amp;"(B)"&amp;CHAR(10)&amp;VLOOKUP(A25,[1]令和3年度契約状況調査票!$C:$AR,34,FALSE),(IF(O25="分担契約/単価契約","単価契約"&amp;CHAR(10)&amp;"予定調達総額 "&amp;TEXT(VLOOKUP(A25,[1]令和3年度契約状況調査票!$C:$AR,18,FALSE),"#,##0円")&amp;CHAR(10)&amp;"分担契約"&amp;CHAR(10)&amp;VLOOKUP(A25,[1]令和3年度契約状況調査票!$C:$AR,34,FALSE),IF(O25="分担契約","分担契約"&amp;CHAR(10)&amp;"契約総額 "&amp;TEXT(VLOOKUP(A25,[1]令和3年度契約状況調査票!$C:$AR,18,FALSE),"#,##0円")&amp;CHAR(10)&amp;VLOOKUP(A25,[1]令和3年度契約状況調査票!$C:$AR,34,FALSE),IF(O25="単価契約","単価契約"&amp;CHAR(10)&amp;"予定調達総額 "&amp;TEXT(VLOOKUP(A25,[1]令和3年度契約状況調査票!$C:$AR,18,FALSE),"#,##0円")&amp;CHAR(10)&amp;VLOOKUP(A25,[1]令和3年度契約状況調査票!$C:$AR,34,FALSE),VLOOKUP(A25,[1]令和3年度契約状況調査票!$C:$AR,34,FALSE))))))))</f>
        <v/>
      </c>
      <c r="O25" s="21" t="str">
        <f>IF(A25="","",VLOOKUP(A25,[1]令和3年度契約状況調査票!$C:$BY,55,FALSE))</f>
        <v/>
      </c>
      <c r="P25" s="21" t="str">
        <f>IF(A25="","",IF(VLOOKUP(A25,[1]令和3年度契約状況調査票!$C:$AR,16,FALSE)="他官署で調達手続きを実施のため","×",IF(VLOOKUP(A25,[1]令和3年度契約状況調査票!$C:$AR,23,FALSE)="②同種の他の契約の予定価格を類推されるおそれがあるため公表しない","×","○")))</f>
        <v/>
      </c>
    </row>
    <row r="26" spans="1:16" s="21" customFormat="1" ht="60" customHeight="1" x14ac:dyDescent="0.15">
      <c r="A26" s="22" t="str">
        <f>IF(MAX([1]令和3年度契約状況調査票!C25:C270)&gt;=ROW()-5,ROW()-5,"")</f>
        <v/>
      </c>
      <c r="B26" s="23" t="str">
        <f>IF(A26="","",VLOOKUP(A26,[1]令和3年度契約状況調査票!$C:$AR,7,FALSE))</f>
        <v/>
      </c>
      <c r="C26" s="24" t="str">
        <f>IF(A26="","",VLOOKUP(A26,[1]令和3年度契約状況調査票!$C:$AR,8,FALSE))</f>
        <v/>
      </c>
      <c r="D26" s="25" t="str">
        <f>IF(A26="","",VLOOKUP(A26,[1]令和3年度契約状況調査票!$C:$AR,11,FALSE))</f>
        <v/>
      </c>
      <c r="E26" s="23" t="str">
        <f>IF(A26="","",VLOOKUP(A26,[1]令和3年度契約状況調査票!$C:$AR,12,FALSE))</f>
        <v/>
      </c>
      <c r="F26" s="26" t="str">
        <f>IF(A26="","",VLOOKUP(A26,[1]令和3年度契約状況調査票!$C:$AR,13,FALSE))</f>
        <v/>
      </c>
      <c r="G26" s="27" t="str">
        <f>IF(A26="","",IF(VLOOKUP(A26,[1]令和3年度契約状況調査票!$C:$AR,14,FALSE)="②一般競争入札（総合評価方式）","一般競争入札"&amp;CHAR(10)&amp;"（総合評価方式）","一般競争入札"))</f>
        <v/>
      </c>
      <c r="H26" s="28" t="str">
        <f>IF(A26="","",IF(VLOOKUP(A26,[1]令和3年度契約状況調査票!$C:$AR,16,FALSE)="他官署で調達手続きを実施のため","他官署で調達手続きを実施のため",IF(VLOOKUP(A26,[1]令和3年度契約状況調査票!$C:$AR,23,FALSE)="②同種の他の契約の予定価格を類推されるおそれがあるため公表しない","同種の他の契約の予定価格を類推されるおそれがあるため公表しない",IF(VLOOKUP(A26,[1]令和3年度契約状況調査票!$C:$AR,23,FALSE)="－","－",IF(VLOOKUP(A26,[1]令和3年度契約状況調査票!$C:$AR,9,FALSE)&lt;&gt;"",TEXT(VLOOKUP(A26,[1]令和3年度契約状況調査票!$C:$AR,16,FALSE),"#,##0円")&amp;CHAR(10)&amp;"(A)",VLOOKUP(A26,[1]令和3年度契約状況調査票!$C:$AR,16,FALSE))))))</f>
        <v/>
      </c>
      <c r="I26" s="28" t="str">
        <f>IF(A26="","",VLOOKUP(A26,[1]令和3年度契約状況調査票!$C:$AR,17,FALSE))</f>
        <v/>
      </c>
      <c r="J26" s="29" t="str">
        <f>IF(A26="","",IF(VLOOKUP(A26,[1]令和3年度契約状況調査票!$C:$AR,16,FALSE)="他官署で調達手続きを実施のため","－",IF(VLOOKUP(A26,[1]令和3年度契約状況調査票!$C:$AR,23,FALSE)="②同種の他の契約の予定価格を類推されるおそれがあるため公表しない","－",IF(VLOOKUP(A26,[1]令和3年度契約状況調査票!$C:$AR,23,FALSE)="－","－",IF(VLOOKUP(A26,[1]令和3年度契約状況調査票!$C:$AR,9,FALSE)&lt;&gt;"",TEXT(VLOOKUP(A26,[1]令和3年度契約状況調査票!$C:$AR,19,FALSE),"#.0%")&amp;CHAR(10)&amp;"(B/A×100)",VLOOKUP(A26,[1]令和3年度契約状況調査票!$C:$AR,19,FALSE))))))</f>
        <v/>
      </c>
      <c r="K26" s="30" t="str">
        <f>IF(A26="","",IF(VLOOKUP(A26,[1]令和3年度契約状況調査票!$C:$AR,29,FALSE)="①公益社団法人","公社",IF(VLOOKUP(A26,[1]令和3年度契約状況調査票!$C:$AR,29,FALSE)="②公益財団法人","公財","")))</f>
        <v/>
      </c>
      <c r="L26" s="30" t="str">
        <f>IF(A26="","",VLOOKUP(A26,[1]令和3年度契約状況調査票!$C:$AR,30,FALSE))</f>
        <v/>
      </c>
      <c r="M26" s="31" t="str">
        <f>IF(A26="","",IF(VLOOKUP(A26,[1]令和3年度契約状況調査票!$C:$AR,30,FALSE)="国所管",VLOOKUP(A26,[1]令和3年度契約状況調査票!$C:$AR,24,FALSE),""))</f>
        <v/>
      </c>
      <c r="N26" s="32" t="str">
        <f>IF(A26="","",IF(AND(P26="○",O26="分担契約/単価契約"),"単価契約"&amp;CHAR(10)&amp;"予定調達総額 "&amp;TEXT(VLOOKUP(A26,[1]令和3年度契約状況調査票!$C:$AR,18,FALSE),"#,##0円")&amp;"(B)"&amp;CHAR(10)&amp;"分担契約"&amp;CHAR(10)&amp;VLOOKUP(A26,[1]令和3年度契約状況調査票!$C:$AR,34,FALSE),IF(AND(P26="○",O26="分担契約"),"分担契約"&amp;CHAR(10)&amp;"契約総額 "&amp;TEXT(VLOOKUP(A26,[1]令和3年度契約状況調査票!$C:$AR,18,FALSE),"#,##0円")&amp;"(B)"&amp;CHAR(10)&amp;VLOOKUP(A26,[1]令和3年度契約状況調査票!$C:$AR,34,FALSE),(IF(O26="分担契約/単価契約","単価契約"&amp;CHAR(10)&amp;"予定調達総額 "&amp;TEXT(VLOOKUP(A26,[1]令和3年度契約状況調査票!$C:$AR,18,FALSE),"#,##0円")&amp;CHAR(10)&amp;"分担契約"&amp;CHAR(10)&amp;VLOOKUP(A26,[1]令和3年度契約状況調査票!$C:$AR,34,FALSE),IF(O26="分担契約","分担契約"&amp;CHAR(10)&amp;"契約総額 "&amp;TEXT(VLOOKUP(A26,[1]令和3年度契約状況調査票!$C:$AR,18,FALSE),"#,##0円")&amp;CHAR(10)&amp;VLOOKUP(A26,[1]令和3年度契約状況調査票!$C:$AR,34,FALSE),IF(O26="単価契約","単価契約"&amp;CHAR(10)&amp;"予定調達総額 "&amp;TEXT(VLOOKUP(A26,[1]令和3年度契約状況調査票!$C:$AR,18,FALSE),"#,##0円")&amp;CHAR(10)&amp;VLOOKUP(A26,[1]令和3年度契約状況調査票!$C:$AR,34,FALSE),VLOOKUP(A26,[1]令和3年度契約状況調査票!$C:$AR,34,FALSE))))))))</f>
        <v/>
      </c>
      <c r="O26" s="21" t="str">
        <f>IF(A26="","",VLOOKUP(A26,[1]令和3年度契約状況調査票!$C:$BY,55,FALSE))</f>
        <v/>
      </c>
      <c r="P26" s="21" t="str">
        <f>IF(A26="","",IF(VLOOKUP(A26,[1]令和3年度契約状況調査票!$C:$AR,16,FALSE)="他官署で調達手続きを実施のため","×",IF(VLOOKUP(A26,[1]令和3年度契約状況調査票!$C:$AR,23,FALSE)="②同種の他の契約の予定価格を類推されるおそれがあるため公表しない","×","○")))</f>
        <v/>
      </c>
    </row>
    <row r="27" spans="1:16" s="21" customFormat="1" ht="60" customHeight="1" x14ac:dyDescent="0.15">
      <c r="A27" s="22" t="str">
        <f>IF(MAX([1]令和3年度契約状況調査票!C26:C271)&gt;=ROW()-5,ROW()-5,"")</f>
        <v/>
      </c>
      <c r="B27" s="23" t="str">
        <f>IF(A27="","",VLOOKUP(A27,[1]令和3年度契約状況調査票!$C:$AR,7,FALSE))</f>
        <v/>
      </c>
      <c r="C27" s="24" t="str">
        <f>IF(A27="","",VLOOKUP(A27,[1]令和3年度契約状況調査票!$C:$AR,8,FALSE))</f>
        <v/>
      </c>
      <c r="D27" s="25" t="str">
        <f>IF(A27="","",VLOOKUP(A27,[1]令和3年度契約状況調査票!$C:$AR,11,FALSE))</f>
        <v/>
      </c>
      <c r="E27" s="23" t="str">
        <f>IF(A27="","",VLOOKUP(A27,[1]令和3年度契約状況調査票!$C:$AR,12,FALSE))</f>
        <v/>
      </c>
      <c r="F27" s="26" t="str">
        <f>IF(A27="","",VLOOKUP(A27,[1]令和3年度契約状況調査票!$C:$AR,13,FALSE))</f>
        <v/>
      </c>
      <c r="G27" s="27" t="str">
        <f>IF(A27="","",IF(VLOOKUP(A27,[1]令和3年度契約状況調査票!$C:$AR,14,FALSE)="②一般競争入札（総合評価方式）","一般競争入札"&amp;CHAR(10)&amp;"（総合評価方式）","一般競争入札"))</f>
        <v/>
      </c>
      <c r="H27" s="28" t="str">
        <f>IF(A27="","",IF(VLOOKUP(A27,[1]令和3年度契約状況調査票!$C:$AR,16,FALSE)="他官署で調達手続きを実施のため","他官署で調達手続きを実施のため",IF(VLOOKUP(A27,[1]令和3年度契約状況調査票!$C:$AR,23,FALSE)="②同種の他の契約の予定価格を類推されるおそれがあるため公表しない","同種の他の契約の予定価格を類推されるおそれがあるため公表しない",IF(VLOOKUP(A27,[1]令和3年度契約状況調査票!$C:$AR,23,FALSE)="－","－",IF(VLOOKUP(A27,[1]令和3年度契約状況調査票!$C:$AR,9,FALSE)&lt;&gt;"",TEXT(VLOOKUP(A27,[1]令和3年度契約状況調査票!$C:$AR,16,FALSE),"#,##0円")&amp;CHAR(10)&amp;"(A)",VLOOKUP(A27,[1]令和3年度契約状況調査票!$C:$AR,16,FALSE))))))</f>
        <v/>
      </c>
      <c r="I27" s="28" t="str">
        <f>IF(A27="","",VLOOKUP(A27,[1]令和3年度契約状況調査票!$C:$AR,17,FALSE))</f>
        <v/>
      </c>
      <c r="J27" s="29" t="str">
        <f>IF(A27="","",IF(VLOOKUP(A27,[1]令和3年度契約状況調査票!$C:$AR,16,FALSE)="他官署で調達手続きを実施のため","－",IF(VLOOKUP(A27,[1]令和3年度契約状況調査票!$C:$AR,23,FALSE)="②同種の他の契約の予定価格を類推されるおそれがあるため公表しない","－",IF(VLOOKUP(A27,[1]令和3年度契約状況調査票!$C:$AR,23,FALSE)="－","－",IF(VLOOKUP(A27,[1]令和3年度契約状況調査票!$C:$AR,9,FALSE)&lt;&gt;"",TEXT(VLOOKUP(A27,[1]令和3年度契約状況調査票!$C:$AR,19,FALSE),"#.0%")&amp;CHAR(10)&amp;"(B/A×100)",VLOOKUP(A27,[1]令和3年度契約状況調査票!$C:$AR,19,FALSE))))))</f>
        <v/>
      </c>
      <c r="K27" s="30" t="str">
        <f>IF(A27="","",IF(VLOOKUP(A27,[1]令和3年度契約状況調査票!$C:$AR,29,FALSE)="①公益社団法人","公社",IF(VLOOKUP(A27,[1]令和3年度契約状況調査票!$C:$AR,29,FALSE)="②公益財団法人","公財","")))</f>
        <v/>
      </c>
      <c r="L27" s="30" t="str">
        <f>IF(A27="","",VLOOKUP(A27,[1]令和3年度契約状況調査票!$C:$AR,30,FALSE))</f>
        <v/>
      </c>
      <c r="M27" s="31" t="str">
        <f>IF(A27="","",IF(VLOOKUP(A27,[1]令和3年度契約状況調査票!$C:$AR,30,FALSE)="国所管",VLOOKUP(A27,[1]令和3年度契約状況調査票!$C:$AR,24,FALSE),""))</f>
        <v/>
      </c>
      <c r="N27" s="32" t="str">
        <f>IF(A27="","",IF(AND(P27="○",O27="分担契約/単価契約"),"単価契約"&amp;CHAR(10)&amp;"予定調達総額 "&amp;TEXT(VLOOKUP(A27,[1]令和3年度契約状況調査票!$C:$AR,18,FALSE),"#,##0円")&amp;"(B)"&amp;CHAR(10)&amp;"分担契約"&amp;CHAR(10)&amp;VLOOKUP(A27,[1]令和3年度契約状況調査票!$C:$AR,34,FALSE),IF(AND(P27="○",O27="分担契約"),"分担契約"&amp;CHAR(10)&amp;"契約総額 "&amp;TEXT(VLOOKUP(A27,[1]令和3年度契約状況調査票!$C:$AR,18,FALSE),"#,##0円")&amp;"(B)"&amp;CHAR(10)&amp;VLOOKUP(A27,[1]令和3年度契約状況調査票!$C:$AR,34,FALSE),(IF(O27="分担契約/単価契約","単価契約"&amp;CHAR(10)&amp;"予定調達総額 "&amp;TEXT(VLOOKUP(A27,[1]令和3年度契約状況調査票!$C:$AR,18,FALSE),"#,##0円")&amp;CHAR(10)&amp;"分担契約"&amp;CHAR(10)&amp;VLOOKUP(A27,[1]令和3年度契約状況調査票!$C:$AR,34,FALSE),IF(O27="分担契約","分担契約"&amp;CHAR(10)&amp;"契約総額 "&amp;TEXT(VLOOKUP(A27,[1]令和3年度契約状況調査票!$C:$AR,18,FALSE),"#,##0円")&amp;CHAR(10)&amp;VLOOKUP(A27,[1]令和3年度契約状況調査票!$C:$AR,34,FALSE),IF(O27="単価契約","単価契約"&amp;CHAR(10)&amp;"予定調達総額 "&amp;TEXT(VLOOKUP(A27,[1]令和3年度契約状況調査票!$C:$AR,18,FALSE),"#,##0円")&amp;CHAR(10)&amp;VLOOKUP(A27,[1]令和3年度契約状況調査票!$C:$AR,34,FALSE),VLOOKUP(A27,[1]令和3年度契約状況調査票!$C:$AR,34,FALSE))))))))</f>
        <v/>
      </c>
      <c r="O27" s="21" t="str">
        <f>IF(A27="","",VLOOKUP(A27,[1]令和3年度契約状況調査票!$C:$BY,55,FALSE))</f>
        <v/>
      </c>
      <c r="P27" s="21" t="str">
        <f>IF(A27="","",IF(VLOOKUP(A27,[1]令和3年度契約状況調査票!$C:$AR,16,FALSE)="他官署で調達手続きを実施のため","×",IF(VLOOKUP(A27,[1]令和3年度契約状況調査票!$C:$AR,23,FALSE)="②同種の他の契約の予定価格を類推されるおそれがあるため公表しない","×","○")))</f>
        <v/>
      </c>
    </row>
    <row r="28" spans="1:16" s="21" customFormat="1" ht="60" customHeight="1" x14ac:dyDescent="0.15">
      <c r="A28" s="22" t="str">
        <f>IF(MAX([1]令和3年度契約状況調査票!C27:C272)&gt;=ROW()-5,ROW()-5,"")</f>
        <v/>
      </c>
      <c r="B28" s="23" t="str">
        <f>IF(A28="","",VLOOKUP(A28,[1]令和3年度契約状況調査票!$C:$AR,7,FALSE))</f>
        <v/>
      </c>
      <c r="C28" s="24" t="str">
        <f>IF(A28="","",VLOOKUP(A28,[1]令和3年度契約状況調査票!$C:$AR,8,FALSE))</f>
        <v/>
      </c>
      <c r="D28" s="25" t="str">
        <f>IF(A28="","",VLOOKUP(A28,[1]令和3年度契約状況調査票!$C:$AR,11,FALSE))</f>
        <v/>
      </c>
      <c r="E28" s="23" t="str">
        <f>IF(A28="","",VLOOKUP(A28,[1]令和3年度契約状況調査票!$C:$AR,12,FALSE))</f>
        <v/>
      </c>
      <c r="F28" s="26" t="str">
        <f>IF(A28="","",VLOOKUP(A28,[1]令和3年度契約状況調査票!$C:$AR,13,FALSE))</f>
        <v/>
      </c>
      <c r="G28" s="27" t="str">
        <f>IF(A28="","",IF(VLOOKUP(A28,[1]令和3年度契約状況調査票!$C:$AR,14,FALSE)="②一般競争入札（総合評価方式）","一般競争入札"&amp;CHAR(10)&amp;"（総合評価方式）","一般競争入札"))</f>
        <v/>
      </c>
      <c r="H28" s="28" t="str">
        <f>IF(A28="","",IF(VLOOKUP(A28,[1]令和3年度契約状況調査票!$C:$AR,16,FALSE)="他官署で調達手続きを実施のため","他官署で調達手続きを実施のため",IF(VLOOKUP(A28,[1]令和3年度契約状況調査票!$C:$AR,23,FALSE)="②同種の他の契約の予定価格を類推されるおそれがあるため公表しない","同種の他の契約の予定価格を類推されるおそれがあるため公表しない",IF(VLOOKUP(A28,[1]令和3年度契約状況調査票!$C:$AR,23,FALSE)="－","－",IF(VLOOKUP(A28,[1]令和3年度契約状況調査票!$C:$AR,9,FALSE)&lt;&gt;"",TEXT(VLOOKUP(A28,[1]令和3年度契約状況調査票!$C:$AR,16,FALSE),"#,##0円")&amp;CHAR(10)&amp;"(A)",VLOOKUP(A28,[1]令和3年度契約状況調査票!$C:$AR,16,FALSE))))))</f>
        <v/>
      </c>
      <c r="I28" s="28" t="str">
        <f>IF(A28="","",VLOOKUP(A28,[1]令和3年度契約状況調査票!$C:$AR,17,FALSE))</f>
        <v/>
      </c>
      <c r="J28" s="29" t="str">
        <f>IF(A28="","",IF(VLOOKUP(A28,[1]令和3年度契約状況調査票!$C:$AR,16,FALSE)="他官署で調達手続きを実施のため","－",IF(VLOOKUP(A28,[1]令和3年度契約状況調査票!$C:$AR,23,FALSE)="②同種の他の契約の予定価格を類推されるおそれがあるため公表しない","－",IF(VLOOKUP(A28,[1]令和3年度契約状況調査票!$C:$AR,23,FALSE)="－","－",IF(VLOOKUP(A28,[1]令和3年度契約状況調査票!$C:$AR,9,FALSE)&lt;&gt;"",TEXT(VLOOKUP(A28,[1]令和3年度契約状況調査票!$C:$AR,19,FALSE),"#.0%")&amp;CHAR(10)&amp;"(B/A×100)",VLOOKUP(A28,[1]令和3年度契約状況調査票!$C:$AR,19,FALSE))))))</f>
        <v/>
      </c>
      <c r="K28" s="30" t="str">
        <f>IF(A28="","",IF(VLOOKUP(A28,[1]令和3年度契約状況調査票!$C:$AR,29,FALSE)="①公益社団法人","公社",IF(VLOOKUP(A28,[1]令和3年度契約状況調査票!$C:$AR,29,FALSE)="②公益財団法人","公財","")))</f>
        <v/>
      </c>
      <c r="L28" s="30" t="str">
        <f>IF(A28="","",VLOOKUP(A28,[1]令和3年度契約状況調査票!$C:$AR,30,FALSE))</f>
        <v/>
      </c>
      <c r="M28" s="31" t="str">
        <f>IF(A28="","",IF(VLOOKUP(A28,[1]令和3年度契約状況調査票!$C:$AR,30,FALSE)="国所管",VLOOKUP(A28,[1]令和3年度契約状況調査票!$C:$AR,24,FALSE),""))</f>
        <v/>
      </c>
      <c r="N28" s="32" t="str">
        <f>IF(A28="","",IF(AND(P28="○",O28="分担契約/単価契約"),"単価契約"&amp;CHAR(10)&amp;"予定調達総額 "&amp;TEXT(VLOOKUP(A28,[1]令和3年度契約状況調査票!$C:$AR,18,FALSE),"#,##0円")&amp;"(B)"&amp;CHAR(10)&amp;"分担契約"&amp;CHAR(10)&amp;VLOOKUP(A28,[1]令和3年度契約状況調査票!$C:$AR,34,FALSE),IF(AND(P28="○",O28="分担契約"),"分担契約"&amp;CHAR(10)&amp;"契約総額 "&amp;TEXT(VLOOKUP(A28,[1]令和3年度契約状況調査票!$C:$AR,18,FALSE),"#,##0円")&amp;"(B)"&amp;CHAR(10)&amp;VLOOKUP(A28,[1]令和3年度契約状況調査票!$C:$AR,34,FALSE),(IF(O28="分担契約/単価契約","単価契約"&amp;CHAR(10)&amp;"予定調達総額 "&amp;TEXT(VLOOKUP(A28,[1]令和3年度契約状況調査票!$C:$AR,18,FALSE),"#,##0円")&amp;CHAR(10)&amp;"分担契約"&amp;CHAR(10)&amp;VLOOKUP(A28,[1]令和3年度契約状況調査票!$C:$AR,34,FALSE),IF(O28="分担契約","分担契約"&amp;CHAR(10)&amp;"契約総額 "&amp;TEXT(VLOOKUP(A28,[1]令和3年度契約状況調査票!$C:$AR,18,FALSE),"#,##0円")&amp;CHAR(10)&amp;VLOOKUP(A28,[1]令和3年度契約状況調査票!$C:$AR,34,FALSE),IF(O28="単価契約","単価契約"&amp;CHAR(10)&amp;"予定調達総額 "&amp;TEXT(VLOOKUP(A28,[1]令和3年度契約状況調査票!$C:$AR,18,FALSE),"#,##0円")&amp;CHAR(10)&amp;VLOOKUP(A28,[1]令和3年度契約状況調査票!$C:$AR,34,FALSE),VLOOKUP(A28,[1]令和3年度契約状況調査票!$C:$AR,34,FALSE))))))))</f>
        <v/>
      </c>
      <c r="O28" s="21" t="str">
        <f>IF(A28="","",VLOOKUP(A28,[1]令和3年度契約状況調査票!$C:$BY,55,FALSE))</f>
        <v/>
      </c>
      <c r="P28" s="21" t="str">
        <f>IF(A28="","",IF(VLOOKUP(A28,[1]令和3年度契約状況調査票!$C:$AR,16,FALSE)="他官署で調達手続きを実施のため","×",IF(VLOOKUP(A28,[1]令和3年度契約状況調査票!$C:$AR,23,FALSE)="②同種の他の契約の予定価格を類推されるおそれがあるため公表しない","×","○")))</f>
        <v/>
      </c>
    </row>
    <row r="29" spans="1:16" s="21" customFormat="1" ht="60" customHeight="1" x14ac:dyDescent="0.15">
      <c r="A29" s="22" t="str">
        <f>IF(MAX([1]令和3年度契約状況調査票!C28:C273)&gt;=ROW()-5,ROW()-5,"")</f>
        <v/>
      </c>
      <c r="B29" s="23" t="str">
        <f>IF(A29="","",VLOOKUP(A29,[1]令和3年度契約状況調査票!$C:$AR,7,FALSE))</f>
        <v/>
      </c>
      <c r="C29" s="24" t="str">
        <f>IF(A29="","",VLOOKUP(A29,[1]令和3年度契約状況調査票!$C:$AR,8,FALSE))</f>
        <v/>
      </c>
      <c r="D29" s="25" t="str">
        <f>IF(A29="","",VLOOKUP(A29,[1]令和3年度契約状況調査票!$C:$AR,11,FALSE))</f>
        <v/>
      </c>
      <c r="E29" s="23" t="str">
        <f>IF(A29="","",VLOOKUP(A29,[1]令和3年度契約状況調査票!$C:$AR,12,FALSE))</f>
        <v/>
      </c>
      <c r="F29" s="26" t="str">
        <f>IF(A29="","",VLOOKUP(A29,[1]令和3年度契約状況調査票!$C:$AR,13,FALSE))</f>
        <v/>
      </c>
      <c r="G29" s="27" t="str">
        <f>IF(A29="","",IF(VLOOKUP(A29,[1]令和3年度契約状況調査票!$C:$AR,14,FALSE)="②一般競争入札（総合評価方式）","一般競争入札"&amp;CHAR(10)&amp;"（総合評価方式）","一般競争入札"))</f>
        <v/>
      </c>
      <c r="H29" s="28" t="str">
        <f>IF(A29="","",IF(VLOOKUP(A29,[1]令和3年度契約状況調査票!$C:$AR,16,FALSE)="他官署で調達手続きを実施のため","他官署で調達手続きを実施のため",IF(VLOOKUP(A29,[1]令和3年度契約状況調査票!$C:$AR,23,FALSE)="②同種の他の契約の予定価格を類推されるおそれがあるため公表しない","同種の他の契約の予定価格を類推されるおそれがあるため公表しない",IF(VLOOKUP(A29,[1]令和3年度契約状況調査票!$C:$AR,23,FALSE)="－","－",IF(VLOOKUP(A29,[1]令和3年度契約状況調査票!$C:$AR,9,FALSE)&lt;&gt;"",TEXT(VLOOKUP(A29,[1]令和3年度契約状況調査票!$C:$AR,16,FALSE),"#,##0円")&amp;CHAR(10)&amp;"(A)",VLOOKUP(A29,[1]令和3年度契約状況調査票!$C:$AR,16,FALSE))))))</f>
        <v/>
      </c>
      <c r="I29" s="28" t="str">
        <f>IF(A29="","",VLOOKUP(A29,[1]令和3年度契約状況調査票!$C:$AR,17,FALSE))</f>
        <v/>
      </c>
      <c r="J29" s="29" t="str">
        <f>IF(A29="","",IF(VLOOKUP(A29,[1]令和3年度契約状況調査票!$C:$AR,16,FALSE)="他官署で調達手続きを実施のため","－",IF(VLOOKUP(A29,[1]令和3年度契約状況調査票!$C:$AR,23,FALSE)="②同種の他の契約の予定価格を類推されるおそれがあるため公表しない","－",IF(VLOOKUP(A29,[1]令和3年度契約状況調査票!$C:$AR,23,FALSE)="－","－",IF(VLOOKUP(A29,[1]令和3年度契約状況調査票!$C:$AR,9,FALSE)&lt;&gt;"",TEXT(VLOOKUP(A29,[1]令和3年度契約状況調査票!$C:$AR,19,FALSE),"#.0%")&amp;CHAR(10)&amp;"(B/A×100)",VLOOKUP(A29,[1]令和3年度契約状況調査票!$C:$AR,19,FALSE))))))</f>
        <v/>
      </c>
      <c r="K29" s="30" t="str">
        <f>IF(A29="","",IF(VLOOKUP(A29,[1]令和3年度契約状況調査票!$C:$AR,29,FALSE)="①公益社団法人","公社",IF(VLOOKUP(A29,[1]令和3年度契約状況調査票!$C:$AR,29,FALSE)="②公益財団法人","公財","")))</f>
        <v/>
      </c>
      <c r="L29" s="30" t="str">
        <f>IF(A29="","",VLOOKUP(A29,[1]令和3年度契約状況調査票!$C:$AR,30,FALSE))</f>
        <v/>
      </c>
      <c r="M29" s="31" t="str">
        <f>IF(A29="","",IF(VLOOKUP(A29,[1]令和3年度契約状況調査票!$C:$AR,30,FALSE)="国所管",VLOOKUP(A29,[1]令和3年度契約状況調査票!$C:$AR,24,FALSE),""))</f>
        <v/>
      </c>
      <c r="N29" s="32" t="str">
        <f>IF(A29="","",IF(AND(P29="○",O29="分担契約/単価契約"),"単価契約"&amp;CHAR(10)&amp;"予定調達総額 "&amp;TEXT(VLOOKUP(A29,[1]令和3年度契約状況調査票!$C:$AR,18,FALSE),"#,##0円")&amp;"(B)"&amp;CHAR(10)&amp;"分担契約"&amp;CHAR(10)&amp;VLOOKUP(A29,[1]令和3年度契約状況調査票!$C:$AR,34,FALSE),IF(AND(P29="○",O29="分担契約"),"分担契約"&amp;CHAR(10)&amp;"契約総額 "&amp;TEXT(VLOOKUP(A29,[1]令和3年度契約状況調査票!$C:$AR,18,FALSE),"#,##0円")&amp;"(B)"&amp;CHAR(10)&amp;VLOOKUP(A29,[1]令和3年度契約状況調査票!$C:$AR,34,FALSE),(IF(O29="分担契約/単価契約","単価契約"&amp;CHAR(10)&amp;"予定調達総額 "&amp;TEXT(VLOOKUP(A29,[1]令和3年度契約状況調査票!$C:$AR,18,FALSE),"#,##0円")&amp;CHAR(10)&amp;"分担契約"&amp;CHAR(10)&amp;VLOOKUP(A29,[1]令和3年度契約状況調査票!$C:$AR,34,FALSE),IF(O29="分担契約","分担契約"&amp;CHAR(10)&amp;"契約総額 "&amp;TEXT(VLOOKUP(A29,[1]令和3年度契約状況調査票!$C:$AR,18,FALSE),"#,##0円")&amp;CHAR(10)&amp;VLOOKUP(A29,[1]令和3年度契約状況調査票!$C:$AR,34,FALSE),IF(O29="単価契約","単価契約"&amp;CHAR(10)&amp;"予定調達総額 "&amp;TEXT(VLOOKUP(A29,[1]令和3年度契約状況調査票!$C:$AR,18,FALSE),"#,##0円")&amp;CHAR(10)&amp;VLOOKUP(A29,[1]令和3年度契約状況調査票!$C:$AR,34,FALSE),VLOOKUP(A29,[1]令和3年度契約状況調査票!$C:$AR,34,FALSE))))))))</f>
        <v/>
      </c>
      <c r="O29" s="21" t="str">
        <f>IF(A29="","",VLOOKUP(A29,[1]令和3年度契約状況調査票!$C:$BY,55,FALSE))</f>
        <v/>
      </c>
      <c r="P29" s="21" t="str">
        <f>IF(A29="","",IF(VLOOKUP(A29,[1]令和3年度契約状況調査票!$C:$AR,16,FALSE)="他官署で調達手続きを実施のため","×",IF(VLOOKUP(A29,[1]令和3年度契約状況調査票!$C:$AR,23,FALSE)="②同種の他の契約の予定価格を類推されるおそれがあるため公表しない","×","○")))</f>
        <v/>
      </c>
    </row>
    <row r="30" spans="1:16" s="21" customFormat="1" ht="60" customHeight="1" x14ac:dyDescent="0.15">
      <c r="A30" s="22" t="str">
        <f>IF(MAX([1]令和3年度契約状況調査票!C29:C274)&gt;=ROW()-5,ROW()-5,"")</f>
        <v/>
      </c>
      <c r="B30" s="23" t="str">
        <f>IF(A30="","",VLOOKUP(A30,[1]令和3年度契約状況調査票!$C:$AR,7,FALSE))</f>
        <v/>
      </c>
      <c r="C30" s="24" t="str">
        <f>IF(A30="","",VLOOKUP(A30,[1]令和3年度契約状況調査票!$C:$AR,8,FALSE))</f>
        <v/>
      </c>
      <c r="D30" s="25" t="str">
        <f>IF(A30="","",VLOOKUP(A30,[1]令和3年度契約状況調査票!$C:$AR,11,FALSE))</f>
        <v/>
      </c>
      <c r="E30" s="23" t="str">
        <f>IF(A30="","",VLOOKUP(A30,[1]令和3年度契約状況調査票!$C:$AR,12,FALSE))</f>
        <v/>
      </c>
      <c r="F30" s="26" t="str">
        <f>IF(A30="","",VLOOKUP(A30,[1]令和3年度契約状況調査票!$C:$AR,13,FALSE))</f>
        <v/>
      </c>
      <c r="G30" s="27" t="str">
        <f>IF(A30="","",IF(VLOOKUP(A30,[1]令和3年度契約状況調査票!$C:$AR,14,FALSE)="②一般競争入札（総合評価方式）","一般競争入札"&amp;CHAR(10)&amp;"（総合評価方式）","一般競争入札"))</f>
        <v/>
      </c>
      <c r="H30" s="28" t="str">
        <f>IF(A30="","",IF(VLOOKUP(A30,[1]令和3年度契約状況調査票!$C:$AR,16,FALSE)="他官署で調達手続きを実施のため","他官署で調達手続きを実施のため",IF(VLOOKUP(A30,[1]令和3年度契約状況調査票!$C:$AR,23,FALSE)="②同種の他の契約の予定価格を類推されるおそれがあるため公表しない","同種の他の契約の予定価格を類推されるおそれがあるため公表しない",IF(VLOOKUP(A30,[1]令和3年度契約状況調査票!$C:$AR,23,FALSE)="－","－",IF(VLOOKUP(A30,[1]令和3年度契約状況調査票!$C:$AR,9,FALSE)&lt;&gt;"",TEXT(VLOOKUP(A30,[1]令和3年度契約状況調査票!$C:$AR,16,FALSE),"#,##0円")&amp;CHAR(10)&amp;"(A)",VLOOKUP(A30,[1]令和3年度契約状況調査票!$C:$AR,16,FALSE))))))</f>
        <v/>
      </c>
      <c r="I30" s="28" t="str">
        <f>IF(A30="","",VLOOKUP(A30,[1]令和3年度契約状況調査票!$C:$AR,17,FALSE))</f>
        <v/>
      </c>
      <c r="J30" s="29" t="str">
        <f>IF(A30="","",IF(VLOOKUP(A30,[1]令和3年度契約状況調査票!$C:$AR,16,FALSE)="他官署で調達手続きを実施のため","－",IF(VLOOKUP(A30,[1]令和3年度契約状況調査票!$C:$AR,23,FALSE)="②同種の他の契約の予定価格を類推されるおそれがあるため公表しない","－",IF(VLOOKUP(A30,[1]令和3年度契約状況調査票!$C:$AR,23,FALSE)="－","－",IF(VLOOKUP(A30,[1]令和3年度契約状況調査票!$C:$AR,9,FALSE)&lt;&gt;"",TEXT(VLOOKUP(A30,[1]令和3年度契約状況調査票!$C:$AR,19,FALSE),"#.0%")&amp;CHAR(10)&amp;"(B/A×100)",VLOOKUP(A30,[1]令和3年度契約状況調査票!$C:$AR,19,FALSE))))))</f>
        <v/>
      </c>
      <c r="K30" s="30" t="str">
        <f>IF(A30="","",IF(VLOOKUP(A30,[1]令和3年度契約状況調査票!$C:$AR,29,FALSE)="①公益社団法人","公社",IF(VLOOKUP(A30,[1]令和3年度契約状況調査票!$C:$AR,29,FALSE)="②公益財団法人","公財","")))</f>
        <v/>
      </c>
      <c r="L30" s="30" t="str">
        <f>IF(A30="","",VLOOKUP(A30,[1]令和3年度契約状況調査票!$C:$AR,30,FALSE))</f>
        <v/>
      </c>
      <c r="M30" s="31" t="str">
        <f>IF(A30="","",IF(VLOOKUP(A30,[1]令和3年度契約状況調査票!$C:$AR,30,FALSE)="国所管",VLOOKUP(A30,[1]令和3年度契約状況調査票!$C:$AR,24,FALSE),""))</f>
        <v/>
      </c>
      <c r="N30" s="32" t="str">
        <f>IF(A30="","",IF(AND(P30="○",O30="分担契約/単価契約"),"単価契約"&amp;CHAR(10)&amp;"予定調達総額 "&amp;TEXT(VLOOKUP(A30,[1]令和3年度契約状況調査票!$C:$AR,18,FALSE),"#,##0円")&amp;"(B)"&amp;CHAR(10)&amp;"分担契約"&amp;CHAR(10)&amp;VLOOKUP(A30,[1]令和3年度契約状況調査票!$C:$AR,34,FALSE),IF(AND(P30="○",O30="分担契約"),"分担契約"&amp;CHAR(10)&amp;"契約総額 "&amp;TEXT(VLOOKUP(A30,[1]令和3年度契約状況調査票!$C:$AR,18,FALSE),"#,##0円")&amp;"(B)"&amp;CHAR(10)&amp;VLOOKUP(A30,[1]令和3年度契約状況調査票!$C:$AR,34,FALSE),(IF(O30="分担契約/単価契約","単価契約"&amp;CHAR(10)&amp;"予定調達総額 "&amp;TEXT(VLOOKUP(A30,[1]令和3年度契約状況調査票!$C:$AR,18,FALSE),"#,##0円")&amp;CHAR(10)&amp;"分担契約"&amp;CHAR(10)&amp;VLOOKUP(A30,[1]令和3年度契約状況調査票!$C:$AR,34,FALSE),IF(O30="分担契約","分担契約"&amp;CHAR(10)&amp;"契約総額 "&amp;TEXT(VLOOKUP(A30,[1]令和3年度契約状況調査票!$C:$AR,18,FALSE),"#,##0円")&amp;CHAR(10)&amp;VLOOKUP(A30,[1]令和3年度契約状況調査票!$C:$AR,34,FALSE),IF(O30="単価契約","単価契約"&amp;CHAR(10)&amp;"予定調達総額 "&amp;TEXT(VLOOKUP(A30,[1]令和3年度契約状況調査票!$C:$AR,18,FALSE),"#,##0円")&amp;CHAR(10)&amp;VLOOKUP(A30,[1]令和3年度契約状況調査票!$C:$AR,34,FALSE),VLOOKUP(A30,[1]令和3年度契約状況調査票!$C:$AR,34,FALSE))))))))</f>
        <v/>
      </c>
      <c r="O30" s="21" t="str">
        <f>IF(A30="","",VLOOKUP(A30,[1]令和3年度契約状況調査票!$C:$BY,55,FALSE))</f>
        <v/>
      </c>
      <c r="P30" s="21" t="str">
        <f>IF(A30="","",IF(VLOOKUP(A30,[1]令和3年度契約状況調査票!$C:$AR,16,FALSE)="他官署で調達手続きを実施のため","×",IF(VLOOKUP(A30,[1]令和3年度契約状況調査票!$C:$AR,23,FALSE)="②同種の他の契約の予定価格を類推されるおそれがあるため公表しない","×","○")))</f>
        <v/>
      </c>
    </row>
    <row r="31" spans="1:16" s="21" customFormat="1" ht="60" customHeight="1" x14ac:dyDescent="0.15">
      <c r="A31" s="22" t="str">
        <f>IF(MAX([1]令和3年度契約状況調査票!C30:C275)&gt;=ROW()-5,ROW()-5,"")</f>
        <v/>
      </c>
      <c r="B31" s="23" t="str">
        <f>IF(A31="","",VLOOKUP(A31,[1]令和3年度契約状況調査票!$C:$AR,7,FALSE))</f>
        <v/>
      </c>
      <c r="C31" s="24" t="str">
        <f>IF(A31="","",VLOOKUP(A31,[1]令和3年度契約状況調査票!$C:$AR,8,FALSE))</f>
        <v/>
      </c>
      <c r="D31" s="25" t="str">
        <f>IF(A31="","",VLOOKUP(A31,[1]令和3年度契約状況調査票!$C:$AR,11,FALSE))</f>
        <v/>
      </c>
      <c r="E31" s="23" t="str">
        <f>IF(A31="","",VLOOKUP(A31,[1]令和3年度契約状況調査票!$C:$AR,12,FALSE))</f>
        <v/>
      </c>
      <c r="F31" s="26" t="str">
        <f>IF(A31="","",VLOOKUP(A31,[1]令和3年度契約状況調査票!$C:$AR,13,FALSE))</f>
        <v/>
      </c>
      <c r="G31" s="27" t="str">
        <f>IF(A31="","",IF(VLOOKUP(A31,[1]令和3年度契約状況調査票!$C:$AR,14,FALSE)="②一般競争入札（総合評価方式）","一般競争入札"&amp;CHAR(10)&amp;"（総合評価方式）","一般競争入札"))</f>
        <v/>
      </c>
      <c r="H31" s="28" t="str">
        <f>IF(A31="","",IF(VLOOKUP(A31,[1]令和3年度契約状況調査票!$C:$AR,16,FALSE)="他官署で調達手続きを実施のため","他官署で調達手続きを実施のため",IF(VLOOKUP(A31,[1]令和3年度契約状況調査票!$C:$AR,23,FALSE)="②同種の他の契約の予定価格を類推されるおそれがあるため公表しない","同種の他の契約の予定価格を類推されるおそれがあるため公表しない",IF(VLOOKUP(A31,[1]令和3年度契約状況調査票!$C:$AR,23,FALSE)="－","－",IF(VLOOKUP(A31,[1]令和3年度契約状況調査票!$C:$AR,9,FALSE)&lt;&gt;"",TEXT(VLOOKUP(A31,[1]令和3年度契約状況調査票!$C:$AR,16,FALSE),"#,##0円")&amp;CHAR(10)&amp;"(A)",VLOOKUP(A31,[1]令和3年度契約状況調査票!$C:$AR,16,FALSE))))))</f>
        <v/>
      </c>
      <c r="I31" s="28" t="str">
        <f>IF(A31="","",VLOOKUP(A31,[1]令和3年度契約状況調査票!$C:$AR,17,FALSE))</f>
        <v/>
      </c>
      <c r="J31" s="29" t="str">
        <f>IF(A31="","",IF(VLOOKUP(A31,[1]令和3年度契約状況調査票!$C:$AR,16,FALSE)="他官署で調達手続きを実施のため","－",IF(VLOOKUP(A31,[1]令和3年度契約状況調査票!$C:$AR,23,FALSE)="②同種の他の契約の予定価格を類推されるおそれがあるため公表しない","－",IF(VLOOKUP(A31,[1]令和3年度契約状況調査票!$C:$AR,23,FALSE)="－","－",IF(VLOOKUP(A31,[1]令和3年度契約状況調査票!$C:$AR,9,FALSE)&lt;&gt;"",TEXT(VLOOKUP(A31,[1]令和3年度契約状況調査票!$C:$AR,19,FALSE),"#.0%")&amp;CHAR(10)&amp;"(B/A×100)",VLOOKUP(A31,[1]令和3年度契約状況調査票!$C:$AR,19,FALSE))))))</f>
        <v/>
      </c>
      <c r="K31" s="30" t="str">
        <f>IF(A31="","",IF(VLOOKUP(A31,[1]令和3年度契約状況調査票!$C:$AR,29,FALSE)="①公益社団法人","公社",IF(VLOOKUP(A31,[1]令和3年度契約状況調査票!$C:$AR,29,FALSE)="②公益財団法人","公財","")))</f>
        <v/>
      </c>
      <c r="L31" s="30" t="str">
        <f>IF(A31="","",VLOOKUP(A31,[1]令和3年度契約状況調査票!$C:$AR,30,FALSE))</f>
        <v/>
      </c>
      <c r="M31" s="31" t="str">
        <f>IF(A31="","",IF(VLOOKUP(A31,[1]令和3年度契約状況調査票!$C:$AR,30,FALSE)="国所管",VLOOKUP(A31,[1]令和3年度契約状況調査票!$C:$AR,24,FALSE),""))</f>
        <v/>
      </c>
      <c r="N31" s="32" t="str">
        <f>IF(A31="","",IF(AND(P31="○",O31="分担契約/単価契約"),"単価契約"&amp;CHAR(10)&amp;"予定調達総額 "&amp;TEXT(VLOOKUP(A31,[1]令和3年度契約状況調査票!$C:$AR,18,FALSE),"#,##0円")&amp;"(B)"&amp;CHAR(10)&amp;"分担契約"&amp;CHAR(10)&amp;VLOOKUP(A31,[1]令和3年度契約状況調査票!$C:$AR,34,FALSE),IF(AND(P31="○",O31="分担契約"),"分担契約"&amp;CHAR(10)&amp;"契約総額 "&amp;TEXT(VLOOKUP(A31,[1]令和3年度契約状況調査票!$C:$AR,18,FALSE),"#,##0円")&amp;"(B)"&amp;CHAR(10)&amp;VLOOKUP(A31,[1]令和3年度契約状況調査票!$C:$AR,34,FALSE),(IF(O31="分担契約/単価契約","単価契約"&amp;CHAR(10)&amp;"予定調達総額 "&amp;TEXT(VLOOKUP(A31,[1]令和3年度契約状況調査票!$C:$AR,18,FALSE),"#,##0円")&amp;CHAR(10)&amp;"分担契約"&amp;CHAR(10)&amp;VLOOKUP(A31,[1]令和3年度契約状況調査票!$C:$AR,34,FALSE),IF(O31="分担契約","分担契約"&amp;CHAR(10)&amp;"契約総額 "&amp;TEXT(VLOOKUP(A31,[1]令和3年度契約状況調査票!$C:$AR,18,FALSE),"#,##0円")&amp;CHAR(10)&amp;VLOOKUP(A31,[1]令和3年度契約状況調査票!$C:$AR,34,FALSE),IF(O31="単価契約","単価契約"&amp;CHAR(10)&amp;"予定調達総額 "&amp;TEXT(VLOOKUP(A31,[1]令和3年度契約状況調査票!$C:$AR,18,FALSE),"#,##0円")&amp;CHAR(10)&amp;VLOOKUP(A31,[1]令和3年度契約状況調査票!$C:$AR,34,FALSE),VLOOKUP(A31,[1]令和3年度契約状況調査票!$C:$AR,34,FALSE))))))))</f>
        <v/>
      </c>
      <c r="O31" s="21" t="str">
        <f>IF(A31="","",VLOOKUP(A31,[1]令和3年度契約状況調査票!$C:$BY,55,FALSE))</f>
        <v/>
      </c>
      <c r="P31" s="21" t="str">
        <f>IF(A31="","",IF(VLOOKUP(A31,[1]令和3年度契約状況調査票!$C:$AR,16,FALSE)="他官署で調達手続きを実施のため","×",IF(VLOOKUP(A31,[1]令和3年度契約状況調査票!$C:$AR,23,FALSE)="②同種の他の契約の予定価格を類推されるおそれがあるため公表しない","×","○")))</f>
        <v/>
      </c>
    </row>
    <row r="32" spans="1:16" s="21" customFormat="1" ht="60" customHeight="1" x14ac:dyDescent="0.15">
      <c r="A32" s="22" t="str">
        <f>IF(MAX([1]令和3年度契約状況調査票!C31:C276)&gt;=ROW()-5,ROW()-5,"")</f>
        <v/>
      </c>
      <c r="B32" s="23" t="str">
        <f>IF(A32="","",VLOOKUP(A32,[1]令和3年度契約状況調査票!$C:$AR,7,FALSE))</f>
        <v/>
      </c>
      <c r="C32" s="24" t="str">
        <f>IF(A32="","",VLOOKUP(A32,[1]令和3年度契約状況調査票!$C:$AR,8,FALSE))</f>
        <v/>
      </c>
      <c r="D32" s="25" t="str">
        <f>IF(A32="","",VLOOKUP(A32,[1]令和3年度契約状況調査票!$C:$AR,11,FALSE))</f>
        <v/>
      </c>
      <c r="E32" s="23" t="str">
        <f>IF(A32="","",VLOOKUP(A32,[1]令和3年度契約状況調査票!$C:$AR,12,FALSE))</f>
        <v/>
      </c>
      <c r="F32" s="26" t="str">
        <f>IF(A32="","",VLOOKUP(A32,[1]令和3年度契約状況調査票!$C:$AR,13,FALSE))</f>
        <v/>
      </c>
      <c r="G32" s="27" t="str">
        <f>IF(A32="","",IF(VLOOKUP(A32,[1]令和3年度契約状況調査票!$C:$AR,14,FALSE)="②一般競争入札（総合評価方式）","一般競争入札"&amp;CHAR(10)&amp;"（総合評価方式）","一般競争入札"))</f>
        <v/>
      </c>
      <c r="H32" s="28" t="str">
        <f>IF(A32="","",IF(VLOOKUP(A32,[1]令和3年度契約状況調査票!$C:$AR,16,FALSE)="他官署で調達手続きを実施のため","他官署で調達手続きを実施のため",IF(VLOOKUP(A32,[1]令和3年度契約状況調査票!$C:$AR,23,FALSE)="②同種の他の契約の予定価格を類推されるおそれがあるため公表しない","同種の他の契約の予定価格を類推されるおそれがあるため公表しない",IF(VLOOKUP(A32,[1]令和3年度契約状況調査票!$C:$AR,23,FALSE)="－","－",IF(VLOOKUP(A32,[1]令和3年度契約状況調査票!$C:$AR,9,FALSE)&lt;&gt;"",TEXT(VLOOKUP(A32,[1]令和3年度契約状況調査票!$C:$AR,16,FALSE),"#,##0円")&amp;CHAR(10)&amp;"(A)",VLOOKUP(A32,[1]令和3年度契約状況調査票!$C:$AR,16,FALSE))))))</f>
        <v/>
      </c>
      <c r="I32" s="28" t="str">
        <f>IF(A32="","",VLOOKUP(A32,[1]令和3年度契約状況調査票!$C:$AR,17,FALSE))</f>
        <v/>
      </c>
      <c r="J32" s="29" t="str">
        <f>IF(A32="","",IF(VLOOKUP(A32,[1]令和3年度契約状況調査票!$C:$AR,16,FALSE)="他官署で調達手続きを実施のため","－",IF(VLOOKUP(A32,[1]令和3年度契約状況調査票!$C:$AR,23,FALSE)="②同種の他の契約の予定価格を類推されるおそれがあるため公表しない","－",IF(VLOOKUP(A32,[1]令和3年度契約状況調査票!$C:$AR,23,FALSE)="－","－",IF(VLOOKUP(A32,[1]令和3年度契約状況調査票!$C:$AR,9,FALSE)&lt;&gt;"",TEXT(VLOOKUP(A32,[1]令和3年度契約状況調査票!$C:$AR,19,FALSE),"#.0%")&amp;CHAR(10)&amp;"(B/A×100)",VLOOKUP(A32,[1]令和3年度契約状況調査票!$C:$AR,19,FALSE))))))</f>
        <v/>
      </c>
      <c r="K32" s="30" t="str">
        <f>IF(A32="","",IF(VLOOKUP(A32,[1]令和3年度契約状況調査票!$C:$AR,29,FALSE)="①公益社団法人","公社",IF(VLOOKUP(A32,[1]令和3年度契約状況調査票!$C:$AR,29,FALSE)="②公益財団法人","公財","")))</f>
        <v/>
      </c>
      <c r="L32" s="30" t="str">
        <f>IF(A32="","",VLOOKUP(A32,[1]令和3年度契約状況調査票!$C:$AR,30,FALSE))</f>
        <v/>
      </c>
      <c r="M32" s="31" t="str">
        <f>IF(A32="","",IF(VLOOKUP(A32,[1]令和3年度契約状況調査票!$C:$AR,30,FALSE)="国所管",VLOOKUP(A32,[1]令和3年度契約状況調査票!$C:$AR,24,FALSE),""))</f>
        <v/>
      </c>
      <c r="N32" s="32" t="str">
        <f>IF(A32="","",IF(AND(P32="○",O32="分担契約/単価契約"),"単価契約"&amp;CHAR(10)&amp;"予定調達総額 "&amp;TEXT(VLOOKUP(A32,[1]令和3年度契約状況調査票!$C:$AR,18,FALSE),"#,##0円")&amp;"(B)"&amp;CHAR(10)&amp;"分担契約"&amp;CHAR(10)&amp;VLOOKUP(A32,[1]令和3年度契約状況調査票!$C:$AR,34,FALSE),IF(AND(P32="○",O32="分担契約"),"分担契約"&amp;CHAR(10)&amp;"契約総額 "&amp;TEXT(VLOOKUP(A32,[1]令和3年度契約状況調査票!$C:$AR,18,FALSE),"#,##0円")&amp;"(B)"&amp;CHAR(10)&amp;VLOOKUP(A32,[1]令和3年度契約状況調査票!$C:$AR,34,FALSE),(IF(O32="分担契約/単価契約","単価契約"&amp;CHAR(10)&amp;"予定調達総額 "&amp;TEXT(VLOOKUP(A32,[1]令和3年度契約状況調査票!$C:$AR,18,FALSE),"#,##0円")&amp;CHAR(10)&amp;"分担契約"&amp;CHAR(10)&amp;VLOOKUP(A32,[1]令和3年度契約状況調査票!$C:$AR,34,FALSE),IF(O32="分担契約","分担契約"&amp;CHAR(10)&amp;"契約総額 "&amp;TEXT(VLOOKUP(A32,[1]令和3年度契約状況調査票!$C:$AR,18,FALSE),"#,##0円")&amp;CHAR(10)&amp;VLOOKUP(A32,[1]令和3年度契約状況調査票!$C:$AR,34,FALSE),IF(O32="単価契約","単価契約"&amp;CHAR(10)&amp;"予定調達総額 "&amp;TEXT(VLOOKUP(A32,[1]令和3年度契約状況調査票!$C:$AR,18,FALSE),"#,##0円")&amp;CHAR(10)&amp;VLOOKUP(A32,[1]令和3年度契約状況調査票!$C:$AR,34,FALSE),VLOOKUP(A32,[1]令和3年度契約状況調査票!$C:$AR,34,FALSE))))))))</f>
        <v/>
      </c>
      <c r="O32" s="21" t="str">
        <f>IF(A32="","",VLOOKUP(A32,[1]令和3年度契約状況調査票!$C:$BY,55,FALSE))</f>
        <v/>
      </c>
      <c r="P32" s="21" t="str">
        <f>IF(A32="","",IF(VLOOKUP(A32,[1]令和3年度契約状況調査票!$C:$AR,16,FALSE)="他官署で調達手続きを実施のため","×",IF(VLOOKUP(A32,[1]令和3年度契約状況調査票!$C:$AR,23,FALSE)="②同種の他の契約の予定価格を類推されるおそれがあるため公表しない","×","○")))</f>
        <v/>
      </c>
    </row>
    <row r="33" spans="1:16" s="21" customFormat="1" ht="60" customHeight="1" x14ac:dyDescent="0.15">
      <c r="A33" s="22" t="str">
        <f>IF(MAX([1]令和3年度契約状況調査票!C32:C277)&gt;=ROW()-5,ROW()-5,"")</f>
        <v/>
      </c>
      <c r="B33" s="23" t="str">
        <f>IF(A33="","",VLOOKUP(A33,[1]令和3年度契約状況調査票!$C:$AR,7,FALSE))</f>
        <v/>
      </c>
      <c r="C33" s="24" t="str">
        <f>IF(A33="","",VLOOKUP(A33,[1]令和3年度契約状況調査票!$C:$AR,8,FALSE))</f>
        <v/>
      </c>
      <c r="D33" s="25" t="str">
        <f>IF(A33="","",VLOOKUP(A33,[1]令和3年度契約状況調査票!$C:$AR,11,FALSE))</f>
        <v/>
      </c>
      <c r="E33" s="23" t="str">
        <f>IF(A33="","",VLOOKUP(A33,[1]令和3年度契約状況調査票!$C:$AR,12,FALSE))</f>
        <v/>
      </c>
      <c r="F33" s="26" t="str">
        <f>IF(A33="","",VLOOKUP(A33,[1]令和3年度契約状況調査票!$C:$AR,13,FALSE))</f>
        <v/>
      </c>
      <c r="G33" s="27" t="str">
        <f>IF(A33="","",IF(VLOOKUP(A33,[1]令和3年度契約状況調査票!$C:$AR,14,FALSE)="②一般競争入札（総合評価方式）","一般競争入札"&amp;CHAR(10)&amp;"（総合評価方式）","一般競争入札"))</f>
        <v/>
      </c>
      <c r="H33" s="28" t="str">
        <f>IF(A33="","",IF(VLOOKUP(A33,[1]令和3年度契約状況調査票!$C:$AR,16,FALSE)="他官署で調達手続きを実施のため","他官署で調達手続きを実施のため",IF(VLOOKUP(A33,[1]令和3年度契約状況調査票!$C:$AR,23,FALSE)="②同種の他の契約の予定価格を類推されるおそれがあるため公表しない","同種の他の契約の予定価格を類推されるおそれがあるため公表しない",IF(VLOOKUP(A33,[1]令和3年度契約状況調査票!$C:$AR,23,FALSE)="－","－",IF(VLOOKUP(A33,[1]令和3年度契約状況調査票!$C:$AR,9,FALSE)&lt;&gt;"",TEXT(VLOOKUP(A33,[1]令和3年度契約状況調査票!$C:$AR,16,FALSE),"#,##0円")&amp;CHAR(10)&amp;"(A)",VLOOKUP(A33,[1]令和3年度契約状況調査票!$C:$AR,16,FALSE))))))</f>
        <v/>
      </c>
      <c r="I33" s="28" t="str">
        <f>IF(A33="","",VLOOKUP(A33,[1]令和3年度契約状況調査票!$C:$AR,17,FALSE))</f>
        <v/>
      </c>
      <c r="J33" s="29" t="str">
        <f>IF(A33="","",IF(VLOOKUP(A33,[1]令和3年度契約状況調査票!$C:$AR,16,FALSE)="他官署で調達手続きを実施のため","－",IF(VLOOKUP(A33,[1]令和3年度契約状況調査票!$C:$AR,23,FALSE)="②同種の他の契約の予定価格を類推されるおそれがあるため公表しない","－",IF(VLOOKUP(A33,[1]令和3年度契約状況調査票!$C:$AR,23,FALSE)="－","－",IF(VLOOKUP(A33,[1]令和3年度契約状況調査票!$C:$AR,9,FALSE)&lt;&gt;"",TEXT(VLOOKUP(A33,[1]令和3年度契約状況調査票!$C:$AR,19,FALSE),"#.0%")&amp;CHAR(10)&amp;"(B/A×100)",VLOOKUP(A33,[1]令和3年度契約状況調査票!$C:$AR,19,FALSE))))))</f>
        <v/>
      </c>
      <c r="K33" s="30" t="str">
        <f>IF(A33="","",IF(VLOOKUP(A33,[1]令和3年度契約状況調査票!$C:$AR,29,FALSE)="①公益社団法人","公社",IF(VLOOKUP(A33,[1]令和3年度契約状況調査票!$C:$AR,29,FALSE)="②公益財団法人","公財","")))</f>
        <v/>
      </c>
      <c r="L33" s="30" t="str">
        <f>IF(A33="","",VLOOKUP(A33,[1]令和3年度契約状況調査票!$C:$AR,30,FALSE))</f>
        <v/>
      </c>
      <c r="M33" s="31" t="str">
        <f>IF(A33="","",IF(VLOOKUP(A33,[1]令和3年度契約状況調査票!$C:$AR,30,FALSE)="国所管",VLOOKUP(A33,[1]令和3年度契約状況調査票!$C:$AR,24,FALSE),""))</f>
        <v/>
      </c>
      <c r="N33" s="32" t="str">
        <f>IF(A33="","",IF(AND(P33="○",O33="分担契約/単価契約"),"単価契約"&amp;CHAR(10)&amp;"予定調達総額 "&amp;TEXT(VLOOKUP(A33,[1]令和3年度契約状況調査票!$C:$AR,18,FALSE),"#,##0円")&amp;"(B)"&amp;CHAR(10)&amp;"分担契約"&amp;CHAR(10)&amp;VLOOKUP(A33,[1]令和3年度契約状況調査票!$C:$AR,34,FALSE),IF(AND(P33="○",O33="分担契約"),"分担契約"&amp;CHAR(10)&amp;"契約総額 "&amp;TEXT(VLOOKUP(A33,[1]令和3年度契約状況調査票!$C:$AR,18,FALSE),"#,##0円")&amp;"(B)"&amp;CHAR(10)&amp;VLOOKUP(A33,[1]令和3年度契約状況調査票!$C:$AR,34,FALSE),(IF(O33="分担契約/単価契約","単価契約"&amp;CHAR(10)&amp;"予定調達総額 "&amp;TEXT(VLOOKUP(A33,[1]令和3年度契約状況調査票!$C:$AR,18,FALSE),"#,##0円")&amp;CHAR(10)&amp;"分担契約"&amp;CHAR(10)&amp;VLOOKUP(A33,[1]令和3年度契約状況調査票!$C:$AR,34,FALSE),IF(O33="分担契約","分担契約"&amp;CHAR(10)&amp;"契約総額 "&amp;TEXT(VLOOKUP(A33,[1]令和3年度契約状況調査票!$C:$AR,18,FALSE),"#,##0円")&amp;CHAR(10)&amp;VLOOKUP(A33,[1]令和3年度契約状況調査票!$C:$AR,34,FALSE),IF(O33="単価契約","単価契約"&amp;CHAR(10)&amp;"予定調達総額 "&amp;TEXT(VLOOKUP(A33,[1]令和3年度契約状況調査票!$C:$AR,18,FALSE),"#,##0円")&amp;CHAR(10)&amp;VLOOKUP(A33,[1]令和3年度契約状況調査票!$C:$AR,34,FALSE),VLOOKUP(A33,[1]令和3年度契約状況調査票!$C:$AR,34,FALSE))))))))</f>
        <v/>
      </c>
      <c r="O33" s="21" t="str">
        <f>IF(A33="","",VLOOKUP(A33,[1]令和3年度契約状況調査票!$C:$BY,55,FALSE))</f>
        <v/>
      </c>
      <c r="P33" s="21" t="str">
        <f>IF(A33="","",IF(VLOOKUP(A33,[1]令和3年度契約状況調査票!$C:$AR,16,FALSE)="他官署で調達手続きを実施のため","×",IF(VLOOKUP(A33,[1]令和3年度契約状況調査票!$C:$AR,23,FALSE)="②同種の他の契約の予定価格を類推されるおそれがあるため公表しない","×","○")))</f>
        <v/>
      </c>
    </row>
    <row r="34" spans="1:16" s="21" customFormat="1" ht="60" customHeight="1" x14ac:dyDescent="0.15">
      <c r="A34" s="22" t="str">
        <f>IF(MAX([1]令和3年度契約状況調査票!C33:C278)&gt;=ROW()-5,ROW()-5,"")</f>
        <v/>
      </c>
      <c r="B34" s="23" t="str">
        <f>IF(A34="","",VLOOKUP(A34,[1]令和3年度契約状況調査票!$C:$AR,7,FALSE))</f>
        <v/>
      </c>
      <c r="C34" s="24" t="str">
        <f>IF(A34="","",VLOOKUP(A34,[1]令和3年度契約状況調査票!$C:$AR,8,FALSE))</f>
        <v/>
      </c>
      <c r="D34" s="25" t="str">
        <f>IF(A34="","",VLOOKUP(A34,[1]令和3年度契約状況調査票!$C:$AR,11,FALSE))</f>
        <v/>
      </c>
      <c r="E34" s="23" t="str">
        <f>IF(A34="","",VLOOKUP(A34,[1]令和3年度契約状況調査票!$C:$AR,12,FALSE))</f>
        <v/>
      </c>
      <c r="F34" s="26" t="str">
        <f>IF(A34="","",VLOOKUP(A34,[1]令和3年度契約状況調査票!$C:$AR,13,FALSE))</f>
        <v/>
      </c>
      <c r="G34" s="27" t="str">
        <f>IF(A34="","",IF(VLOOKUP(A34,[1]令和3年度契約状況調査票!$C:$AR,14,FALSE)="②一般競争入札（総合評価方式）","一般競争入札"&amp;CHAR(10)&amp;"（総合評価方式）","一般競争入札"))</f>
        <v/>
      </c>
      <c r="H34" s="28" t="str">
        <f>IF(A34="","",IF(VLOOKUP(A34,[1]令和3年度契約状況調査票!$C:$AR,16,FALSE)="他官署で調達手続きを実施のため","他官署で調達手続きを実施のため",IF(VLOOKUP(A34,[1]令和3年度契約状況調査票!$C:$AR,23,FALSE)="②同種の他の契約の予定価格を類推されるおそれがあるため公表しない","同種の他の契約の予定価格を類推されるおそれがあるため公表しない",IF(VLOOKUP(A34,[1]令和3年度契約状況調査票!$C:$AR,23,FALSE)="－","－",IF(VLOOKUP(A34,[1]令和3年度契約状況調査票!$C:$AR,9,FALSE)&lt;&gt;"",TEXT(VLOOKUP(A34,[1]令和3年度契約状況調査票!$C:$AR,16,FALSE),"#,##0円")&amp;CHAR(10)&amp;"(A)",VLOOKUP(A34,[1]令和3年度契約状況調査票!$C:$AR,16,FALSE))))))</f>
        <v/>
      </c>
      <c r="I34" s="28" t="str">
        <f>IF(A34="","",VLOOKUP(A34,[1]令和3年度契約状況調査票!$C:$AR,17,FALSE))</f>
        <v/>
      </c>
      <c r="J34" s="29" t="str">
        <f>IF(A34="","",IF(VLOOKUP(A34,[1]令和3年度契約状況調査票!$C:$AR,16,FALSE)="他官署で調達手続きを実施のため","－",IF(VLOOKUP(A34,[1]令和3年度契約状況調査票!$C:$AR,23,FALSE)="②同種の他の契約の予定価格を類推されるおそれがあるため公表しない","－",IF(VLOOKUP(A34,[1]令和3年度契約状況調査票!$C:$AR,23,FALSE)="－","－",IF(VLOOKUP(A34,[1]令和3年度契約状況調査票!$C:$AR,9,FALSE)&lt;&gt;"",TEXT(VLOOKUP(A34,[1]令和3年度契約状況調査票!$C:$AR,19,FALSE),"#.0%")&amp;CHAR(10)&amp;"(B/A×100)",VLOOKUP(A34,[1]令和3年度契約状況調査票!$C:$AR,19,FALSE))))))</f>
        <v/>
      </c>
      <c r="K34" s="30" t="str">
        <f>IF(A34="","",IF(VLOOKUP(A34,[1]令和3年度契約状況調査票!$C:$AR,29,FALSE)="①公益社団法人","公社",IF(VLOOKUP(A34,[1]令和3年度契約状況調査票!$C:$AR,29,FALSE)="②公益財団法人","公財","")))</f>
        <v/>
      </c>
      <c r="L34" s="30" t="str">
        <f>IF(A34="","",VLOOKUP(A34,[1]令和3年度契約状況調査票!$C:$AR,30,FALSE))</f>
        <v/>
      </c>
      <c r="M34" s="31" t="str">
        <f>IF(A34="","",IF(VLOOKUP(A34,[1]令和3年度契約状況調査票!$C:$AR,30,FALSE)="国所管",VLOOKUP(A34,[1]令和3年度契約状況調査票!$C:$AR,24,FALSE),""))</f>
        <v/>
      </c>
      <c r="N34" s="32" t="str">
        <f>IF(A34="","",IF(AND(P34="○",O34="分担契約/単価契約"),"単価契約"&amp;CHAR(10)&amp;"予定調達総額 "&amp;TEXT(VLOOKUP(A34,[1]令和3年度契約状況調査票!$C:$AR,18,FALSE),"#,##0円")&amp;"(B)"&amp;CHAR(10)&amp;"分担契約"&amp;CHAR(10)&amp;VLOOKUP(A34,[1]令和3年度契約状況調査票!$C:$AR,34,FALSE),IF(AND(P34="○",O34="分担契約"),"分担契約"&amp;CHAR(10)&amp;"契約総額 "&amp;TEXT(VLOOKUP(A34,[1]令和3年度契約状況調査票!$C:$AR,18,FALSE),"#,##0円")&amp;"(B)"&amp;CHAR(10)&amp;VLOOKUP(A34,[1]令和3年度契約状況調査票!$C:$AR,34,FALSE),(IF(O34="分担契約/単価契約","単価契約"&amp;CHAR(10)&amp;"予定調達総額 "&amp;TEXT(VLOOKUP(A34,[1]令和3年度契約状況調査票!$C:$AR,18,FALSE),"#,##0円")&amp;CHAR(10)&amp;"分担契約"&amp;CHAR(10)&amp;VLOOKUP(A34,[1]令和3年度契約状況調査票!$C:$AR,34,FALSE),IF(O34="分担契約","分担契約"&amp;CHAR(10)&amp;"契約総額 "&amp;TEXT(VLOOKUP(A34,[1]令和3年度契約状況調査票!$C:$AR,18,FALSE),"#,##0円")&amp;CHAR(10)&amp;VLOOKUP(A34,[1]令和3年度契約状況調査票!$C:$AR,34,FALSE),IF(O34="単価契約","単価契約"&amp;CHAR(10)&amp;"予定調達総額 "&amp;TEXT(VLOOKUP(A34,[1]令和3年度契約状況調査票!$C:$AR,18,FALSE),"#,##0円")&amp;CHAR(10)&amp;VLOOKUP(A34,[1]令和3年度契約状況調査票!$C:$AR,34,FALSE),VLOOKUP(A34,[1]令和3年度契約状況調査票!$C:$AR,34,FALSE))))))))</f>
        <v/>
      </c>
      <c r="O34" s="21" t="str">
        <f>IF(A34="","",VLOOKUP(A34,[1]令和3年度契約状況調査票!$C:$BY,55,FALSE))</f>
        <v/>
      </c>
      <c r="P34" s="21" t="str">
        <f>IF(A34="","",IF(VLOOKUP(A34,[1]令和3年度契約状況調査票!$C:$AR,16,FALSE)="他官署で調達手続きを実施のため","×",IF(VLOOKUP(A34,[1]令和3年度契約状況調査票!$C:$AR,23,FALSE)="②同種の他の契約の予定価格を類推されるおそれがあるため公表しない","×","○")))</f>
        <v/>
      </c>
    </row>
    <row r="35" spans="1:16" s="21" customFormat="1" ht="60" customHeight="1" x14ac:dyDescent="0.15">
      <c r="A35" s="22" t="str">
        <f>IF(MAX([1]令和3年度契約状況調査票!C34:C279)&gt;=ROW()-5,ROW()-5,"")</f>
        <v/>
      </c>
      <c r="B35" s="23" t="str">
        <f>IF(A35="","",VLOOKUP(A35,[1]令和3年度契約状況調査票!$C:$AR,7,FALSE))</f>
        <v/>
      </c>
      <c r="C35" s="24" t="str">
        <f>IF(A35="","",VLOOKUP(A35,[1]令和3年度契約状況調査票!$C:$AR,8,FALSE))</f>
        <v/>
      </c>
      <c r="D35" s="25" t="str">
        <f>IF(A35="","",VLOOKUP(A35,[1]令和3年度契約状況調査票!$C:$AR,11,FALSE))</f>
        <v/>
      </c>
      <c r="E35" s="23" t="str">
        <f>IF(A35="","",VLOOKUP(A35,[1]令和3年度契約状況調査票!$C:$AR,12,FALSE))</f>
        <v/>
      </c>
      <c r="F35" s="26" t="str">
        <f>IF(A35="","",VLOOKUP(A35,[1]令和3年度契約状況調査票!$C:$AR,13,FALSE))</f>
        <v/>
      </c>
      <c r="G35" s="27" t="str">
        <f>IF(A35="","",IF(VLOOKUP(A35,[1]令和3年度契約状況調査票!$C:$AR,14,FALSE)="②一般競争入札（総合評価方式）","一般競争入札"&amp;CHAR(10)&amp;"（総合評価方式）","一般競争入札"))</f>
        <v/>
      </c>
      <c r="H35" s="28" t="str">
        <f>IF(A35="","",IF(VLOOKUP(A35,[1]令和3年度契約状況調査票!$C:$AR,16,FALSE)="他官署で調達手続きを実施のため","他官署で調達手続きを実施のため",IF(VLOOKUP(A35,[1]令和3年度契約状況調査票!$C:$AR,23,FALSE)="②同種の他の契約の予定価格を類推されるおそれがあるため公表しない","同種の他の契約の予定価格を類推されるおそれがあるため公表しない",IF(VLOOKUP(A35,[1]令和3年度契約状況調査票!$C:$AR,23,FALSE)="－","－",IF(VLOOKUP(A35,[1]令和3年度契約状況調査票!$C:$AR,9,FALSE)&lt;&gt;"",TEXT(VLOOKUP(A35,[1]令和3年度契約状況調査票!$C:$AR,16,FALSE),"#,##0円")&amp;CHAR(10)&amp;"(A)",VLOOKUP(A35,[1]令和3年度契約状況調査票!$C:$AR,16,FALSE))))))</f>
        <v/>
      </c>
      <c r="I35" s="28" t="str">
        <f>IF(A35="","",VLOOKUP(A35,[1]令和3年度契約状況調査票!$C:$AR,17,FALSE))</f>
        <v/>
      </c>
      <c r="J35" s="29" t="str">
        <f>IF(A35="","",IF(VLOOKUP(A35,[1]令和3年度契約状況調査票!$C:$AR,16,FALSE)="他官署で調達手続きを実施のため","－",IF(VLOOKUP(A35,[1]令和3年度契約状況調査票!$C:$AR,23,FALSE)="②同種の他の契約の予定価格を類推されるおそれがあるため公表しない","－",IF(VLOOKUP(A35,[1]令和3年度契約状況調査票!$C:$AR,23,FALSE)="－","－",IF(VLOOKUP(A35,[1]令和3年度契約状況調査票!$C:$AR,9,FALSE)&lt;&gt;"",TEXT(VLOOKUP(A35,[1]令和3年度契約状況調査票!$C:$AR,19,FALSE),"#.0%")&amp;CHAR(10)&amp;"(B/A×100)",VLOOKUP(A35,[1]令和3年度契約状況調査票!$C:$AR,19,FALSE))))))</f>
        <v/>
      </c>
      <c r="K35" s="30" t="str">
        <f>IF(A35="","",IF(VLOOKUP(A35,[1]令和3年度契約状況調査票!$C:$AR,29,FALSE)="①公益社団法人","公社",IF(VLOOKUP(A35,[1]令和3年度契約状況調査票!$C:$AR,29,FALSE)="②公益財団法人","公財","")))</f>
        <v/>
      </c>
      <c r="L35" s="30" t="str">
        <f>IF(A35="","",VLOOKUP(A35,[1]令和3年度契約状況調査票!$C:$AR,30,FALSE))</f>
        <v/>
      </c>
      <c r="M35" s="31" t="str">
        <f>IF(A35="","",IF(VLOOKUP(A35,[1]令和3年度契約状況調査票!$C:$AR,30,FALSE)="国所管",VLOOKUP(A35,[1]令和3年度契約状況調査票!$C:$AR,24,FALSE),""))</f>
        <v/>
      </c>
      <c r="N35" s="32" t="str">
        <f>IF(A35="","",IF(AND(P35="○",O35="分担契約/単価契約"),"単価契約"&amp;CHAR(10)&amp;"予定調達総額 "&amp;TEXT(VLOOKUP(A35,[1]令和3年度契約状況調査票!$C:$AR,18,FALSE),"#,##0円")&amp;"(B)"&amp;CHAR(10)&amp;"分担契約"&amp;CHAR(10)&amp;VLOOKUP(A35,[1]令和3年度契約状況調査票!$C:$AR,34,FALSE),IF(AND(P35="○",O35="分担契約"),"分担契約"&amp;CHAR(10)&amp;"契約総額 "&amp;TEXT(VLOOKUP(A35,[1]令和3年度契約状況調査票!$C:$AR,18,FALSE),"#,##0円")&amp;"(B)"&amp;CHAR(10)&amp;VLOOKUP(A35,[1]令和3年度契約状況調査票!$C:$AR,34,FALSE),(IF(O35="分担契約/単価契約","単価契約"&amp;CHAR(10)&amp;"予定調達総額 "&amp;TEXT(VLOOKUP(A35,[1]令和3年度契約状況調査票!$C:$AR,18,FALSE),"#,##0円")&amp;CHAR(10)&amp;"分担契約"&amp;CHAR(10)&amp;VLOOKUP(A35,[1]令和3年度契約状況調査票!$C:$AR,34,FALSE),IF(O35="分担契約","分担契約"&amp;CHAR(10)&amp;"契約総額 "&amp;TEXT(VLOOKUP(A35,[1]令和3年度契約状況調査票!$C:$AR,18,FALSE),"#,##0円")&amp;CHAR(10)&amp;VLOOKUP(A35,[1]令和3年度契約状況調査票!$C:$AR,34,FALSE),IF(O35="単価契約","単価契約"&amp;CHAR(10)&amp;"予定調達総額 "&amp;TEXT(VLOOKUP(A35,[1]令和3年度契約状況調査票!$C:$AR,18,FALSE),"#,##0円")&amp;CHAR(10)&amp;VLOOKUP(A35,[1]令和3年度契約状況調査票!$C:$AR,34,FALSE),VLOOKUP(A35,[1]令和3年度契約状況調査票!$C:$AR,34,FALSE))))))))</f>
        <v/>
      </c>
      <c r="O35" s="21" t="str">
        <f>IF(A35="","",VLOOKUP(A35,[1]令和3年度契約状況調査票!$C:$BY,55,FALSE))</f>
        <v/>
      </c>
      <c r="P35" s="21" t="str">
        <f>IF(A35="","",IF(VLOOKUP(A35,[1]令和3年度契約状況調査票!$C:$AR,16,FALSE)="他官署で調達手続きを実施のため","×",IF(VLOOKUP(A35,[1]令和3年度契約状況調査票!$C:$AR,23,FALSE)="②同種の他の契約の予定価格を類推されるおそれがあるため公表しない","×","○")))</f>
        <v/>
      </c>
    </row>
    <row r="36" spans="1:16" s="21" customFormat="1" ht="60" customHeight="1" x14ac:dyDescent="0.15">
      <c r="A36" s="22" t="str">
        <f>IF(MAX([1]令和3年度契約状況調査票!C35:C280)&gt;=ROW()-5,ROW()-5,"")</f>
        <v/>
      </c>
      <c r="B36" s="23" t="str">
        <f>IF(A36="","",VLOOKUP(A36,[1]令和3年度契約状況調査票!$C:$AR,7,FALSE))</f>
        <v/>
      </c>
      <c r="C36" s="24" t="str">
        <f>IF(A36="","",VLOOKUP(A36,[1]令和3年度契約状況調査票!$C:$AR,8,FALSE))</f>
        <v/>
      </c>
      <c r="D36" s="25" t="str">
        <f>IF(A36="","",VLOOKUP(A36,[1]令和3年度契約状況調査票!$C:$AR,11,FALSE))</f>
        <v/>
      </c>
      <c r="E36" s="23" t="str">
        <f>IF(A36="","",VLOOKUP(A36,[1]令和3年度契約状況調査票!$C:$AR,12,FALSE))</f>
        <v/>
      </c>
      <c r="F36" s="26" t="str">
        <f>IF(A36="","",VLOOKUP(A36,[1]令和3年度契約状況調査票!$C:$AR,13,FALSE))</f>
        <v/>
      </c>
      <c r="G36" s="27" t="str">
        <f>IF(A36="","",IF(VLOOKUP(A36,[1]令和3年度契約状況調査票!$C:$AR,14,FALSE)="②一般競争入札（総合評価方式）","一般競争入札"&amp;CHAR(10)&amp;"（総合評価方式）","一般競争入札"))</f>
        <v/>
      </c>
      <c r="H36" s="28" t="str">
        <f>IF(A36="","",IF(VLOOKUP(A36,[1]令和3年度契約状況調査票!$C:$AR,16,FALSE)="他官署で調達手続きを実施のため","他官署で調達手続きを実施のため",IF(VLOOKUP(A36,[1]令和3年度契約状況調査票!$C:$AR,23,FALSE)="②同種の他の契約の予定価格を類推されるおそれがあるため公表しない","同種の他の契約の予定価格を類推されるおそれがあるため公表しない",IF(VLOOKUP(A36,[1]令和3年度契約状況調査票!$C:$AR,23,FALSE)="－","－",IF(VLOOKUP(A36,[1]令和3年度契約状況調査票!$C:$AR,9,FALSE)&lt;&gt;"",TEXT(VLOOKUP(A36,[1]令和3年度契約状況調査票!$C:$AR,16,FALSE),"#,##0円")&amp;CHAR(10)&amp;"(A)",VLOOKUP(A36,[1]令和3年度契約状況調査票!$C:$AR,16,FALSE))))))</f>
        <v/>
      </c>
      <c r="I36" s="28" t="str">
        <f>IF(A36="","",VLOOKUP(A36,[1]令和3年度契約状況調査票!$C:$AR,17,FALSE))</f>
        <v/>
      </c>
      <c r="J36" s="29" t="str">
        <f>IF(A36="","",IF(VLOOKUP(A36,[1]令和3年度契約状況調査票!$C:$AR,16,FALSE)="他官署で調達手続きを実施のため","－",IF(VLOOKUP(A36,[1]令和3年度契約状況調査票!$C:$AR,23,FALSE)="②同種の他の契約の予定価格を類推されるおそれがあるため公表しない","－",IF(VLOOKUP(A36,[1]令和3年度契約状況調査票!$C:$AR,23,FALSE)="－","－",IF(VLOOKUP(A36,[1]令和3年度契約状況調査票!$C:$AR,9,FALSE)&lt;&gt;"",TEXT(VLOOKUP(A36,[1]令和3年度契約状況調査票!$C:$AR,19,FALSE),"#.0%")&amp;CHAR(10)&amp;"(B/A×100)",VLOOKUP(A36,[1]令和3年度契約状況調査票!$C:$AR,19,FALSE))))))</f>
        <v/>
      </c>
      <c r="K36" s="30" t="str">
        <f>IF(A36="","",IF(VLOOKUP(A36,[1]令和3年度契約状況調査票!$C:$AR,29,FALSE)="①公益社団法人","公社",IF(VLOOKUP(A36,[1]令和3年度契約状況調査票!$C:$AR,29,FALSE)="②公益財団法人","公財","")))</f>
        <v/>
      </c>
      <c r="L36" s="30" t="str">
        <f>IF(A36="","",VLOOKUP(A36,[1]令和3年度契約状況調査票!$C:$AR,30,FALSE))</f>
        <v/>
      </c>
      <c r="M36" s="31" t="str">
        <f>IF(A36="","",IF(VLOOKUP(A36,[1]令和3年度契約状況調査票!$C:$AR,30,FALSE)="国所管",VLOOKUP(A36,[1]令和3年度契約状況調査票!$C:$AR,24,FALSE),""))</f>
        <v/>
      </c>
      <c r="N36" s="32" t="str">
        <f>IF(A36="","",IF(AND(P36="○",O36="分担契約/単価契約"),"単価契約"&amp;CHAR(10)&amp;"予定調達総額 "&amp;TEXT(VLOOKUP(A36,[1]令和3年度契約状況調査票!$C:$AR,18,FALSE),"#,##0円")&amp;"(B)"&amp;CHAR(10)&amp;"分担契約"&amp;CHAR(10)&amp;VLOOKUP(A36,[1]令和3年度契約状況調査票!$C:$AR,34,FALSE),IF(AND(P36="○",O36="分担契約"),"分担契約"&amp;CHAR(10)&amp;"契約総額 "&amp;TEXT(VLOOKUP(A36,[1]令和3年度契約状況調査票!$C:$AR,18,FALSE),"#,##0円")&amp;"(B)"&amp;CHAR(10)&amp;VLOOKUP(A36,[1]令和3年度契約状況調査票!$C:$AR,34,FALSE),(IF(O36="分担契約/単価契約","単価契約"&amp;CHAR(10)&amp;"予定調達総額 "&amp;TEXT(VLOOKUP(A36,[1]令和3年度契約状況調査票!$C:$AR,18,FALSE),"#,##0円")&amp;CHAR(10)&amp;"分担契約"&amp;CHAR(10)&amp;VLOOKUP(A36,[1]令和3年度契約状況調査票!$C:$AR,34,FALSE),IF(O36="分担契約","分担契約"&amp;CHAR(10)&amp;"契約総額 "&amp;TEXT(VLOOKUP(A36,[1]令和3年度契約状況調査票!$C:$AR,18,FALSE),"#,##0円")&amp;CHAR(10)&amp;VLOOKUP(A36,[1]令和3年度契約状況調査票!$C:$AR,34,FALSE),IF(O36="単価契約","単価契約"&amp;CHAR(10)&amp;"予定調達総額 "&amp;TEXT(VLOOKUP(A36,[1]令和3年度契約状況調査票!$C:$AR,18,FALSE),"#,##0円")&amp;CHAR(10)&amp;VLOOKUP(A36,[1]令和3年度契約状況調査票!$C:$AR,34,FALSE),VLOOKUP(A36,[1]令和3年度契約状況調査票!$C:$AR,34,FALSE))))))))</f>
        <v/>
      </c>
      <c r="O36" s="21" t="str">
        <f>IF(A36="","",VLOOKUP(A36,[1]令和3年度契約状況調査票!$C:$BY,55,FALSE))</f>
        <v/>
      </c>
      <c r="P36" s="21" t="str">
        <f>IF(A36="","",IF(VLOOKUP(A36,[1]令和3年度契約状況調査票!$C:$AR,16,FALSE)="他官署で調達手続きを実施のため","×",IF(VLOOKUP(A36,[1]令和3年度契約状況調査票!$C:$AR,23,FALSE)="②同種の他の契約の予定価格を類推されるおそれがあるため公表しない","×","○")))</f>
        <v/>
      </c>
    </row>
    <row r="37" spans="1:16" s="21" customFormat="1" ht="60" customHeight="1" x14ac:dyDescent="0.15">
      <c r="A37" s="22" t="str">
        <f>IF(MAX([1]令和3年度契約状況調査票!C36:C281)&gt;=ROW()-5,ROW()-5,"")</f>
        <v/>
      </c>
      <c r="B37" s="23" t="str">
        <f>IF(A37="","",VLOOKUP(A37,[1]令和3年度契約状況調査票!$C:$AR,7,FALSE))</f>
        <v/>
      </c>
      <c r="C37" s="24" t="str">
        <f>IF(A37="","",VLOOKUP(A37,[1]令和3年度契約状況調査票!$C:$AR,8,FALSE))</f>
        <v/>
      </c>
      <c r="D37" s="25" t="str">
        <f>IF(A37="","",VLOOKUP(A37,[1]令和3年度契約状況調査票!$C:$AR,11,FALSE))</f>
        <v/>
      </c>
      <c r="E37" s="23" t="str">
        <f>IF(A37="","",VLOOKUP(A37,[1]令和3年度契約状況調査票!$C:$AR,12,FALSE))</f>
        <v/>
      </c>
      <c r="F37" s="26" t="str">
        <f>IF(A37="","",VLOOKUP(A37,[1]令和3年度契約状況調査票!$C:$AR,13,FALSE))</f>
        <v/>
      </c>
      <c r="G37" s="27" t="str">
        <f>IF(A37="","",IF(VLOOKUP(A37,[1]令和3年度契約状況調査票!$C:$AR,14,FALSE)="②一般競争入札（総合評価方式）","一般競争入札"&amp;CHAR(10)&amp;"（総合評価方式）","一般競争入札"))</f>
        <v/>
      </c>
      <c r="H37" s="28" t="str">
        <f>IF(A37="","",IF(VLOOKUP(A37,[1]令和3年度契約状況調査票!$C:$AR,16,FALSE)="他官署で調達手続きを実施のため","他官署で調達手続きを実施のため",IF(VLOOKUP(A37,[1]令和3年度契約状況調査票!$C:$AR,23,FALSE)="②同種の他の契約の予定価格を類推されるおそれがあるため公表しない","同種の他の契約の予定価格を類推されるおそれがあるため公表しない",IF(VLOOKUP(A37,[1]令和3年度契約状況調査票!$C:$AR,23,FALSE)="－","－",IF(VLOOKUP(A37,[1]令和3年度契約状況調査票!$C:$AR,9,FALSE)&lt;&gt;"",TEXT(VLOOKUP(A37,[1]令和3年度契約状況調査票!$C:$AR,16,FALSE),"#,##0円")&amp;CHAR(10)&amp;"(A)",VLOOKUP(A37,[1]令和3年度契約状況調査票!$C:$AR,16,FALSE))))))</f>
        <v/>
      </c>
      <c r="I37" s="28" t="str">
        <f>IF(A37="","",VLOOKUP(A37,[1]令和3年度契約状況調査票!$C:$AR,17,FALSE))</f>
        <v/>
      </c>
      <c r="J37" s="29" t="str">
        <f>IF(A37="","",IF(VLOOKUP(A37,[1]令和3年度契約状況調査票!$C:$AR,16,FALSE)="他官署で調達手続きを実施のため","－",IF(VLOOKUP(A37,[1]令和3年度契約状況調査票!$C:$AR,23,FALSE)="②同種の他の契約の予定価格を類推されるおそれがあるため公表しない","－",IF(VLOOKUP(A37,[1]令和3年度契約状況調査票!$C:$AR,23,FALSE)="－","－",IF(VLOOKUP(A37,[1]令和3年度契約状況調査票!$C:$AR,9,FALSE)&lt;&gt;"",TEXT(VLOOKUP(A37,[1]令和3年度契約状況調査票!$C:$AR,19,FALSE),"#.0%")&amp;CHAR(10)&amp;"(B/A×100)",VLOOKUP(A37,[1]令和3年度契約状況調査票!$C:$AR,19,FALSE))))))</f>
        <v/>
      </c>
      <c r="K37" s="30" t="str">
        <f>IF(A37="","",IF(VLOOKUP(A37,[1]令和3年度契約状況調査票!$C:$AR,29,FALSE)="①公益社団法人","公社",IF(VLOOKUP(A37,[1]令和3年度契約状況調査票!$C:$AR,29,FALSE)="②公益財団法人","公財","")))</f>
        <v/>
      </c>
      <c r="L37" s="30" t="str">
        <f>IF(A37="","",VLOOKUP(A37,[1]令和3年度契約状況調査票!$C:$AR,30,FALSE))</f>
        <v/>
      </c>
      <c r="M37" s="31" t="str">
        <f>IF(A37="","",IF(VLOOKUP(A37,[1]令和3年度契約状況調査票!$C:$AR,30,FALSE)="国所管",VLOOKUP(A37,[1]令和3年度契約状況調査票!$C:$AR,24,FALSE),""))</f>
        <v/>
      </c>
      <c r="N37" s="32" t="str">
        <f>IF(A37="","",IF(AND(P37="○",O37="分担契約/単価契約"),"単価契約"&amp;CHAR(10)&amp;"予定調達総額 "&amp;TEXT(VLOOKUP(A37,[1]令和3年度契約状況調査票!$C:$AR,18,FALSE),"#,##0円")&amp;"(B)"&amp;CHAR(10)&amp;"分担契約"&amp;CHAR(10)&amp;VLOOKUP(A37,[1]令和3年度契約状況調査票!$C:$AR,34,FALSE),IF(AND(P37="○",O37="分担契約"),"分担契約"&amp;CHAR(10)&amp;"契約総額 "&amp;TEXT(VLOOKUP(A37,[1]令和3年度契約状況調査票!$C:$AR,18,FALSE),"#,##0円")&amp;"(B)"&amp;CHAR(10)&amp;VLOOKUP(A37,[1]令和3年度契約状況調査票!$C:$AR,34,FALSE),(IF(O37="分担契約/単価契約","単価契約"&amp;CHAR(10)&amp;"予定調達総額 "&amp;TEXT(VLOOKUP(A37,[1]令和3年度契約状況調査票!$C:$AR,18,FALSE),"#,##0円")&amp;CHAR(10)&amp;"分担契約"&amp;CHAR(10)&amp;VLOOKUP(A37,[1]令和3年度契約状況調査票!$C:$AR,34,FALSE),IF(O37="分担契約","分担契約"&amp;CHAR(10)&amp;"契約総額 "&amp;TEXT(VLOOKUP(A37,[1]令和3年度契約状況調査票!$C:$AR,18,FALSE),"#,##0円")&amp;CHAR(10)&amp;VLOOKUP(A37,[1]令和3年度契約状況調査票!$C:$AR,34,FALSE),IF(O37="単価契約","単価契約"&amp;CHAR(10)&amp;"予定調達総額 "&amp;TEXT(VLOOKUP(A37,[1]令和3年度契約状況調査票!$C:$AR,18,FALSE),"#,##0円")&amp;CHAR(10)&amp;VLOOKUP(A37,[1]令和3年度契約状況調査票!$C:$AR,34,FALSE),VLOOKUP(A37,[1]令和3年度契約状況調査票!$C:$AR,34,FALSE))))))))</f>
        <v/>
      </c>
      <c r="O37" s="21" t="str">
        <f>IF(A37="","",VLOOKUP(A37,[1]令和3年度契約状況調査票!$C:$BY,55,FALSE))</f>
        <v/>
      </c>
      <c r="P37" s="21" t="str">
        <f>IF(A37="","",IF(VLOOKUP(A37,[1]令和3年度契約状況調査票!$C:$AR,16,FALSE)="他官署で調達手続きを実施のため","×",IF(VLOOKUP(A37,[1]令和3年度契約状況調査票!$C:$AR,23,FALSE)="②同種の他の契約の予定価格を類推されるおそれがあるため公表しない","×","○")))</f>
        <v/>
      </c>
    </row>
    <row r="38" spans="1:16" s="21" customFormat="1" ht="60" customHeight="1" x14ac:dyDescent="0.15">
      <c r="A38" s="22" t="str">
        <f>IF(MAX([1]令和3年度契約状況調査票!C37:C282)&gt;=ROW()-5,ROW()-5,"")</f>
        <v/>
      </c>
      <c r="B38" s="23" t="str">
        <f>IF(A38="","",VLOOKUP(A38,[1]令和3年度契約状況調査票!$C:$AR,7,FALSE))</f>
        <v/>
      </c>
      <c r="C38" s="24" t="str">
        <f>IF(A38="","",VLOOKUP(A38,[1]令和3年度契約状況調査票!$C:$AR,8,FALSE))</f>
        <v/>
      </c>
      <c r="D38" s="25" t="str">
        <f>IF(A38="","",VLOOKUP(A38,[1]令和3年度契約状況調査票!$C:$AR,11,FALSE))</f>
        <v/>
      </c>
      <c r="E38" s="23" t="str">
        <f>IF(A38="","",VLOOKUP(A38,[1]令和3年度契約状況調査票!$C:$AR,12,FALSE))</f>
        <v/>
      </c>
      <c r="F38" s="26" t="str">
        <f>IF(A38="","",VLOOKUP(A38,[1]令和3年度契約状況調査票!$C:$AR,13,FALSE))</f>
        <v/>
      </c>
      <c r="G38" s="27" t="str">
        <f>IF(A38="","",IF(VLOOKUP(A38,[1]令和3年度契約状況調査票!$C:$AR,14,FALSE)="②一般競争入札（総合評価方式）","一般競争入札"&amp;CHAR(10)&amp;"（総合評価方式）","一般競争入札"))</f>
        <v/>
      </c>
      <c r="H38" s="28" t="str">
        <f>IF(A38="","",IF(VLOOKUP(A38,[1]令和3年度契約状況調査票!$C:$AR,16,FALSE)="他官署で調達手続きを実施のため","他官署で調達手続きを実施のため",IF(VLOOKUP(A38,[1]令和3年度契約状況調査票!$C:$AR,23,FALSE)="②同種の他の契約の予定価格を類推されるおそれがあるため公表しない","同種の他の契約の予定価格を類推されるおそれがあるため公表しない",IF(VLOOKUP(A38,[1]令和3年度契約状況調査票!$C:$AR,23,FALSE)="－","－",IF(VLOOKUP(A38,[1]令和3年度契約状況調査票!$C:$AR,9,FALSE)&lt;&gt;"",TEXT(VLOOKUP(A38,[1]令和3年度契約状況調査票!$C:$AR,16,FALSE),"#,##0円")&amp;CHAR(10)&amp;"(A)",VLOOKUP(A38,[1]令和3年度契約状況調査票!$C:$AR,16,FALSE))))))</f>
        <v/>
      </c>
      <c r="I38" s="28" t="str">
        <f>IF(A38="","",VLOOKUP(A38,[1]令和3年度契約状況調査票!$C:$AR,17,FALSE))</f>
        <v/>
      </c>
      <c r="J38" s="29" t="str">
        <f>IF(A38="","",IF(VLOOKUP(A38,[1]令和3年度契約状況調査票!$C:$AR,16,FALSE)="他官署で調達手続きを実施のため","－",IF(VLOOKUP(A38,[1]令和3年度契約状況調査票!$C:$AR,23,FALSE)="②同種の他の契約の予定価格を類推されるおそれがあるため公表しない","－",IF(VLOOKUP(A38,[1]令和3年度契約状況調査票!$C:$AR,23,FALSE)="－","－",IF(VLOOKUP(A38,[1]令和3年度契約状況調査票!$C:$AR,9,FALSE)&lt;&gt;"",TEXT(VLOOKUP(A38,[1]令和3年度契約状況調査票!$C:$AR,19,FALSE),"#.0%")&amp;CHAR(10)&amp;"(B/A×100)",VLOOKUP(A38,[1]令和3年度契約状況調査票!$C:$AR,19,FALSE))))))</f>
        <v/>
      </c>
      <c r="K38" s="30" t="str">
        <f>IF(A38="","",IF(VLOOKUP(A38,[1]令和3年度契約状況調査票!$C:$AR,29,FALSE)="①公益社団法人","公社",IF(VLOOKUP(A38,[1]令和3年度契約状況調査票!$C:$AR,29,FALSE)="②公益財団法人","公財","")))</f>
        <v/>
      </c>
      <c r="L38" s="30" t="str">
        <f>IF(A38="","",VLOOKUP(A38,[1]令和3年度契約状況調査票!$C:$AR,30,FALSE))</f>
        <v/>
      </c>
      <c r="M38" s="31" t="str">
        <f>IF(A38="","",IF(VLOOKUP(A38,[1]令和3年度契約状況調査票!$C:$AR,30,FALSE)="国所管",VLOOKUP(A38,[1]令和3年度契約状況調査票!$C:$AR,24,FALSE),""))</f>
        <v/>
      </c>
      <c r="N38" s="32" t="str">
        <f>IF(A38="","",IF(AND(P38="○",O38="分担契約/単価契約"),"単価契約"&amp;CHAR(10)&amp;"予定調達総額 "&amp;TEXT(VLOOKUP(A38,[1]令和3年度契約状況調査票!$C:$AR,18,FALSE),"#,##0円")&amp;"(B)"&amp;CHAR(10)&amp;"分担契約"&amp;CHAR(10)&amp;VLOOKUP(A38,[1]令和3年度契約状況調査票!$C:$AR,34,FALSE),IF(AND(P38="○",O38="分担契約"),"分担契約"&amp;CHAR(10)&amp;"契約総額 "&amp;TEXT(VLOOKUP(A38,[1]令和3年度契約状況調査票!$C:$AR,18,FALSE),"#,##0円")&amp;"(B)"&amp;CHAR(10)&amp;VLOOKUP(A38,[1]令和3年度契約状況調査票!$C:$AR,34,FALSE),(IF(O38="分担契約/単価契約","単価契約"&amp;CHAR(10)&amp;"予定調達総額 "&amp;TEXT(VLOOKUP(A38,[1]令和3年度契約状況調査票!$C:$AR,18,FALSE),"#,##0円")&amp;CHAR(10)&amp;"分担契約"&amp;CHAR(10)&amp;VLOOKUP(A38,[1]令和3年度契約状況調査票!$C:$AR,34,FALSE),IF(O38="分担契約","分担契約"&amp;CHAR(10)&amp;"契約総額 "&amp;TEXT(VLOOKUP(A38,[1]令和3年度契約状況調査票!$C:$AR,18,FALSE),"#,##0円")&amp;CHAR(10)&amp;VLOOKUP(A38,[1]令和3年度契約状況調査票!$C:$AR,34,FALSE),IF(O38="単価契約","単価契約"&amp;CHAR(10)&amp;"予定調達総額 "&amp;TEXT(VLOOKUP(A38,[1]令和3年度契約状況調査票!$C:$AR,18,FALSE),"#,##0円")&amp;CHAR(10)&amp;VLOOKUP(A38,[1]令和3年度契約状況調査票!$C:$AR,34,FALSE),VLOOKUP(A38,[1]令和3年度契約状況調査票!$C:$AR,34,FALSE))))))))</f>
        <v/>
      </c>
      <c r="O38" s="21" t="str">
        <f>IF(A38="","",VLOOKUP(A38,[1]令和3年度契約状況調査票!$C:$BY,55,FALSE))</f>
        <v/>
      </c>
      <c r="P38" s="21" t="str">
        <f>IF(A38="","",IF(VLOOKUP(A38,[1]令和3年度契約状況調査票!$C:$AR,16,FALSE)="他官署で調達手続きを実施のため","×",IF(VLOOKUP(A38,[1]令和3年度契約状況調査票!$C:$AR,23,FALSE)="②同種の他の契約の予定価格を類推されるおそれがあるため公表しない","×","○")))</f>
        <v/>
      </c>
    </row>
    <row r="39" spans="1:16" s="21" customFormat="1" ht="60" customHeight="1" x14ac:dyDescent="0.15">
      <c r="A39" s="22" t="str">
        <f>IF(MAX([1]令和3年度契約状況調査票!C38:C283)&gt;=ROW()-5,ROW()-5,"")</f>
        <v/>
      </c>
      <c r="B39" s="23" t="str">
        <f>IF(A39="","",VLOOKUP(A39,[1]令和3年度契約状況調査票!$C:$AR,7,FALSE))</f>
        <v/>
      </c>
      <c r="C39" s="24" t="str">
        <f>IF(A39="","",VLOOKUP(A39,[1]令和3年度契約状況調査票!$C:$AR,8,FALSE))</f>
        <v/>
      </c>
      <c r="D39" s="25" t="str">
        <f>IF(A39="","",VLOOKUP(A39,[1]令和3年度契約状況調査票!$C:$AR,11,FALSE))</f>
        <v/>
      </c>
      <c r="E39" s="23" t="str">
        <f>IF(A39="","",VLOOKUP(A39,[1]令和3年度契約状況調査票!$C:$AR,12,FALSE))</f>
        <v/>
      </c>
      <c r="F39" s="26" t="str">
        <f>IF(A39="","",VLOOKUP(A39,[1]令和3年度契約状況調査票!$C:$AR,13,FALSE))</f>
        <v/>
      </c>
      <c r="G39" s="27" t="str">
        <f>IF(A39="","",IF(VLOOKUP(A39,[1]令和3年度契約状況調査票!$C:$AR,14,FALSE)="②一般競争入札（総合評価方式）","一般競争入札"&amp;CHAR(10)&amp;"（総合評価方式）","一般競争入札"))</f>
        <v/>
      </c>
      <c r="H39" s="28" t="str">
        <f>IF(A39="","",IF(VLOOKUP(A39,[1]令和3年度契約状況調査票!$C:$AR,16,FALSE)="他官署で調達手続きを実施のため","他官署で調達手続きを実施のため",IF(VLOOKUP(A39,[1]令和3年度契約状況調査票!$C:$AR,23,FALSE)="②同種の他の契約の予定価格を類推されるおそれがあるため公表しない","同種の他の契約の予定価格を類推されるおそれがあるため公表しない",IF(VLOOKUP(A39,[1]令和3年度契約状況調査票!$C:$AR,23,FALSE)="－","－",IF(VLOOKUP(A39,[1]令和3年度契約状況調査票!$C:$AR,9,FALSE)&lt;&gt;"",TEXT(VLOOKUP(A39,[1]令和3年度契約状況調査票!$C:$AR,16,FALSE),"#,##0円")&amp;CHAR(10)&amp;"(A)",VLOOKUP(A39,[1]令和3年度契約状況調査票!$C:$AR,16,FALSE))))))</f>
        <v/>
      </c>
      <c r="I39" s="28" t="str">
        <f>IF(A39="","",VLOOKUP(A39,[1]令和3年度契約状況調査票!$C:$AR,17,FALSE))</f>
        <v/>
      </c>
      <c r="J39" s="29" t="str">
        <f>IF(A39="","",IF(VLOOKUP(A39,[1]令和3年度契約状況調査票!$C:$AR,16,FALSE)="他官署で調達手続きを実施のため","－",IF(VLOOKUP(A39,[1]令和3年度契約状況調査票!$C:$AR,23,FALSE)="②同種の他の契約の予定価格を類推されるおそれがあるため公表しない","－",IF(VLOOKUP(A39,[1]令和3年度契約状況調査票!$C:$AR,23,FALSE)="－","－",IF(VLOOKUP(A39,[1]令和3年度契約状況調査票!$C:$AR,9,FALSE)&lt;&gt;"",TEXT(VLOOKUP(A39,[1]令和3年度契約状況調査票!$C:$AR,19,FALSE),"#.0%")&amp;CHAR(10)&amp;"(B/A×100)",VLOOKUP(A39,[1]令和3年度契約状況調査票!$C:$AR,19,FALSE))))))</f>
        <v/>
      </c>
      <c r="K39" s="30" t="str">
        <f>IF(A39="","",IF(VLOOKUP(A39,[1]令和3年度契約状況調査票!$C:$AR,29,FALSE)="①公益社団法人","公社",IF(VLOOKUP(A39,[1]令和3年度契約状況調査票!$C:$AR,29,FALSE)="②公益財団法人","公財","")))</f>
        <v/>
      </c>
      <c r="L39" s="30" t="str">
        <f>IF(A39="","",VLOOKUP(A39,[1]令和3年度契約状況調査票!$C:$AR,30,FALSE))</f>
        <v/>
      </c>
      <c r="M39" s="31" t="str">
        <f>IF(A39="","",IF(VLOOKUP(A39,[1]令和3年度契約状況調査票!$C:$AR,30,FALSE)="国所管",VLOOKUP(A39,[1]令和3年度契約状況調査票!$C:$AR,24,FALSE),""))</f>
        <v/>
      </c>
      <c r="N39" s="32" t="str">
        <f>IF(A39="","",IF(AND(P39="○",O39="分担契約/単価契約"),"単価契約"&amp;CHAR(10)&amp;"予定調達総額 "&amp;TEXT(VLOOKUP(A39,[1]令和3年度契約状況調査票!$C:$AR,18,FALSE),"#,##0円")&amp;"(B)"&amp;CHAR(10)&amp;"分担契約"&amp;CHAR(10)&amp;VLOOKUP(A39,[1]令和3年度契約状況調査票!$C:$AR,34,FALSE),IF(AND(P39="○",O39="分担契約"),"分担契約"&amp;CHAR(10)&amp;"契約総額 "&amp;TEXT(VLOOKUP(A39,[1]令和3年度契約状況調査票!$C:$AR,18,FALSE),"#,##0円")&amp;"(B)"&amp;CHAR(10)&amp;VLOOKUP(A39,[1]令和3年度契約状況調査票!$C:$AR,34,FALSE),(IF(O39="分担契約/単価契約","単価契約"&amp;CHAR(10)&amp;"予定調達総額 "&amp;TEXT(VLOOKUP(A39,[1]令和3年度契約状況調査票!$C:$AR,18,FALSE),"#,##0円")&amp;CHAR(10)&amp;"分担契約"&amp;CHAR(10)&amp;VLOOKUP(A39,[1]令和3年度契約状況調査票!$C:$AR,34,FALSE),IF(O39="分担契約","分担契約"&amp;CHAR(10)&amp;"契約総額 "&amp;TEXT(VLOOKUP(A39,[1]令和3年度契約状況調査票!$C:$AR,18,FALSE),"#,##0円")&amp;CHAR(10)&amp;VLOOKUP(A39,[1]令和3年度契約状況調査票!$C:$AR,34,FALSE),IF(O39="単価契約","単価契約"&amp;CHAR(10)&amp;"予定調達総額 "&amp;TEXT(VLOOKUP(A39,[1]令和3年度契約状況調査票!$C:$AR,18,FALSE),"#,##0円")&amp;CHAR(10)&amp;VLOOKUP(A39,[1]令和3年度契約状況調査票!$C:$AR,34,FALSE),VLOOKUP(A39,[1]令和3年度契約状況調査票!$C:$AR,34,FALSE))))))))</f>
        <v/>
      </c>
      <c r="O39" s="21" t="str">
        <f>IF(A39="","",VLOOKUP(A39,[1]令和3年度契約状況調査票!$C:$BY,55,FALSE))</f>
        <v/>
      </c>
      <c r="P39" s="21" t="str">
        <f>IF(A39="","",IF(VLOOKUP(A39,[1]令和3年度契約状況調査票!$C:$AR,16,FALSE)="他官署で調達手続きを実施のため","×",IF(VLOOKUP(A39,[1]令和3年度契約状況調査票!$C:$AR,23,FALSE)="②同種の他の契約の予定価格を類推されるおそれがあるため公表しない","×","○")))</f>
        <v/>
      </c>
    </row>
    <row r="40" spans="1:16" s="21" customFormat="1" ht="60" customHeight="1" x14ac:dyDescent="0.15">
      <c r="A40" s="22" t="str">
        <f>IF(MAX([1]令和3年度契約状況調査票!C39:C284)&gt;=ROW()-5,ROW()-5,"")</f>
        <v/>
      </c>
      <c r="B40" s="23" t="str">
        <f>IF(A40="","",VLOOKUP(A40,[1]令和3年度契約状況調査票!$C:$AR,7,FALSE))</f>
        <v/>
      </c>
      <c r="C40" s="24" t="str">
        <f>IF(A40="","",VLOOKUP(A40,[1]令和3年度契約状況調査票!$C:$AR,8,FALSE))</f>
        <v/>
      </c>
      <c r="D40" s="25" t="str">
        <f>IF(A40="","",VLOOKUP(A40,[1]令和3年度契約状況調査票!$C:$AR,11,FALSE))</f>
        <v/>
      </c>
      <c r="E40" s="23" t="str">
        <f>IF(A40="","",VLOOKUP(A40,[1]令和3年度契約状況調査票!$C:$AR,12,FALSE))</f>
        <v/>
      </c>
      <c r="F40" s="26" t="str">
        <f>IF(A40="","",VLOOKUP(A40,[1]令和3年度契約状況調査票!$C:$AR,13,FALSE))</f>
        <v/>
      </c>
      <c r="G40" s="27" t="str">
        <f>IF(A40="","",IF(VLOOKUP(A40,[1]令和3年度契約状況調査票!$C:$AR,14,FALSE)="②一般競争入札（総合評価方式）","一般競争入札"&amp;CHAR(10)&amp;"（総合評価方式）","一般競争入札"))</f>
        <v/>
      </c>
      <c r="H40" s="28" t="str">
        <f>IF(A40="","",IF(VLOOKUP(A40,[1]令和3年度契約状況調査票!$C:$AR,16,FALSE)="他官署で調達手続きを実施のため","他官署で調達手続きを実施のため",IF(VLOOKUP(A40,[1]令和3年度契約状況調査票!$C:$AR,23,FALSE)="②同種の他の契約の予定価格を類推されるおそれがあるため公表しない","同種の他の契約の予定価格を類推されるおそれがあるため公表しない",IF(VLOOKUP(A40,[1]令和3年度契約状況調査票!$C:$AR,23,FALSE)="－","－",IF(VLOOKUP(A40,[1]令和3年度契約状況調査票!$C:$AR,9,FALSE)&lt;&gt;"",TEXT(VLOOKUP(A40,[1]令和3年度契約状況調査票!$C:$AR,16,FALSE),"#,##0円")&amp;CHAR(10)&amp;"(A)",VLOOKUP(A40,[1]令和3年度契約状況調査票!$C:$AR,16,FALSE))))))</f>
        <v/>
      </c>
      <c r="I40" s="28" t="str">
        <f>IF(A40="","",VLOOKUP(A40,[1]令和3年度契約状況調査票!$C:$AR,17,FALSE))</f>
        <v/>
      </c>
      <c r="J40" s="29" t="str">
        <f>IF(A40="","",IF(VLOOKUP(A40,[1]令和3年度契約状況調査票!$C:$AR,16,FALSE)="他官署で調達手続きを実施のため","－",IF(VLOOKUP(A40,[1]令和3年度契約状況調査票!$C:$AR,23,FALSE)="②同種の他の契約の予定価格を類推されるおそれがあるため公表しない","－",IF(VLOOKUP(A40,[1]令和3年度契約状況調査票!$C:$AR,23,FALSE)="－","－",IF(VLOOKUP(A40,[1]令和3年度契約状況調査票!$C:$AR,9,FALSE)&lt;&gt;"",TEXT(VLOOKUP(A40,[1]令和3年度契約状況調査票!$C:$AR,19,FALSE),"#.0%")&amp;CHAR(10)&amp;"(B/A×100)",VLOOKUP(A40,[1]令和3年度契約状況調査票!$C:$AR,19,FALSE))))))</f>
        <v/>
      </c>
      <c r="K40" s="30" t="str">
        <f>IF(A40="","",IF(VLOOKUP(A40,[1]令和3年度契約状況調査票!$C:$AR,29,FALSE)="①公益社団法人","公社",IF(VLOOKUP(A40,[1]令和3年度契約状況調査票!$C:$AR,29,FALSE)="②公益財団法人","公財","")))</f>
        <v/>
      </c>
      <c r="L40" s="30" t="str">
        <f>IF(A40="","",VLOOKUP(A40,[1]令和3年度契約状況調査票!$C:$AR,30,FALSE))</f>
        <v/>
      </c>
      <c r="M40" s="31" t="str">
        <f>IF(A40="","",IF(VLOOKUP(A40,[1]令和3年度契約状況調査票!$C:$AR,30,FALSE)="国所管",VLOOKUP(A40,[1]令和3年度契約状況調査票!$C:$AR,24,FALSE),""))</f>
        <v/>
      </c>
      <c r="N40" s="32" t="str">
        <f>IF(A40="","",IF(AND(P40="○",O40="分担契約/単価契約"),"単価契約"&amp;CHAR(10)&amp;"予定調達総額 "&amp;TEXT(VLOOKUP(A40,[1]令和3年度契約状況調査票!$C:$AR,18,FALSE),"#,##0円")&amp;"(B)"&amp;CHAR(10)&amp;"分担契約"&amp;CHAR(10)&amp;VLOOKUP(A40,[1]令和3年度契約状況調査票!$C:$AR,34,FALSE),IF(AND(P40="○",O40="分担契約"),"分担契約"&amp;CHAR(10)&amp;"契約総額 "&amp;TEXT(VLOOKUP(A40,[1]令和3年度契約状況調査票!$C:$AR,18,FALSE),"#,##0円")&amp;"(B)"&amp;CHAR(10)&amp;VLOOKUP(A40,[1]令和3年度契約状況調査票!$C:$AR,34,FALSE),(IF(O40="分担契約/単価契約","単価契約"&amp;CHAR(10)&amp;"予定調達総額 "&amp;TEXT(VLOOKUP(A40,[1]令和3年度契約状況調査票!$C:$AR,18,FALSE),"#,##0円")&amp;CHAR(10)&amp;"分担契約"&amp;CHAR(10)&amp;VLOOKUP(A40,[1]令和3年度契約状況調査票!$C:$AR,34,FALSE),IF(O40="分担契約","分担契約"&amp;CHAR(10)&amp;"契約総額 "&amp;TEXT(VLOOKUP(A40,[1]令和3年度契約状況調査票!$C:$AR,18,FALSE),"#,##0円")&amp;CHAR(10)&amp;VLOOKUP(A40,[1]令和3年度契約状況調査票!$C:$AR,34,FALSE),IF(O40="単価契約","単価契約"&amp;CHAR(10)&amp;"予定調達総額 "&amp;TEXT(VLOOKUP(A40,[1]令和3年度契約状況調査票!$C:$AR,18,FALSE),"#,##0円")&amp;CHAR(10)&amp;VLOOKUP(A40,[1]令和3年度契約状況調査票!$C:$AR,34,FALSE),VLOOKUP(A40,[1]令和3年度契約状況調査票!$C:$AR,34,FALSE))))))))</f>
        <v/>
      </c>
      <c r="O40" s="21" t="str">
        <f>IF(A40="","",VLOOKUP(A40,[1]令和3年度契約状況調査票!$C:$BY,55,FALSE))</f>
        <v/>
      </c>
      <c r="P40" s="21" t="str">
        <f>IF(A40="","",IF(VLOOKUP(A40,[1]令和3年度契約状況調査票!$C:$AR,16,FALSE)="他官署で調達手続きを実施のため","×",IF(VLOOKUP(A40,[1]令和3年度契約状況調査票!$C:$AR,23,FALSE)="②同種の他の契約の予定価格を類推されるおそれがあるため公表しない","×","○")))</f>
        <v/>
      </c>
    </row>
    <row r="41" spans="1:16" s="21" customFormat="1" ht="60" customHeight="1" x14ac:dyDescent="0.15">
      <c r="A41" s="22" t="str">
        <f>IF(MAX([1]令和3年度契約状況調査票!C40:C285)&gt;=ROW()-5,ROW()-5,"")</f>
        <v/>
      </c>
      <c r="B41" s="23" t="str">
        <f>IF(A41="","",VLOOKUP(A41,[1]令和3年度契約状況調査票!$C:$AR,7,FALSE))</f>
        <v/>
      </c>
      <c r="C41" s="24" t="str">
        <f>IF(A41="","",VLOOKUP(A41,[1]令和3年度契約状況調査票!$C:$AR,8,FALSE))</f>
        <v/>
      </c>
      <c r="D41" s="25" t="str">
        <f>IF(A41="","",VLOOKUP(A41,[1]令和3年度契約状況調査票!$C:$AR,11,FALSE))</f>
        <v/>
      </c>
      <c r="E41" s="23" t="str">
        <f>IF(A41="","",VLOOKUP(A41,[1]令和3年度契約状況調査票!$C:$AR,12,FALSE))</f>
        <v/>
      </c>
      <c r="F41" s="26" t="str">
        <f>IF(A41="","",VLOOKUP(A41,[1]令和3年度契約状況調査票!$C:$AR,13,FALSE))</f>
        <v/>
      </c>
      <c r="G41" s="27" t="str">
        <f>IF(A41="","",IF(VLOOKUP(A41,[1]令和3年度契約状況調査票!$C:$AR,14,FALSE)="②一般競争入札（総合評価方式）","一般競争入札"&amp;CHAR(10)&amp;"（総合評価方式）","一般競争入札"))</f>
        <v/>
      </c>
      <c r="H41" s="28" t="str">
        <f>IF(A41="","",IF(VLOOKUP(A41,[1]令和3年度契約状況調査票!$C:$AR,16,FALSE)="他官署で調達手続きを実施のため","他官署で調達手続きを実施のため",IF(VLOOKUP(A41,[1]令和3年度契約状況調査票!$C:$AR,23,FALSE)="②同種の他の契約の予定価格を類推されるおそれがあるため公表しない","同種の他の契約の予定価格を類推されるおそれがあるため公表しない",IF(VLOOKUP(A41,[1]令和3年度契約状況調査票!$C:$AR,23,FALSE)="－","－",IF(VLOOKUP(A41,[1]令和3年度契約状況調査票!$C:$AR,9,FALSE)&lt;&gt;"",TEXT(VLOOKUP(A41,[1]令和3年度契約状況調査票!$C:$AR,16,FALSE),"#,##0円")&amp;CHAR(10)&amp;"(A)",VLOOKUP(A41,[1]令和3年度契約状況調査票!$C:$AR,16,FALSE))))))</f>
        <v/>
      </c>
      <c r="I41" s="28" t="str">
        <f>IF(A41="","",VLOOKUP(A41,[1]令和3年度契約状況調査票!$C:$AR,17,FALSE))</f>
        <v/>
      </c>
      <c r="J41" s="29" t="str">
        <f>IF(A41="","",IF(VLOOKUP(A41,[1]令和3年度契約状況調査票!$C:$AR,16,FALSE)="他官署で調達手続きを実施のため","－",IF(VLOOKUP(A41,[1]令和3年度契約状況調査票!$C:$AR,23,FALSE)="②同種の他の契約の予定価格を類推されるおそれがあるため公表しない","－",IF(VLOOKUP(A41,[1]令和3年度契約状況調査票!$C:$AR,23,FALSE)="－","－",IF(VLOOKUP(A41,[1]令和3年度契約状況調査票!$C:$AR,9,FALSE)&lt;&gt;"",TEXT(VLOOKUP(A41,[1]令和3年度契約状況調査票!$C:$AR,19,FALSE),"#.0%")&amp;CHAR(10)&amp;"(B/A×100)",VLOOKUP(A41,[1]令和3年度契約状況調査票!$C:$AR,19,FALSE))))))</f>
        <v/>
      </c>
      <c r="K41" s="30" t="str">
        <f>IF(A41="","",IF(VLOOKUP(A41,[1]令和3年度契約状況調査票!$C:$AR,29,FALSE)="①公益社団法人","公社",IF(VLOOKUP(A41,[1]令和3年度契約状況調査票!$C:$AR,29,FALSE)="②公益財団法人","公財","")))</f>
        <v/>
      </c>
      <c r="L41" s="30" t="str">
        <f>IF(A41="","",VLOOKUP(A41,[1]令和3年度契約状況調査票!$C:$AR,30,FALSE))</f>
        <v/>
      </c>
      <c r="M41" s="31" t="str">
        <f>IF(A41="","",IF(VLOOKUP(A41,[1]令和3年度契約状況調査票!$C:$AR,30,FALSE)="国所管",VLOOKUP(A41,[1]令和3年度契約状況調査票!$C:$AR,24,FALSE),""))</f>
        <v/>
      </c>
      <c r="N41" s="32" t="str">
        <f>IF(A41="","",IF(AND(P41="○",O41="分担契約/単価契約"),"単価契約"&amp;CHAR(10)&amp;"予定調達総額 "&amp;TEXT(VLOOKUP(A41,[1]令和3年度契約状況調査票!$C:$AR,18,FALSE),"#,##0円")&amp;"(B)"&amp;CHAR(10)&amp;"分担契約"&amp;CHAR(10)&amp;VLOOKUP(A41,[1]令和3年度契約状況調査票!$C:$AR,34,FALSE),IF(AND(P41="○",O41="分担契約"),"分担契約"&amp;CHAR(10)&amp;"契約総額 "&amp;TEXT(VLOOKUP(A41,[1]令和3年度契約状況調査票!$C:$AR,18,FALSE),"#,##0円")&amp;"(B)"&amp;CHAR(10)&amp;VLOOKUP(A41,[1]令和3年度契約状況調査票!$C:$AR,34,FALSE),(IF(O41="分担契約/単価契約","単価契約"&amp;CHAR(10)&amp;"予定調達総額 "&amp;TEXT(VLOOKUP(A41,[1]令和3年度契約状況調査票!$C:$AR,18,FALSE),"#,##0円")&amp;CHAR(10)&amp;"分担契約"&amp;CHAR(10)&amp;VLOOKUP(A41,[1]令和3年度契約状況調査票!$C:$AR,34,FALSE),IF(O41="分担契約","分担契約"&amp;CHAR(10)&amp;"契約総額 "&amp;TEXT(VLOOKUP(A41,[1]令和3年度契約状況調査票!$C:$AR,18,FALSE),"#,##0円")&amp;CHAR(10)&amp;VLOOKUP(A41,[1]令和3年度契約状況調査票!$C:$AR,34,FALSE),IF(O41="単価契約","単価契約"&amp;CHAR(10)&amp;"予定調達総額 "&amp;TEXT(VLOOKUP(A41,[1]令和3年度契約状況調査票!$C:$AR,18,FALSE),"#,##0円")&amp;CHAR(10)&amp;VLOOKUP(A41,[1]令和3年度契約状況調査票!$C:$AR,34,FALSE),VLOOKUP(A41,[1]令和3年度契約状況調査票!$C:$AR,34,FALSE))))))))</f>
        <v/>
      </c>
      <c r="O41" s="21" t="str">
        <f>IF(A41="","",VLOOKUP(A41,[1]令和3年度契約状況調査票!$C:$BY,55,FALSE))</f>
        <v/>
      </c>
      <c r="P41" s="21" t="str">
        <f>IF(A41="","",IF(VLOOKUP(A41,[1]令和3年度契約状況調査票!$C:$AR,16,FALSE)="他官署で調達手続きを実施のため","×",IF(VLOOKUP(A41,[1]令和3年度契約状況調査票!$C:$AR,23,FALSE)="②同種の他の契約の予定価格を類推されるおそれがあるため公表しない","×","○")))</f>
        <v/>
      </c>
    </row>
    <row r="42" spans="1:16" s="21" customFormat="1" ht="60" customHeight="1" x14ac:dyDescent="0.15">
      <c r="A42" s="22" t="str">
        <f>IF(MAX([1]令和3年度契約状況調査票!C41:C286)&gt;=ROW()-5,ROW()-5,"")</f>
        <v/>
      </c>
      <c r="B42" s="23" t="str">
        <f>IF(A42="","",VLOOKUP(A42,[1]令和3年度契約状況調査票!$C:$AR,7,FALSE))</f>
        <v/>
      </c>
      <c r="C42" s="24" t="str">
        <f>IF(A42="","",VLOOKUP(A42,[1]令和3年度契約状況調査票!$C:$AR,8,FALSE))</f>
        <v/>
      </c>
      <c r="D42" s="25" t="str">
        <f>IF(A42="","",VLOOKUP(A42,[1]令和3年度契約状況調査票!$C:$AR,11,FALSE))</f>
        <v/>
      </c>
      <c r="E42" s="23" t="str">
        <f>IF(A42="","",VLOOKUP(A42,[1]令和3年度契約状況調査票!$C:$AR,12,FALSE))</f>
        <v/>
      </c>
      <c r="F42" s="26" t="str">
        <f>IF(A42="","",VLOOKUP(A42,[1]令和3年度契約状況調査票!$C:$AR,13,FALSE))</f>
        <v/>
      </c>
      <c r="G42" s="27" t="str">
        <f>IF(A42="","",IF(VLOOKUP(A42,[1]令和3年度契約状況調査票!$C:$AR,14,FALSE)="②一般競争入札（総合評価方式）","一般競争入札"&amp;CHAR(10)&amp;"（総合評価方式）","一般競争入札"))</f>
        <v/>
      </c>
      <c r="H42" s="28" t="str">
        <f>IF(A42="","",IF(VLOOKUP(A42,[1]令和3年度契約状況調査票!$C:$AR,16,FALSE)="他官署で調達手続きを実施のため","他官署で調達手続きを実施のため",IF(VLOOKUP(A42,[1]令和3年度契約状況調査票!$C:$AR,23,FALSE)="②同種の他の契約の予定価格を類推されるおそれがあるため公表しない","同種の他の契約の予定価格を類推されるおそれがあるため公表しない",IF(VLOOKUP(A42,[1]令和3年度契約状況調査票!$C:$AR,23,FALSE)="－","－",IF(VLOOKUP(A42,[1]令和3年度契約状況調査票!$C:$AR,9,FALSE)&lt;&gt;"",TEXT(VLOOKUP(A42,[1]令和3年度契約状況調査票!$C:$AR,16,FALSE),"#,##0円")&amp;CHAR(10)&amp;"(A)",VLOOKUP(A42,[1]令和3年度契約状況調査票!$C:$AR,16,FALSE))))))</f>
        <v/>
      </c>
      <c r="I42" s="28" t="str">
        <f>IF(A42="","",VLOOKUP(A42,[1]令和3年度契約状況調査票!$C:$AR,17,FALSE))</f>
        <v/>
      </c>
      <c r="J42" s="29" t="str">
        <f>IF(A42="","",IF(VLOOKUP(A42,[1]令和3年度契約状況調査票!$C:$AR,16,FALSE)="他官署で調達手続きを実施のため","－",IF(VLOOKUP(A42,[1]令和3年度契約状況調査票!$C:$AR,23,FALSE)="②同種の他の契約の予定価格を類推されるおそれがあるため公表しない","－",IF(VLOOKUP(A42,[1]令和3年度契約状況調査票!$C:$AR,23,FALSE)="－","－",IF(VLOOKUP(A42,[1]令和3年度契約状況調査票!$C:$AR,9,FALSE)&lt;&gt;"",TEXT(VLOOKUP(A42,[1]令和3年度契約状況調査票!$C:$AR,19,FALSE),"#.0%")&amp;CHAR(10)&amp;"(B/A×100)",VLOOKUP(A42,[1]令和3年度契約状況調査票!$C:$AR,19,FALSE))))))</f>
        <v/>
      </c>
      <c r="K42" s="30" t="str">
        <f>IF(A42="","",IF(VLOOKUP(A42,[1]令和3年度契約状況調査票!$C:$AR,29,FALSE)="①公益社団法人","公社",IF(VLOOKUP(A42,[1]令和3年度契約状況調査票!$C:$AR,29,FALSE)="②公益財団法人","公財","")))</f>
        <v/>
      </c>
      <c r="L42" s="30" t="str">
        <f>IF(A42="","",VLOOKUP(A42,[1]令和3年度契約状況調査票!$C:$AR,30,FALSE))</f>
        <v/>
      </c>
      <c r="M42" s="31" t="str">
        <f>IF(A42="","",IF(VLOOKUP(A42,[1]令和3年度契約状況調査票!$C:$AR,30,FALSE)="国所管",VLOOKUP(A42,[1]令和3年度契約状況調査票!$C:$AR,24,FALSE),""))</f>
        <v/>
      </c>
      <c r="N42" s="32" t="str">
        <f>IF(A42="","",IF(AND(P42="○",O42="分担契約/単価契約"),"単価契約"&amp;CHAR(10)&amp;"予定調達総額 "&amp;TEXT(VLOOKUP(A42,[1]令和3年度契約状況調査票!$C:$AR,18,FALSE),"#,##0円")&amp;"(B)"&amp;CHAR(10)&amp;"分担契約"&amp;CHAR(10)&amp;VLOOKUP(A42,[1]令和3年度契約状況調査票!$C:$AR,34,FALSE),IF(AND(P42="○",O42="分担契約"),"分担契約"&amp;CHAR(10)&amp;"契約総額 "&amp;TEXT(VLOOKUP(A42,[1]令和3年度契約状況調査票!$C:$AR,18,FALSE),"#,##0円")&amp;"(B)"&amp;CHAR(10)&amp;VLOOKUP(A42,[1]令和3年度契約状況調査票!$C:$AR,34,FALSE),(IF(O42="分担契約/単価契約","単価契約"&amp;CHAR(10)&amp;"予定調達総額 "&amp;TEXT(VLOOKUP(A42,[1]令和3年度契約状況調査票!$C:$AR,18,FALSE),"#,##0円")&amp;CHAR(10)&amp;"分担契約"&amp;CHAR(10)&amp;VLOOKUP(A42,[1]令和3年度契約状況調査票!$C:$AR,34,FALSE),IF(O42="分担契約","分担契約"&amp;CHAR(10)&amp;"契約総額 "&amp;TEXT(VLOOKUP(A42,[1]令和3年度契約状況調査票!$C:$AR,18,FALSE),"#,##0円")&amp;CHAR(10)&amp;VLOOKUP(A42,[1]令和3年度契約状況調査票!$C:$AR,34,FALSE),IF(O42="単価契約","単価契約"&amp;CHAR(10)&amp;"予定調達総額 "&amp;TEXT(VLOOKUP(A42,[1]令和3年度契約状況調査票!$C:$AR,18,FALSE),"#,##0円")&amp;CHAR(10)&amp;VLOOKUP(A42,[1]令和3年度契約状況調査票!$C:$AR,34,FALSE),VLOOKUP(A42,[1]令和3年度契約状況調査票!$C:$AR,34,FALSE))))))))</f>
        <v/>
      </c>
      <c r="O42" s="21" t="str">
        <f>IF(A42="","",VLOOKUP(A42,[1]令和3年度契約状況調査票!$C:$BY,55,FALSE))</f>
        <v/>
      </c>
      <c r="P42" s="21" t="str">
        <f>IF(A42="","",IF(VLOOKUP(A42,[1]令和3年度契約状況調査票!$C:$AR,16,FALSE)="他官署で調達手続きを実施のため","×",IF(VLOOKUP(A42,[1]令和3年度契約状況調査票!$C:$AR,23,FALSE)="②同種の他の契約の予定価格を類推されるおそれがあるため公表しない","×","○")))</f>
        <v/>
      </c>
    </row>
    <row r="43" spans="1:16" s="21" customFormat="1" ht="60" customHeight="1" x14ac:dyDescent="0.15">
      <c r="A43" s="22" t="str">
        <f>IF(MAX([1]令和3年度契約状況調査票!C42:C287)&gt;=ROW()-5,ROW()-5,"")</f>
        <v/>
      </c>
      <c r="B43" s="23" t="str">
        <f>IF(A43="","",VLOOKUP(A43,[1]令和3年度契約状況調査票!$C:$AR,7,FALSE))</f>
        <v/>
      </c>
      <c r="C43" s="24" t="str">
        <f>IF(A43="","",VLOOKUP(A43,[1]令和3年度契約状況調査票!$C:$AR,8,FALSE))</f>
        <v/>
      </c>
      <c r="D43" s="25" t="str">
        <f>IF(A43="","",VLOOKUP(A43,[1]令和3年度契約状況調査票!$C:$AR,11,FALSE))</f>
        <v/>
      </c>
      <c r="E43" s="23" t="str">
        <f>IF(A43="","",VLOOKUP(A43,[1]令和3年度契約状況調査票!$C:$AR,12,FALSE))</f>
        <v/>
      </c>
      <c r="F43" s="26" t="str">
        <f>IF(A43="","",VLOOKUP(A43,[1]令和3年度契約状況調査票!$C:$AR,13,FALSE))</f>
        <v/>
      </c>
      <c r="G43" s="27" t="str">
        <f>IF(A43="","",IF(VLOOKUP(A43,[1]令和3年度契約状況調査票!$C:$AR,14,FALSE)="②一般競争入札（総合評価方式）","一般競争入札"&amp;CHAR(10)&amp;"（総合評価方式）","一般競争入札"))</f>
        <v/>
      </c>
      <c r="H43" s="28" t="str">
        <f>IF(A43="","",IF(VLOOKUP(A43,[1]令和3年度契約状況調査票!$C:$AR,16,FALSE)="他官署で調達手続きを実施のため","他官署で調達手続きを実施のため",IF(VLOOKUP(A43,[1]令和3年度契約状況調査票!$C:$AR,23,FALSE)="②同種の他の契約の予定価格を類推されるおそれがあるため公表しない","同種の他の契約の予定価格を類推されるおそれがあるため公表しない",IF(VLOOKUP(A43,[1]令和3年度契約状況調査票!$C:$AR,23,FALSE)="－","－",IF(VLOOKUP(A43,[1]令和3年度契約状況調査票!$C:$AR,9,FALSE)&lt;&gt;"",TEXT(VLOOKUP(A43,[1]令和3年度契約状況調査票!$C:$AR,16,FALSE),"#,##0円")&amp;CHAR(10)&amp;"(A)",VLOOKUP(A43,[1]令和3年度契約状況調査票!$C:$AR,16,FALSE))))))</f>
        <v/>
      </c>
      <c r="I43" s="28" t="str">
        <f>IF(A43="","",VLOOKUP(A43,[1]令和3年度契約状況調査票!$C:$AR,17,FALSE))</f>
        <v/>
      </c>
      <c r="J43" s="29" t="str">
        <f>IF(A43="","",IF(VLOOKUP(A43,[1]令和3年度契約状況調査票!$C:$AR,16,FALSE)="他官署で調達手続きを実施のため","－",IF(VLOOKUP(A43,[1]令和3年度契約状況調査票!$C:$AR,23,FALSE)="②同種の他の契約の予定価格を類推されるおそれがあるため公表しない","－",IF(VLOOKUP(A43,[1]令和3年度契約状況調査票!$C:$AR,23,FALSE)="－","－",IF(VLOOKUP(A43,[1]令和3年度契約状況調査票!$C:$AR,9,FALSE)&lt;&gt;"",TEXT(VLOOKUP(A43,[1]令和3年度契約状況調査票!$C:$AR,19,FALSE),"#.0%")&amp;CHAR(10)&amp;"(B/A×100)",VLOOKUP(A43,[1]令和3年度契約状況調査票!$C:$AR,19,FALSE))))))</f>
        <v/>
      </c>
      <c r="K43" s="30" t="str">
        <f>IF(A43="","",IF(VLOOKUP(A43,[1]令和3年度契約状況調査票!$C:$AR,29,FALSE)="①公益社団法人","公社",IF(VLOOKUP(A43,[1]令和3年度契約状況調査票!$C:$AR,29,FALSE)="②公益財団法人","公財","")))</f>
        <v/>
      </c>
      <c r="L43" s="30" t="str">
        <f>IF(A43="","",VLOOKUP(A43,[1]令和3年度契約状況調査票!$C:$AR,30,FALSE))</f>
        <v/>
      </c>
      <c r="M43" s="31" t="str">
        <f>IF(A43="","",IF(VLOOKUP(A43,[1]令和3年度契約状況調査票!$C:$AR,30,FALSE)="国所管",VLOOKUP(A43,[1]令和3年度契約状況調査票!$C:$AR,24,FALSE),""))</f>
        <v/>
      </c>
      <c r="N43" s="32" t="str">
        <f>IF(A43="","",IF(AND(P43="○",O43="分担契約/単価契約"),"単価契約"&amp;CHAR(10)&amp;"予定調達総額 "&amp;TEXT(VLOOKUP(A43,[1]令和3年度契約状況調査票!$C:$AR,18,FALSE),"#,##0円")&amp;"(B)"&amp;CHAR(10)&amp;"分担契約"&amp;CHAR(10)&amp;VLOOKUP(A43,[1]令和3年度契約状況調査票!$C:$AR,34,FALSE),IF(AND(P43="○",O43="分担契約"),"分担契約"&amp;CHAR(10)&amp;"契約総額 "&amp;TEXT(VLOOKUP(A43,[1]令和3年度契約状況調査票!$C:$AR,18,FALSE),"#,##0円")&amp;"(B)"&amp;CHAR(10)&amp;VLOOKUP(A43,[1]令和3年度契約状況調査票!$C:$AR,34,FALSE),(IF(O43="分担契約/単価契約","単価契約"&amp;CHAR(10)&amp;"予定調達総額 "&amp;TEXT(VLOOKUP(A43,[1]令和3年度契約状況調査票!$C:$AR,18,FALSE),"#,##0円")&amp;CHAR(10)&amp;"分担契約"&amp;CHAR(10)&amp;VLOOKUP(A43,[1]令和3年度契約状況調査票!$C:$AR,34,FALSE),IF(O43="分担契約","分担契約"&amp;CHAR(10)&amp;"契約総額 "&amp;TEXT(VLOOKUP(A43,[1]令和3年度契約状況調査票!$C:$AR,18,FALSE),"#,##0円")&amp;CHAR(10)&amp;VLOOKUP(A43,[1]令和3年度契約状況調査票!$C:$AR,34,FALSE),IF(O43="単価契約","単価契約"&amp;CHAR(10)&amp;"予定調達総額 "&amp;TEXT(VLOOKUP(A43,[1]令和3年度契約状況調査票!$C:$AR,18,FALSE),"#,##0円")&amp;CHAR(10)&amp;VLOOKUP(A43,[1]令和3年度契約状況調査票!$C:$AR,34,FALSE),VLOOKUP(A43,[1]令和3年度契約状況調査票!$C:$AR,34,FALSE))))))))</f>
        <v/>
      </c>
      <c r="O43" s="21" t="str">
        <f>IF(A43="","",VLOOKUP(A43,[1]令和3年度契約状況調査票!$C:$BY,55,FALSE))</f>
        <v/>
      </c>
      <c r="P43" s="21" t="str">
        <f>IF(A43="","",IF(VLOOKUP(A43,[1]令和3年度契約状況調査票!$C:$AR,16,FALSE)="他官署で調達手続きを実施のため","×",IF(VLOOKUP(A43,[1]令和3年度契約状況調査票!$C:$AR,23,FALSE)="②同種の他の契約の予定価格を類推されるおそれがあるため公表しない","×","○")))</f>
        <v/>
      </c>
    </row>
    <row r="44" spans="1:16" s="21" customFormat="1" ht="60" customHeight="1" x14ac:dyDescent="0.15">
      <c r="A44" s="22" t="str">
        <f>IF(MAX([1]令和3年度契約状況調査票!C43:C288)&gt;=ROW()-5,ROW()-5,"")</f>
        <v/>
      </c>
      <c r="B44" s="23" t="str">
        <f>IF(A44="","",VLOOKUP(A44,[1]令和3年度契約状況調査票!$C:$AR,7,FALSE))</f>
        <v/>
      </c>
      <c r="C44" s="24" t="str">
        <f>IF(A44="","",VLOOKUP(A44,[1]令和3年度契約状況調査票!$C:$AR,8,FALSE))</f>
        <v/>
      </c>
      <c r="D44" s="25" t="str">
        <f>IF(A44="","",VLOOKUP(A44,[1]令和3年度契約状況調査票!$C:$AR,11,FALSE))</f>
        <v/>
      </c>
      <c r="E44" s="23" t="str">
        <f>IF(A44="","",VLOOKUP(A44,[1]令和3年度契約状況調査票!$C:$AR,12,FALSE))</f>
        <v/>
      </c>
      <c r="F44" s="26" t="str">
        <f>IF(A44="","",VLOOKUP(A44,[1]令和3年度契約状況調査票!$C:$AR,13,FALSE))</f>
        <v/>
      </c>
      <c r="G44" s="27" t="str">
        <f>IF(A44="","",IF(VLOOKUP(A44,[1]令和3年度契約状況調査票!$C:$AR,14,FALSE)="②一般競争入札（総合評価方式）","一般競争入札"&amp;CHAR(10)&amp;"（総合評価方式）","一般競争入札"))</f>
        <v/>
      </c>
      <c r="H44" s="28" t="str">
        <f>IF(A44="","",IF(VLOOKUP(A44,[1]令和3年度契約状況調査票!$C:$AR,16,FALSE)="他官署で調達手続きを実施のため","他官署で調達手続きを実施のため",IF(VLOOKUP(A44,[1]令和3年度契約状況調査票!$C:$AR,23,FALSE)="②同種の他の契約の予定価格を類推されるおそれがあるため公表しない","同種の他の契約の予定価格を類推されるおそれがあるため公表しない",IF(VLOOKUP(A44,[1]令和3年度契約状況調査票!$C:$AR,23,FALSE)="－","－",IF(VLOOKUP(A44,[1]令和3年度契約状況調査票!$C:$AR,9,FALSE)&lt;&gt;"",TEXT(VLOOKUP(A44,[1]令和3年度契約状況調査票!$C:$AR,16,FALSE),"#,##0円")&amp;CHAR(10)&amp;"(A)",VLOOKUP(A44,[1]令和3年度契約状況調査票!$C:$AR,16,FALSE))))))</f>
        <v/>
      </c>
      <c r="I44" s="28" t="str">
        <f>IF(A44="","",VLOOKUP(A44,[1]令和3年度契約状況調査票!$C:$AR,17,FALSE))</f>
        <v/>
      </c>
      <c r="J44" s="29" t="str">
        <f>IF(A44="","",IF(VLOOKUP(A44,[1]令和3年度契約状況調査票!$C:$AR,16,FALSE)="他官署で調達手続きを実施のため","－",IF(VLOOKUP(A44,[1]令和3年度契約状況調査票!$C:$AR,23,FALSE)="②同種の他の契約の予定価格を類推されるおそれがあるため公表しない","－",IF(VLOOKUP(A44,[1]令和3年度契約状況調査票!$C:$AR,23,FALSE)="－","－",IF(VLOOKUP(A44,[1]令和3年度契約状況調査票!$C:$AR,9,FALSE)&lt;&gt;"",TEXT(VLOOKUP(A44,[1]令和3年度契約状況調査票!$C:$AR,19,FALSE),"#.0%")&amp;CHAR(10)&amp;"(B/A×100)",VLOOKUP(A44,[1]令和3年度契約状況調査票!$C:$AR,19,FALSE))))))</f>
        <v/>
      </c>
      <c r="K44" s="30" t="str">
        <f>IF(A44="","",IF(VLOOKUP(A44,[1]令和3年度契約状況調査票!$C:$AR,29,FALSE)="①公益社団法人","公社",IF(VLOOKUP(A44,[1]令和3年度契約状況調査票!$C:$AR,29,FALSE)="②公益財団法人","公財","")))</f>
        <v/>
      </c>
      <c r="L44" s="30" t="str">
        <f>IF(A44="","",VLOOKUP(A44,[1]令和3年度契約状況調査票!$C:$AR,30,FALSE))</f>
        <v/>
      </c>
      <c r="M44" s="31" t="str">
        <f>IF(A44="","",IF(VLOOKUP(A44,[1]令和3年度契約状況調査票!$C:$AR,30,FALSE)="国所管",VLOOKUP(A44,[1]令和3年度契約状況調査票!$C:$AR,24,FALSE),""))</f>
        <v/>
      </c>
      <c r="N44" s="32" t="str">
        <f>IF(A44="","",IF(AND(P44="○",O44="分担契約/単価契約"),"単価契約"&amp;CHAR(10)&amp;"予定調達総額 "&amp;TEXT(VLOOKUP(A44,[1]令和3年度契約状況調査票!$C:$AR,18,FALSE),"#,##0円")&amp;"(B)"&amp;CHAR(10)&amp;"分担契約"&amp;CHAR(10)&amp;VLOOKUP(A44,[1]令和3年度契約状況調査票!$C:$AR,34,FALSE),IF(AND(P44="○",O44="分担契約"),"分担契約"&amp;CHAR(10)&amp;"契約総額 "&amp;TEXT(VLOOKUP(A44,[1]令和3年度契約状況調査票!$C:$AR,18,FALSE),"#,##0円")&amp;"(B)"&amp;CHAR(10)&amp;VLOOKUP(A44,[1]令和3年度契約状況調査票!$C:$AR,34,FALSE),(IF(O44="分担契約/単価契約","単価契約"&amp;CHAR(10)&amp;"予定調達総額 "&amp;TEXT(VLOOKUP(A44,[1]令和3年度契約状況調査票!$C:$AR,18,FALSE),"#,##0円")&amp;CHAR(10)&amp;"分担契約"&amp;CHAR(10)&amp;VLOOKUP(A44,[1]令和3年度契約状況調査票!$C:$AR,34,FALSE),IF(O44="分担契約","分担契約"&amp;CHAR(10)&amp;"契約総額 "&amp;TEXT(VLOOKUP(A44,[1]令和3年度契約状況調査票!$C:$AR,18,FALSE),"#,##0円")&amp;CHAR(10)&amp;VLOOKUP(A44,[1]令和3年度契約状況調査票!$C:$AR,34,FALSE),IF(O44="単価契約","単価契約"&amp;CHAR(10)&amp;"予定調達総額 "&amp;TEXT(VLOOKUP(A44,[1]令和3年度契約状況調査票!$C:$AR,18,FALSE),"#,##0円")&amp;CHAR(10)&amp;VLOOKUP(A44,[1]令和3年度契約状況調査票!$C:$AR,34,FALSE),VLOOKUP(A44,[1]令和3年度契約状況調査票!$C:$AR,34,FALSE))))))))</f>
        <v/>
      </c>
      <c r="O44" s="21" t="str">
        <f>IF(A44="","",VLOOKUP(A44,[1]令和3年度契約状況調査票!$C:$BY,55,FALSE))</f>
        <v/>
      </c>
      <c r="P44" s="21" t="str">
        <f>IF(A44="","",IF(VLOOKUP(A44,[1]令和3年度契約状況調査票!$C:$AR,16,FALSE)="他官署で調達手続きを実施のため","×",IF(VLOOKUP(A44,[1]令和3年度契約状況調査票!$C:$AR,23,FALSE)="②同種の他の契約の予定価格を類推されるおそれがあるため公表しない","×","○")))</f>
        <v/>
      </c>
    </row>
    <row r="45" spans="1:16" s="21" customFormat="1" ht="60" customHeight="1" x14ac:dyDescent="0.15">
      <c r="A45" s="22" t="str">
        <f>IF(MAX([1]令和3年度契約状況調査票!C44:C289)&gt;=ROW()-5,ROW()-5,"")</f>
        <v/>
      </c>
      <c r="B45" s="23" t="str">
        <f>IF(A45="","",VLOOKUP(A45,[1]令和3年度契約状況調査票!$C:$AR,7,FALSE))</f>
        <v/>
      </c>
      <c r="C45" s="24" t="str">
        <f>IF(A45="","",VLOOKUP(A45,[1]令和3年度契約状況調査票!$C:$AR,8,FALSE))</f>
        <v/>
      </c>
      <c r="D45" s="25" t="str">
        <f>IF(A45="","",VLOOKUP(A45,[1]令和3年度契約状況調査票!$C:$AR,11,FALSE))</f>
        <v/>
      </c>
      <c r="E45" s="23" t="str">
        <f>IF(A45="","",VLOOKUP(A45,[1]令和3年度契約状況調査票!$C:$AR,12,FALSE))</f>
        <v/>
      </c>
      <c r="F45" s="26" t="str">
        <f>IF(A45="","",VLOOKUP(A45,[1]令和3年度契約状況調査票!$C:$AR,13,FALSE))</f>
        <v/>
      </c>
      <c r="G45" s="27" t="str">
        <f>IF(A45="","",IF(VLOOKUP(A45,[1]令和3年度契約状況調査票!$C:$AR,14,FALSE)="②一般競争入札（総合評価方式）","一般競争入札"&amp;CHAR(10)&amp;"（総合評価方式）","一般競争入札"))</f>
        <v/>
      </c>
      <c r="H45" s="28" t="str">
        <f>IF(A45="","",IF(VLOOKUP(A45,[1]令和3年度契約状況調査票!$C:$AR,16,FALSE)="他官署で調達手続きを実施のため","他官署で調達手続きを実施のため",IF(VLOOKUP(A45,[1]令和3年度契約状況調査票!$C:$AR,23,FALSE)="②同種の他の契約の予定価格を類推されるおそれがあるため公表しない","同種の他の契約の予定価格を類推されるおそれがあるため公表しない",IF(VLOOKUP(A45,[1]令和3年度契約状況調査票!$C:$AR,23,FALSE)="－","－",IF(VLOOKUP(A45,[1]令和3年度契約状況調査票!$C:$AR,9,FALSE)&lt;&gt;"",TEXT(VLOOKUP(A45,[1]令和3年度契約状況調査票!$C:$AR,16,FALSE),"#,##0円")&amp;CHAR(10)&amp;"(A)",VLOOKUP(A45,[1]令和3年度契約状況調査票!$C:$AR,16,FALSE))))))</f>
        <v/>
      </c>
      <c r="I45" s="28" t="str">
        <f>IF(A45="","",VLOOKUP(A45,[1]令和3年度契約状況調査票!$C:$AR,17,FALSE))</f>
        <v/>
      </c>
      <c r="J45" s="29" t="str">
        <f>IF(A45="","",IF(VLOOKUP(A45,[1]令和3年度契約状況調査票!$C:$AR,16,FALSE)="他官署で調達手続きを実施のため","－",IF(VLOOKUP(A45,[1]令和3年度契約状況調査票!$C:$AR,23,FALSE)="②同種の他の契約の予定価格を類推されるおそれがあるため公表しない","－",IF(VLOOKUP(A45,[1]令和3年度契約状況調査票!$C:$AR,23,FALSE)="－","－",IF(VLOOKUP(A45,[1]令和3年度契約状況調査票!$C:$AR,9,FALSE)&lt;&gt;"",TEXT(VLOOKUP(A45,[1]令和3年度契約状況調査票!$C:$AR,19,FALSE),"#.0%")&amp;CHAR(10)&amp;"(B/A×100)",VLOOKUP(A45,[1]令和3年度契約状況調査票!$C:$AR,19,FALSE))))))</f>
        <v/>
      </c>
      <c r="K45" s="30" t="str">
        <f>IF(A45="","",IF(VLOOKUP(A45,[1]令和3年度契約状況調査票!$C:$AR,29,FALSE)="①公益社団法人","公社",IF(VLOOKUP(A45,[1]令和3年度契約状況調査票!$C:$AR,29,FALSE)="②公益財団法人","公財","")))</f>
        <v/>
      </c>
      <c r="L45" s="30" t="str">
        <f>IF(A45="","",VLOOKUP(A45,[1]令和3年度契約状況調査票!$C:$AR,30,FALSE))</f>
        <v/>
      </c>
      <c r="M45" s="31" t="str">
        <f>IF(A45="","",IF(VLOOKUP(A45,[1]令和3年度契約状況調査票!$C:$AR,30,FALSE)="国所管",VLOOKUP(A45,[1]令和3年度契約状況調査票!$C:$AR,24,FALSE),""))</f>
        <v/>
      </c>
      <c r="N45" s="32" t="str">
        <f>IF(A45="","",IF(AND(P45="○",O45="分担契約/単価契約"),"単価契約"&amp;CHAR(10)&amp;"予定調達総額 "&amp;TEXT(VLOOKUP(A45,[1]令和3年度契約状況調査票!$C:$AR,18,FALSE),"#,##0円")&amp;"(B)"&amp;CHAR(10)&amp;"分担契約"&amp;CHAR(10)&amp;VLOOKUP(A45,[1]令和3年度契約状況調査票!$C:$AR,34,FALSE),IF(AND(P45="○",O45="分担契約"),"分担契約"&amp;CHAR(10)&amp;"契約総額 "&amp;TEXT(VLOOKUP(A45,[1]令和3年度契約状況調査票!$C:$AR,18,FALSE),"#,##0円")&amp;"(B)"&amp;CHAR(10)&amp;VLOOKUP(A45,[1]令和3年度契約状況調査票!$C:$AR,34,FALSE),(IF(O45="分担契約/単価契約","単価契約"&amp;CHAR(10)&amp;"予定調達総額 "&amp;TEXT(VLOOKUP(A45,[1]令和3年度契約状況調査票!$C:$AR,18,FALSE),"#,##0円")&amp;CHAR(10)&amp;"分担契約"&amp;CHAR(10)&amp;VLOOKUP(A45,[1]令和3年度契約状況調査票!$C:$AR,34,FALSE),IF(O45="分担契約","分担契約"&amp;CHAR(10)&amp;"契約総額 "&amp;TEXT(VLOOKUP(A45,[1]令和3年度契約状況調査票!$C:$AR,18,FALSE),"#,##0円")&amp;CHAR(10)&amp;VLOOKUP(A45,[1]令和3年度契約状況調査票!$C:$AR,34,FALSE),IF(O45="単価契約","単価契約"&amp;CHAR(10)&amp;"予定調達総額 "&amp;TEXT(VLOOKUP(A45,[1]令和3年度契約状況調査票!$C:$AR,18,FALSE),"#,##0円")&amp;CHAR(10)&amp;VLOOKUP(A45,[1]令和3年度契約状況調査票!$C:$AR,34,FALSE),VLOOKUP(A45,[1]令和3年度契約状況調査票!$C:$AR,34,FALSE))))))))</f>
        <v/>
      </c>
      <c r="O45" s="21" t="str">
        <f>IF(A45="","",VLOOKUP(A45,[1]令和3年度契約状況調査票!$C:$BY,55,FALSE))</f>
        <v/>
      </c>
      <c r="P45" s="21" t="str">
        <f>IF(A45="","",IF(VLOOKUP(A45,[1]令和3年度契約状況調査票!$C:$AR,16,FALSE)="他官署で調達手続きを実施のため","×",IF(VLOOKUP(A45,[1]令和3年度契約状況調査票!$C:$AR,23,FALSE)="②同種の他の契約の予定価格を類推されるおそれがあるため公表しない","×","○")))</f>
        <v/>
      </c>
    </row>
    <row r="46" spans="1:16" s="21" customFormat="1" ht="60" customHeight="1" x14ac:dyDescent="0.15">
      <c r="A46" s="22" t="str">
        <f>IF(MAX([1]令和3年度契約状況調査票!C45:C290)&gt;=ROW()-5,ROW()-5,"")</f>
        <v/>
      </c>
      <c r="B46" s="23" t="str">
        <f>IF(A46="","",VLOOKUP(A46,[1]令和3年度契約状況調査票!$C:$AR,7,FALSE))</f>
        <v/>
      </c>
      <c r="C46" s="24" t="str">
        <f>IF(A46="","",VLOOKUP(A46,[1]令和3年度契約状況調査票!$C:$AR,8,FALSE))</f>
        <v/>
      </c>
      <c r="D46" s="25" t="str">
        <f>IF(A46="","",VLOOKUP(A46,[1]令和3年度契約状況調査票!$C:$AR,11,FALSE))</f>
        <v/>
      </c>
      <c r="E46" s="23" t="str">
        <f>IF(A46="","",VLOOKUP(A46,[1]令和3年度契約状況調査票!$C:$AR,12,FALSE))</f>
        <v/>
      </c>
      <c r="F46" s="26" t="str">
        <f>IF(A46="","",VLOOKUP(A46,[1]令和3年度契約状況調査票!$C:$AR,13,FALSE))</f>
        <v/>
      </c>
      <c r="G46" s="27" t="str">
        <f>IF(A46="","",IF(VLOOKUP(A46,[1]令和3年度契約状況調査票!$C:$AR,14,FALSE)="②一般競争入札（総合評価方式）","一般競争入札"&amp;CHAR(10)&amp;"（総合評価方式）","一般競争入札"))</f>
        <v/>
      </c>
      <c r="H46" s="28" t="str">
        <f>IF(A46="","",IF(VLOOKUP(A46,[1]令和3年度契約状況調査票!$C:$AR,16,FALSE)="他官署で調達手続きを実施のため","他官署で調達手続きを実施のため",IF(VLOOKUP(A46,[1]令和3年度契約状況調査票!$C:$AR,23,FALSE)="②同種の他の契約の予定価格を類推されるおそれがあるため公表しない","同種の他の契約の予定価格を類推されるおそれがあるため公表しない",IF(VLOOKUP(A46,[1]令和3年度契約状況調査票!$C:$AR,23,FALSE)="－","－",IF(VLOOKUP(A46,[1]令和3年度契約状況調査票!$C:$AR,9,FALSE)&lt;&gt;"",TEXT(VLOOKUP(A46,[1]令和3年度契約状況調査票!$C:$AR,16,FALSE),"#,##0円")&amp;CHAR(10)&amp;"(A)",VLOOKUP(A46,[1]令和3年度契約状況調査票!$C:$AR,16,FALSE))))))</f>
        <v/>
      </c>
      <c r="I46" s="28" t="str">
        <f>IF(A46="","",VLOOKUP(A46,[1]令和3年度契約状況調査票!$C:$AR,17,FALSE))</f>
        <v/>
      </c>
      <c r="J46" s="29" t="str">
        <f>IF(A46="","",IF(VLOOKUP(A46,[1]令和3年度契約状況調査票!$C:$AR,16,FALSE)="他官署で調達手続きを実施のため","－",IF(VLOOKUP(A46,[1]令和3年度契約状況調査票!$C:$AR,23,FALSE)="②同種の他の契約の予定価格を類推されるおそれがあるため公表しない","－",IF(VLOOKUP(A46,[1]令和3年度契約状況調査票!$C:$AR,23,FALSE)="－","－",IF(VLOOKUP(A46,[1]令和3年度契約状況調査票!$C:$AR,9,FALSE)&lt;&gt;"",TEXT(VLOOKUP(A46,[1]令和3年度契約状況調査票!$C:$AR,19,FALSE),"#.0%")&amp;CHAR(10)&amp;"(B/A×100)",VLOOKUP(A46,[1]令和3年度契約状況調査票!$C:$AR,19,FALSE))))))</f>
        <v/>
      </c>
      <c r="K46" s="30" t="str">
        <f>IF(A46="","",IF(VLOOKUP(A46,[1]令和3年度契約状況調査票!$C:$AR,29,FALSE)="①公益社団法人","公社",IF(VLOOKUP(A46,[1]令和3年度契約状況調査票!$C:$AR,29,FALSE)="②公益財団法人","公財","")))</f>
        <v/>
      </c>
      <c r="L46" s="30" t="str">
        <f>IF(A46="","",VLOOKUP(A46,[1]令和3年度契約状況調査票!$C:$AR,30,FALSE))</f>
        <v/>
      </c>
      <c r="M46" s="31" t="str">
        <f>IF(A46="","",IF(VLOOKUP(A46,[1]令和3年度契約状況調査票!$C:$AR,30,FALSE)="国所管",VLOOKUP(A46,[1]令和3年度契約状況調査票!$C:$AR,24,FALSE),""))</f>
        <v/>
      </c>
      <c r="N46" s="32" t="str">
        <f>IF(A46="","",IF(AND(P46="○",O46="分担契約/単価契約"),"単価契約"&amp;CHAR(10)&amp;"予定調達総額 "&amp;TEXT(VLOOKUP(A46,[1]令和3年度契約状況調査票!$C:$AR,18,FALSE),"#,##0円")&amp;"(B)"&amp;CHAR(10)&amp;"分担契約"&amp;CHAR(10)&amp;VLOOKUP(A46,[1]令和3年度契約状況調査票!$C:$AR,34,FALSE),IF(AND(P46="○",O46="分担契約"),"分担契約"&amp;CHAR(10)&amp;"契約総額 "&amp;TEXT(VLOOKUP(A46,[1]令和3年度契約状況調査票!$C:$AR,18,FALSE),"#,##0円")&amp;"(B)"&amp;CHAR(10)&amp;VLOOKUP(A46,[1]令和3年度契約状況調査票!$C:$AR,34,FALSE),(IF(O46="分担契約/単価契約","単価契約"&amp;CHAR(10)&amp;"予定調達総額 "&amp;TEXT(VLOOKUP(A46,[1]令和3年度契約状況調査票!$C:$AR,18,FALSE),"#,##0円")&amp;CHAR(10)&amp;"分担契約"&amp;CHAR(10)&amp;VLOOKUP(A46,[1]令和3年度契約状況調査票!$C:$AR,34,FALSE),IF(O46="分担契約","分担契約"&amp;CHAR(10)&amp;"契約総額 "&amp;TEXT(VLOOKUP(A46,[1]令和3年度契約状況調査票!$C:$AR,18,FALSE),"#,##0円")&amp;CHAR(10)&amp;VLOOKUP(A46,[1]令和3年度契約状況調査票!$C:$AR,34,FALSE),IF(O46="単価契約","単価契約"&amp;CHAR(10)&amp;"予定調達総額 "&amp;TEXT(VLOOKUP(A46,[1]令和3年度契約状況調査票!$C:$AR,18,FALSE),"#,##0円")&amp;CHAR(10)&amp;VLOOKUP(A46,[1]令和3年度契約状況調査票!$C:$AR,34,FALSE),VLOOKUP(A46,[1]令和3年度契約状況調査票!$C:$AR,34,FALSE))))))))</f>
        <v/>
      </c>
      <c r="O46" s="21" t="str">
        <f>IF(A46="","",VLOOKUP(A46,[1]令和3年度契約状況調査票!$C:$BY,55,FALSE))</f>
        <v/>
      </c>
      <c r="P46" s="21" t="str">
        <f>IF(A46="","",IF(VLOOKUP(A46,[1]令和3年度契約状況調査票!$C:$AR,16,FALSE)="他官署で調達手続きを実施のため","×",IF(VLOOKUP(A46,[1]令和3年度契約状況調査票!$C:$AR,23,FALSE)="②同種の他の契約の予定価格を類推されるおそれがあるため公表しない","×","○")))</f>
        <v/>
      </c>
    </row>
    <row r="47" spans="1:16" s="21" customFormat="1" ht="60" customHeight="1" x14ac:dyDescent="0.15">
      <c r="A47" s="22" t="str">
        <f>IF(MAX([1]令和3年度契約状況調査票!C46:C291)&gt;=ROW()-5,ROW()-5,"")</f>
        <v/>
      </c>
      <c r="B47" s="23" t="str">
        <f>IF(A47="","",VLOOKUP(A47,[1]令和3年度契約状況調査票!$C:$AR,7,FALSE))</f>
        <v/>
      </c>
      <c r="C47" s="24" t="str">
        <f>IF(A47="","",VLOOKUP(A47,[1]令和3年度契約状況調査票!$C:$AR,8,FALSE))</f>
        <v/>
      </c>
      <c r="D47" s="25" t="str">
        <f>IF(A47="","",VLOOKUP(A47,[1]令和3年度契約状況調査票!$C:$AR,11,FALSE))</f>
        <v/>
      </c>
      <c r="E47" s="23" t="str">
        <f>IF(A47="","",VLOOKUP(A47,[1]令和3年度契約状況調査票!$C:$AR,12,FALSE))</f>
        <v/>
      </c>
      <c r="F47" s="26" t="str">
        <f>IF(A47="","",VLOOKUP(A47,[1]令和3年度契約状況調査票!$C:$AR,13,FALSE))</f>
        <v/>
      </c>
      <c r="G47" s="27" t="str">
        <f>IF(A47="","",IF(VLOOKUP(A47,[1]令和3年度契約状況調査票!$C:$AR,14,FALSE)="②一般競争入札（総合評価方式）","一般競争入札"&amp;CHAR(10)&amp;"（総合評価方式）","一般競争入札"))</f>
        <v/>
      </c>
      <c r="H47" s="28" t="str">
        <f>IF(A47="","",IF(VLOOKUP(A47,[1]令和3年度契約状況調査票!$C:$AR,16,FALSE)="他官署で調達手続きを実施のため","他官署で調達手続きを実施のため",IF(VLOOKUP(A47,[1]令和3年度契約状況調査票!$C:$AR,23,FALSE)="②同種の他の契約の予定価格を類推されるおそれがあるため公表しない","同種の他の契約の予定価格を類推されるおそれがあるため公表しない",IF(VLOOKUP(A47,[1]令和3年度契約状況調査票!$C:$AR,23,FALSE)="－","－",IF(VLOOKUP(A47,[1]令和3年度契約状況調査票!$C:$AR,9,FALSE)&lt;&gt;"",TEXT(VLOOKUP(A47,[1]令和3年度契約状況調査票!$C:$AR,16,FALSE),"#,##0円")&amp;CHAR(10)&amp;"(A)",VLOOKUP(A47,[1]令和3年度契約状況調査票!$C:$AR,16,FALSE))))))</f>
        <v/>
      </c>
      <c r="I47" s="28" t="str">
        <f>IF(A47="","",VLOOKUP(A47,[1]令和3年度契約状況調査票!$C:$AR,17,FALSE))</f>
        <v/>
      </c>
      <c r="J47" s="29" t="str">
        <f>IF(A47="","",IF(VLOOKUP(A47,[1]令和3年度契約状況調査票!$C:$AR,16,FALSE)="他官署で調達手続きを実施のため","－",IF(VLOOKUP(A47,[1]令和3年度契約状況調査票!$C:$AR,23,FALSE)="②同種の他の契約の予定価格を類推されるおそれがあるため公表しない","－",IF(VLOOKUP(A47,[1]令和3年度契約状況調査票!$C:$AR,23,FALSE)="－","－",IF(VLOOKUP(A47,[1]令和3年度契約状況調査票!$C:$AR,9,FALSE)&lt;&gt;"",TEXT(VLOOKUP(A47,[1]令和3年度契約状況調査票!$C:$AR,19,FALSE),"#.0%")&amp;CHAR(10)&amp;"(B/A×100)",VLOOKUP(A47,[1]令和3年度契約状況調査票!$C:$AR,19,FALSE))))))</f>
        <v/>
      </c>
      <c r="K47" s="30" t="str">
        <f>IF(A47="","",IF(VLOOKUP(A47,[1]令和3年度契約状況調査票!$C:$AR,29,FALSE)="①公益社団法人","公社",IF(VLOOKUP(A47,[1]令和3年度契約状況調査票!$C:$AR,29,FALSE)="②公益財団法人","公財","")))</f>
        <v/>
      </c>
      <c r="L47" s="30" t="str">
        <f>IF(A47="","",VLOOKUP(A47,[1]令和3年度契約状況調査票!$C:$AR,30,FALSE))</f>
        <v/>
      </c>
      <c r="M47" s="31" t="str">
        <f>IF(A47="","",IF(VLOOKUP(A47,[1]令和3年度契約状況調査票!$C:$AR,30,FALSE)="国所管",VLOOKUP(A47,[1]令和3年度契約状況調査票!$C:$AR,24,FALSE),""))</f>
        <v/>
      </c>
      <c r="N47" s="32" t="str">
        <f>IF(A47="","",IF(AND(P47="○",O47="分担契約/単価契約"),"単価契約"&amp;CHAR(10)&amp;"予定調達総額 "&amp;TEXT(VLOOKUP(A47,[1]令和3年度契約状況調査票!$C:$AR,18,FALSE),"#,##0円")&amp;"(B)"&amp;CHAR(10)&amp;"分担契約"&amp;CHAR(10)&amp;VLOOKUP(A47,[1]令和3年度契約状況調査票!$C:$AR,34,FALSE),IF(AND(P47="○",O47="分担契約"),"分担契約"&amp;CHAR(10)&amp;"契約総額 "&amp;TEXT(VLOOKUP(A47,[1]令和3年度契約状況調査票!$C:$AR,18,FALSE),"#,##0円")&amp;"(B)"&amp;CHAR(10)&amp;VLOOKUP(A47,[1]令和3年度契約状況調査票!$C:$AR,34,FALSE),(IF(O47="分担契約/単価契約","単価契約"&amp;CHAR(10)&amp;"予定調達総額 "&amp;TEXT(VLOOKUP(A47,[1]令和3年度契約状況調査票!$C:$AR,18,FALSE),"#,##0円")&amp;CHAR(10)&amp;"分担契約"&amp;CHAR(10)&amp;VLOOKUP(A47,[1]令和3年度契約状況調査票!$C:$AR,34,FALSE),IF(O47="分担契約","分担契約"&amp;CHAR(10)&amp;"契約総額 "&amp;TEXT(VLOOKUP(A47,[1]令和3年度契約状況調査票!$C:$AR,18,FALSE),"#,##0円")&amp;CHAR(10)&amp;VLOOKUP(A47,[1]令和3年度契約状況調査票!$C:$AR,34,FALSE),IF(O47="単価契約","単価契約"&amp;CHAR(10)&amp;"予定調達総額 "&amp;TEXT(VLOOKUP(A47,[1]令和3年度契約状況調査票!$C:$AR,18,FALSE),"#,##0円")&amp;CHAR(10)&amp;VLOOKUP(A47,[1]令和3年度契約状況調査票!$C:$AR,34,FALSE),VLOOKUP(A47,[1]令和3年度契約状況調査票!$C:$AR,34,FALSE))))))))</f>
        <v/>
      </c>
      <c r="O47" s="21" t="str">
        <f>IF(A47="","",VLOOKUP(A47,[1]令和3年度契約状況調査票!$C:$BY,55,FALSE))</f>
        <v/>
      </c>
      <c r="P47" s="21" t="str">
        <f>IF(A47="","",IF(VLOOKUP(A47,[1]令和3年度契約状況調査票!$C:$AR,16,FALSE)="他官署で調達手続きを実施のため","×",IF(VLOOKUP(A47,[1]令和3年度契約状況調査票!$C:$AR,23,FALSE)="②同種の他の契約の予定価格を類推されるおそれがあるため公表しない","×","○")))</f>
        <v/>
      </c>
    </row>
    <row r="48" spans="1:16" s="21" customFormat="1" ht="60" customHeight="1" x14ac:dyDescent="0.15">
      <c r="A48" s="22" t="str">
        <f>IF(MAX([1]令和3年度契約状況調査票!C47:C292)&gt;=ROW()-5,ROW()-5,"")</f>
        <v/>
      </c>
      <c r="B48" s="23" t="str">
        <f>IF(A48="","",VLOOKUP(A48,[1]令和3年度契約状況調査票!$C:$AR,7,FALSE))</f>
        <v/>
      </c>
      <c r="C48" s="24" t="str">
        <f>IF(A48="","",VLOOKUP(A48,[1]令和3年度契約状況調査票!$C:$AR,8,FALSE))</f>
        <v/>
      </c>
      <c r="D48" s="25" t="str">
        <f>IF(A48="","",VLOOKUP(A48,[1]令和3年度契約状況調査票!$C:$AR,11,FALSE))</f>
        <v/>
      </c>
      <c r="E48" s="23" t="str">
        <f>IF(A48="","",VLOOKUP(A48,[1]令和3年度契約状況調査票!$C:$AR,12,FALSE))</f>
        <v/>
      </c>
      <c r="F48" s="26" t="str">
        <f>IF(A48="","",VLOOKUP(A48,[1]令和3年度契約状況調査票!$C:$AR,13,FALSE))</f>
        <v/>
      </c>
      <c r="G48" s="27" t="str">
        <f>IF(A48="","",IF(VLOOKUP(A48,[1]令和3年度契約状況調査票!$C:$AR,14,FALSE)="②一般競争入札（総合評価方式）","一般競争入札"&amp;CHAR(10)&amp;"（総合評価方式）","一般競争入札"))</f>
        <v/>
      </c>
      <c r="H48" s="28" t="str">
        <f>IF(A48="","",IF(VLOOKUP(A48,[1]令和3年度契約状況調査票!$C:$AR,16,FALSE)="他官署で調達手続きを実施のため","他官署で調達手続きを実施のため",IF(VLOOKUP(A48,[1]令和3年度契約状況調査票!$C:$AR,23,FALSE)="②同種の他の契約の予定価格を類推されるおそれがあるため公表しない","同種の他の契約の予定価格を類推されるおそれがあるため公表しない",IF(VLOOKUP(A48,[1]令和3年度契約状況調査票!$C:$AR,23,FALSE)="－","－",IF(VLOOKUP(A48,[1]令和3年度契約状況調査票!$C:$AR,9,FALSE)&lt;&gt;"",TEXT(VLOOKUP(A48,[1]令和3年度契約状況調査票!$C:$AR,16,FALSE),"#,##0円")&amp;CHAR(10)&amp;"(A)",VLOOKUP(A48,[1]令和3年度契約状況調査票!$C:$AR,16,FALSE))))))</f>
        <v/>
      </c>
      <c r="I48" s="28" t="str">
        <f>IF(A48="","",VLOOKUP(A48,[1]令和3年度契約状況調査票!$C:$AR,17,FALSE))</f>
        <v/>
      </c>
      <c r="J48" s="29" t="str">
        <f>IF(A48="","",IF(VLOOKUP(A48,[1]令和3年度契約状況調査票!$C:$AR,16,FALSE)="他官署で調達手続きを実施のため","－",IF(VLOOKUP(A48,[1]令和3年度契約状況調査票!$C:$AR,23,FALSE)="②同種の他の契約の予定価格を類推されるおそれがあるため公表しない","－",IF(VLOOKUP(A48,[1]令和3年度契約状況調査票!$C:$AR,23,FALSE)="－","－",IF(VLOOKUP(A48,[1]令和3年度契約状況調査票!$C:$AR,9,FALSE)&lt;&gt;"",TEXT(VLOOKUP(A48,[1]令和3年度契約状況調査票!$C:$AR,19,FALSE),"#.0%")&amp;CHAR(10)&amp;"(B/A×100)",VLOOKUP(A48,[1]令和3年度契約状況調査票!$C:$AR,19,FALSE))))))</f>
        <v/>
      </c>
      <c r="K48" s="30" t="str">
        <f>IF(A48="","",IF(VLOOKUP(A48,[1]令和3年度契約状況調査票!$C:$AR,29,FALSE)="①公益社団法人","公社",IF(VLOOKUP(A48,[1]令和3年度契約状況調査票!$C:$AR,29,FALSE)="②公益財団法人","公財","")))</f>
        <v/>
      </c>
      <c r="L48" s="30" t="str">
        <f>IF(A48="","",VLOOKUP(A48,[1]令和3年度契約状況調査票!$C:$AR,30,FALSE))</f>
        <v/>
      </c>
      <c r="M48" s="31" t="str">
        <f>IF(A48="","",IF(VLOOKUP(A48,[1]令和3年度契約状況調査票!$C:$AR,30,FALSE)="国所管",VLOOKUP(A48,[1]令和3年度契約状況調査票!$C:$AR,24,FALSE),""))</f>
        <v/>
      </c>
      <c r="N48" s="32" t="str">
        <f>IF(A48="","",IF(AND(P48="○",O48="分担契約/単価契約"),"単価契約"&amp;CHAR(10)&amp;"予定調達総額 "&amp;TEXT(VLOOKUP(A48,[1]令和3年度契約状況調査票!$C:$AR,18,FALSE),"#,##0円")&amp;"(B)"&amp;CHAR(10)&amp;"分担契約"&amp;CHAR(10)&amp;VLOOKUP(A48,[1]令和3年度契約状況調査票!$C:$AR,34,FALSE),IF(AND(P48="○",O48="分担契約"),"分担契約"&amp;CHAR(10)&amp;"契約総額 "&amp;TEXT(VLOOKUP(A48,[1]令和3年度契約状況調査票!$C:$AR,18,FALSE),"#,##0円")&amp;"(B)"&amp;CHAR(10)&amp;VLOOKUP(A48,[1]令和3年度契約状況調査票!$C:$AR,34,FALSE),(IF(O48="分担契約/単価契約","単価契約"&amp;CHAR(10)&amp;"予定調達総額 "&amp;TEXT(VLOOKUP(A48,[1]令和3年度契約状況調査票!$C:$AR,18,FALSE),"#,##0円")&amp;CHAR(10)&amp;"分担契約"&amp;CHAR(10)&amp;VLOOKUP(A48,[1]令和3年度契約状況調査票!$C:$AR,34,FALSE),IF(O48="分担契約","分担契約"&amp;CHAR(10)&amp;"契約総額 "&amp;TEXT(VLOOKUP(A48,[1]令和3年度契約状況調査票!$C:$AR,18,FALSE),"#,##0円")&amp;CHAR(10)&amp;VLOOKUP(A48,[1]令和3年度契約状況調査票!$C:$AR,34,FALSE),IF(O48="単価契約","単価契約"&amp;CHAR(10)&amp;"予定調達総額 "&amp;TEXT(VLOOKUP(A48,[1]令和3年度契約状況調査票!$C:$AR,18,FALSE),"#,##0円")&amp;CHAR(10)&amp;VLOOKUP(A48,[1]令和3年度契約状況調査票!$C:$AR,34,FALSE),VLOOKUP(A48,[1]令和3年度契約状況調査票!$C:$AR,34,FALSE))))))))</f>
        <v/>
      </c>
      <c r="O48" s="21" t="str">
        <f>IF(A48="","",VLOOKUP(A48,[1]令和3年度契約状況調査票!$C:$BY,55,FALSE))</f>
        <v/>
      </c>
      <c r="P48" s="21" t="str">
        <f>IF(A48="","",IF(VLOOKUP(A48,[1]令和3年度契約状況調査票!$C:$AR,16,FALSE)="他官署で調達手続きを実施のため","×",IF(VLOOKUP(A48,[1]令和3年度契約状況調査票!$C:$AR,23,FALSE)="②同種の他の契約の予定価格を類推されるおそれがあるため公表しない","×","○")))</f>
        <v/>
      </c>
    </row>
    <row r="49" spans="1:16" s="21" customFormat="1" ht="60" customHeight="1" x14ac:dyDescent="0.15">
      <c r="A49" s="22" t="str">
        <f>IF(MAX([1]令和3年度契約状況調査票!C48:C293)&gt;=ROW()-5,ROW()-5,"")</f>
        <v/>
      </c>
      <c r="B49" s="23" t="str">
        <f>IF(A49="","",VLOOKUP(A49,[1]令和3年度契約状況調査票!$C:$AR,7,FALSE))</f>
        <v/>
      </c>
      <c r="C49" s="24" t="str">
        <f>IF(A49="","",VLOOKUP(A49,[1]令和3年度契約状況調査票!$C:$AR,8,FALSE))</f>
        <v/>
      </c>
      <c r="D49" s="25" t="str">
        <f>IF(A49="","",VLOOKUP(A49,[1]令和3年度契約状況調査票!$C:$AR,11,FALSE))</f>
        <v/>
      </c>
      <c r="E49" s="23" t="str">
        <f>IF(A49="","",VLOOKUP(A49,[1]令和3年度契約状況調査票!$C:$AR,12,FALSE))</f>
        <v/>
      </c>
      <c r="F49" s="26" t="str">
        <f>IF(A49="","",VLOOKUP(A49,[1]令和3年度契約状況調査票!$C:$AR,13,FALSE))</f>
        <v/>
      </c>
      <c r="G49" s="27" t="str">
        <f>IF(A49="","",IF(VLOOKUP(A49,[1]令和3年度契約状況調査票!$C:$AR,14,FALSE)="②一般競争入札（総合評価方式）","一般競争入札"&amp;CHAR(10)&amp;"（総合評価方式）","一般競争入札"))</f>
        <v/>
      </c>
      <c r="H49" s="28" t="str">
        <f>IF(A49="","",IF(VLOOKUP(A49,[1]令和3年度契約状況調査票!$C:$AR,16,FALSE)="他官署で調達手続きを実施のため","他官署で調達手続きを実施のため",IF(VLOOKUP(A49,[1]令和3年度契約状況調査票!$C:$AR,23,FALSE)="②同種の他の契約の予定価格を類推されるおそれがあるため公表しない","同種の他の契約の予定価格を類推されるおそれがあるため公表しない",IF(VLOOKUP(A49,[1]令和3年度契約状況調査票!$C:$AR,23,FALSE)="－","－",IF(VLOOKUP(A49,[1]令和3年度契約状況調査票!$C:$AR,9,FALSE)&lt;&gt;"",TEXT(VLOOKUP(A49,[1]令和3年度契約状況調査票!$C:$AR,16,FALSE),"#,##0円")&amp;CHAR(10)&amp;"(A)",VLOOKUP(A49,[1]令和3年度契約状況調査票!$C:$AR,16,FALSE))))))</f>
        <v/>
      </c>
      <c r="I49" s="28" t="str">
        <f>IF(A49="","",VLOOKUP(A49,[1]令和3年度契約状況調査票!$C:$AR,17,FALSE))</f>
        <v/>
      </c>
      <c r="J49" s="29" t="str">
        <f>IF(A49="","",IF(VLOOKUP(A49,[1]令和3年度契約状況調査票!$C:$AR,16,FALSE)="他官署で調達手続きを実施のため","－",IF(VLOOKUP(A49,[1]令和3年度契約状況調査票!$C:$AR,23,FALSE)="②同種の他の契約の予定価格を類推されるおそれがあるため公表しない","－",IF(VLOOKUP(A49,[1]令和3年度契約状況調査票!$C:$AR,23,FALSE)="－","－",IF(VLOOKUP(A49,[1]令和3年度契約状況調査票!$C:$AR,9,FALSE)&lt;&gt;"",TEXT(VLOOKUP(A49,[1]令和3年度契約状況調査票!$C:$AR,19,FALSE),"#.0%")&amp;CHAR(10)&amp;"(B/A×100)",VLOOKUP(A49,[1]令和3年度契約状況調査票!$C:$AR,19,FALSE))))))</f>
        <v/>
      </c>
      <c r="K49" s="30" t="str">
        <f>IF(A49="","",IF(VLOOKUP(A49,[1]令和3年度契約状況調査票!$C:$AR,29,FALSE)="①公益社団法人","公社",IF(VLOOKUP(A49,[1]令和3年度契約状況調査票!$C:$AR,29,FALSE)="②公益財団法人","公財","")))</f>
        <v/>
      </c>
      <c r="L49" s="30" t="str">
        <f>IF(A49="","",VLOOKUP(A49,[1]令和3年度契約状況調査票!$C:$AR,30,FALSE))</f>
        <v/>
      </c>
      <c r="M49" s="31" t="str">
        <f>IF(A49="","",IF(VLOOKUP(A49,[1]令和3年度契約状況調査票!$C:$AR,30,FALSE)="国所管",VLOOKUP(A49,[1]令和3年度契約状況調査票!$C:$AR,24,FALSE),""))</f>
        <v/>
      </c>
      <c r="N49" s="32" t="str">
        <f>IF(A49="","",IF(AND(P49="○",O49="分担契約/単価契約"),"単価契約"&amp;CHAR(10)&amp;"予定調達総額 "&amp;TEXT(VLOOKUP(A49,[1]令和3年度契約状況調査票!$C:$AR,18,FALSE),"#,##0円")&amp;"(B)"&amp;CHAR(10)&amp;"分担契約"&amp;CHAR(10)&amp;VLOOKUP(A49,[1]令和3年度契約状況調査票!$C:$AR,34,FALSE),IF(AND(P49="○",O49="分担契約"),"分担契約"&amp;CHAR(10)&amp;"契約総額 "&amp;TEXT(VLOOKUP(A49,[1]令和3年度契約状況調査票!$C:$AR,18,FALSE),"#,##0円")&amp;"(B)"&amp;CHAR(10)&amp;VLOOKUP(A49,[1]令和3年度契約状況調査票!$C:$AR,34,FALSE),(IF(O49="分担契約/単価契約","単価契約"&amp;CHAR(10)&amp;"予定調達総額 "&amp;TEXT(VLOOKUP(A49,[1]令和3年度契約状況調査票!$C:$AR,18,FALSE),"#,##0円")&amp;CHAR(10)&amp;"分担契約"&amp;CHAR(10)&amp;VLOOKUP(A49,[1]令和3年度契約状況調査票!$C:$AR,34,FALSE),IF(O49="分担契約","分担契約"&amp;CHAR(10)&amp;"契約総額 "&amp;TEXT(VLOOKUP(A49,[1]令和3年度契約状況調査票!$C:$AR,18,FALSE),"#,##0円")&amp;CHAR(10)&amp;VLOOKUP(A49,[1]令和3年度契約状況調査票!$C:$AR,34,FALSE),IF(O49="単価契約","単価契約"&amp;CHAR(10)&amp;"予定調達総額 "&amp;TEXT(VLOOKUP(A49,[1]令和3年度契約状況調査票!$C:$AR,18,FALSE),"#,##0円")&amp;CHAR(10)&amp;VLOOKUP(A49,[1]令和3年度契約状況調査票!$C:$AR,34,FALSE),VLOOKUP(A49,[1]令和3年度契約状況調査票!$C:$AR,34,FALSE))))))))</f>
        <v/>
      </c>
      <c r="O49" s="21" t="str">
        <f>IF(A49="","",VLOOKUP(A49,[1]令和3年度契約状況調査票!$C:$BY,55,FALSE))</f>
        <v/>
      </c>
      <c r="P49" s="21" t="str">
        <f>IF(A49="","",IF(VLOOKUP(A49,[1]令和3年度契約状況調査票!$C:$AR,16,FALSE)="他官署で調達手続きを実施のため","×",IF(VLOOKUP(A49,[1]令和3年度契約状況調査票!$C:$AR,23,FALSE)="②同種の他の契約の予定価格を類推されるおそれがあるため公表しない","×","○")))</f>
        <v/>
      </c>
    </row>
    <row r="50" spans="1:16" s="21" customFormat="1" ht="60" customHeight="1" x14ac:dyDescent="0.15">
      <c r="A50" s="22" t="str">
        <f>IF(MAX([1]令和3年度契約状況調査票!C49:C294)&gt;=ROW()-5,ROW()-5,"")</f>
        <v/>
      </c>
      <c r="B50" s="23" t="str">
        <f>IF(A50="","",VLOOKUP(A50,[1]令和3年度契約状況調査票!$C:$AR,7,FALSE))</f>
        <v/>
      </c>
      <c r="C50" s="24" t="str">
        <f>IF(A50="","",VLOOKUP(A50,[1]令和3年度契約状況調査票!$C:$AR,8,FALSE))</f>
        <v/>
      </c>
      <c r="D50" s="25" t="str">
        <f>IF(A50="","",VLOOKUP(A50,[1]令和3年度契約状況調査票!$C:$AR,11,FALSE))</f>
        <v/>
      </c>
      <c r="E50" s="23" t="str">
        <f>IF(A50="","",VLOOKUP(A50,[1]令和3年度契約状況調査票!$C:$AR,12,FALSE))</f>
        <v/>
      </c>
      <c r="F50" s="26" t="str">
        <f>IF(A50="","",VLOOKUP(A50,[1]令和3年度契約状況調査票!$C:$AR,13,FALSE))</f>
        <v/>
      </c>
      <c r="G50" s="27" t="str">
        <f>IF(A50="","",IF(VLOOKUP(A50,[1]令和3年度契約状況調査票!$C:$AR,14,FALSE)="②一般競争入札（総合評価方式）","一般競争入札"&amp;CHAR(10)&amp;"（総合評価方式）","一般競争入札"))</f>
        <v/>
      </c>
      <c r="H50" s="28" t="str">
        <f>IF(A50="","",IF(VLOOKUP(A50,[1]令和3年度契約状況調査票!$C:$AR,16,FALSE)="他官署で調達手続きを実施のため","他官署で調達手続きを実施のため",IF(VLOOKUP(A50,[1]令和3年度契約状況調査票!$C:$AR,23,FALSE)="②同種の他の契約の予定価格を類推されるおそれがあるため公表しない","同種の他の契約の予定価格を類推されるおそれがあるため公表しない",IF(VLOOKUP(A50,[1]令和3年度契約状況調査票!$C:$AR,23,FALSE)="－","－",IF(VLOOKUP(A50,[1]令和3年度契約状況調査票!$C:$AR,9,FALSE)&lt;&gt;"",TEXT(VLOOKUP(A50,[1]令和3年度契約状況調査票!$C:$AR,16,FALSE),"#,##0円")&amp;CHAR(10)&amp;"(A)",VLOOKUP(A50,[1]令和3年度契約状況調査票!$C:$AR,16,FALSE))))))</f>
        <v/>
      </c>
      <c r="I50" s="28" t="str">
        <f>IF(A50="","",VLOOKUP(A50,[1]令和3年度契約状況調査票!$C:$AR,17,FALSE))</f>
        <v/>
      </c>
      <c r="J50" s="29" t="str">
        <f>IF(A50="","",IF(VLOOKUP(A50,[1]令和3年度契約状況調査票!$C:$AR,16,FALSE)="他官署で調達手続きを実施のため","－",IF(VLOOKUP(A50,[1]令和3年度契約状況調査票!$C:$AR,23,FALSE)="②同種の他の契約の予定価格を類推されるおそれがあるため公表しない","－",IF(VLOOKUP(A50,[1]令和3年度契約状況調査票!$C:$AR,23,FALSE)="－","－",IF(VLOOKUP(A50,[1]令和3年度契約状況調査票!$C:$AR,9,FALSE)&lt;&gt;"",TEXT(VLOOKUP(A50,[1]令和3年度契約状況調査票!$C:$AR,19,FALSE),"#.0%")&amp;CHAR(10)&amp;"(B/A×100)",VLOOKUP(A50,[1]令和3年度契約状況調査票!$C:$AR,19,FALSE))))))</f>
        <v/>
      </c>
      <c r="K50" s="30" t="str">
        <f>IF(A50="","",IF(VLOOKUP(A50,[1]令和3年度契約状況調査票!$C:$AR,29,FALSE)="①公益社団法人","公社",IF(VLOOKUP(A50,[1]令和3年度契約状況調査票!$C:$AR,29,FALSE)="②公益財団法人","公財","")))</f>
        <v/>
      </c>
      <c r="L50" s="30" t="str">
        <f>IF(A50="","",VLOOKUP(A50,[1]令和3年度契約状況調査票!$C:$AR,30,FALSE))</f>
        <v/>
      </c>
      <c r="M50" s="31" t="str">
        <f>IF(A50="","",IF(VLOOKUP(A50,[1]令和3年度契約状況調査票!$C:$AR,30,FALSE)="国所管",VLOOKUP(A50,[1]令和3年度契約状況調査票!$C:$AR,24,FALSE),""))</f>
        <v/>
      </c>
      <c r="N50" s="32" t="str">
        <f>IF(A50="","",IF(AND(P50="○",O50="分担契約/単価契約"),"単価契約"&amp;CHAR(10)&amp;"予定調達総額 "&amp;TEXT(VLOOKUP(A50,[1]令和3年度契約状況調査票!$C:$AR,18,FALSE),"#,##0円")&amp;"(B)"&amp;CHAR(10)&amp;"分担契約"&amp;CHAR(10)&amp;VLOOKUP(A50,[1]令和3年度契約状況調査票!$C:$AR,34,FALSE),IF(AND(P50="○",O50="分担契約"),"分担契約"&amp;CHAR(10)&amp;"契約総額 "&amp;TEXT(VLOOKUP(A50,[1]令和3年度契約状況調査票!$C:$AR,18,FALSE),"#,##0円")&amp;"(B)"&amp;CHAR(10)&amp;VLOOKUP(A50,[1]令和3年度契約状況調査票!$C:$AR,34,FALSE),(IF(O50="分担契約/単価契約","単価契約"&amp;CHAR(10)&amp;"予定調達総額 "&amp;TEXT(VLOOKUP(A50,[1]令和3年度契約状況調査票!$C:$AR,18,FALSE),"#,##0円")&amp;CHAR(10)&amp;"分担契約"&amp;CHAR(10)&amp;VLOOKUP(A50,[1]令和3年度契約状況調査票!$C:$AR,34,FALSE),IF(O50="分担契約","分担契約"&amp;CHAR(10)&amp;"契約総額 "&amp;TEXT(VLOOKUP(A50,[1]令和3年度契約状況調査票!$C:$AR,18,FALSE),"#,##0円")&amp;CHAR(10)&amp;VLOOKUP(A50,[1]令和3年度契約状況調査票!$C:$AR,34,FALSE),IF(O50="単価契約","単価契約"&amp;CHAR(10)&amp;"予定調達総額 "&amp;TEXT(VLOOKUP(A50,[1]令和3年度契約状況調査票!$C:$AR,18,FALSE),"#,##0円")&amp;CHAR(10)&amp;VLOOKUP(A50,[1]令和3年度契約状況調査票!$C:$AR,34,FALSE),VLOOKUP(A50,[1]令和3年度契約状況調査票!$C:$AR,34,FALSE))))))))</f>
        <v/>
      </c>
      <c r="O50" s="21" t="str">
        <f>IF(A50="","",VLOOKUP(A50,[1]令和3年度契約状況調査票!$C:$BY,55,FALSE))</f>
        <v/>
      </c>
      <c r="P50" s="21" t="str">
        <f>IF(A50="","",IF(VLOOKUP(A50,[1]令和3年度契約状況調査票!$C:$AR,16,FALSE)="他官署で調達手続きを実施のため","×",IF(VLOOKUP(A50,[1]令和3年度契約状況調査票!$C:$AR,23,FALSE)="②同種の他の契約の予定価格を類推されるおそれがあるため公表しない","×","○")))</f>
        <v/>
      </c>
    </row>
    <row r="51" spans="1:16" s="21" customFormat="1" ht="60" customHeight="1" x14ac:dyDescent="0.15">
      <c r="A51" s="22" t="str">
        <f>IF(MAX([1]令和3年度契約状況調査票!C50:C295)&gt;=ROW()-5,ROW()-5,"")</f>
        <v/>
      </c>
      <c r="B51" s="23" t="str">
        <f>IF(A51="","",VLOOKUP(A51,[1]令和3年度契約状況調査票!$C:$AR,7,FALSE))</f>
        <v/>
      </c>
      <c r="C51" s="24" t="str">
        <f>IF(A51="","",VLOOKUP(A51,[1]令和3年度契約状況調査票!$C:$AR,8,FALSE))</f>
        <v/>
      </c>
      <c r="D51" s="25" t="str">
        <f>IF(A51="","",VLOOKUP(A51,[1]令和3年度契約状況調査票!$C:$AR,11,FALSE))</f>
        <v/>
      </c>
      <c r="E51" s="23" t="str">
        <f>IF(A51="","",VLOOKUP(A51,[1]令和3年度契約状況調査票!$C:$AR,12,FALSE))</f>
        <v/>
      </c>
      <c r="F51" s="26" t="str">
        <f>IF(A51="","",VLOOKUP(A51,[1]令和3年度契約状況調査票!$C:$AR,13,FALSE))</f>
        <v/>
      </c>
      <c r="G51" s="27" t="str">
        <f>IF(A51="","",IF(VLOOKUP(A51,[1]令和3年度契約状況調査票!$C:$AR,14,FALSE)="②一般競争入札（総合評価方式）","一般競争入札"&amp;CHAR(10)&amp;"（総合評価方式）","一般競争入札"))</f>
        <v/>
      </c>
      <c r="H51" s="28" t="str">
        <f>IF(A51="","",IF(VLOOKUP(A51,[1]令和3年度契約状況調査票!$C:$AR,16,FALSE)="他官署で調達手続きを実施のため","他官署で調達手続きを実施のため",IF(VLOOKUP(A51,[1]令和3年度契約状況調査票!$C:$AR,23,FALSE)="②同種の他の契約の予定価格を類推されるおそれがあるため公表しない","同種の他の契約の予定価格を類推されるおそれがあるため公表しない",IF(VLOOKUP(A51,[1]令和3年度契約状況調査票!$C:$AR,23,FALSE)="－","－",IF(VLOOKUP(A51,[1]令和3年度契約状況調査票!$C:$AR,9,FALSE)&lt;&gt;"",TEXT(VLOOKUP(A51,[1]令和3年度契約状況調査票!$C:$AR,16,FALSE),"#,##0円")&amp;CHAR(10)&amp;"(A)",VLOOKUP(A51,[1]令和3年度契約状況調査票!$C:$AR,16,FALSE))))))</f>
        <v/>
      </c>
      <c r="I51" s="28" t="str">
        <f>IF(A51="","",VLOOKUP(A51,[1]令和3年度契約状況調査票!$C:$AR,17,FALSE))</f>
        <v/>
      </c>
      <c r="J51" s="29" t="str">
        <f>IF(A51="","",IF(VLOOKUP(A51,[1]令和3年度契約状況調査票!$C:$AR,16,FALSE)="他官署で調達手続きを実施のため","－",IF(VLOOKUP(A51,[1]令和3年度契約状況調査票!$C:$AR,23,FALSE)="②同種の他の契約の予定価格を類推されるおそれがあるため公表しない","－",IF(VLOOKUP(A51,[1]令和3年度契約状況調査票!$C:$AR,23,FALSE)="－","－",IF(VLOOKUP(A51,[1]令和3年度契約状況調査票!$C:$AR,9,FALSE)&lt;&gt;"",TEXT(VLOOKUP(A51,[1]令和3年度契約状況調査票!$C:$AR,19,FALSE),"#.0%")&amp;CHAR(10)&amp;"(B/A×100)",VLOOKUP(A51,[1]令和3年度契約状況調査票!$C:$AR,19,FALSE))))))</f>
        <v/>
      </c>
      <c r="K51" s="30" t="str">
        <f>IF(A51="","",IF(VLOOKUP(A51,[1]令和3年度契約状況調査票!$C:$AR,29,FALSE)="①公益社団法人","公社",IF(VLOOKUP(A51,[1]令和3年度契約状況調査票!$C:$AR,29,FALSE)="②公益財団法人","公財","")))</f>
        <v/>
      </c>
      <c r="L51" s="30" t="str">
        <f>IF(A51="","",VLOOKUP(A51,[1]令和3年度契約状況調査票!$C:$AR,30,FALSE))</f>
        <v/>
      </c>
      <c r="M51" s="31" t="str">
        <f>IF(A51="","",IF(VLOOKUP(A51,[1]令和3年度契約状況調査票!$C:$AR,30,FALSE)="国所管",VLOOKUP(A51,[1]令和3年度契約状況調査票!$C:$AR,24,FALSE),""))</f>
        <v/>
      </c>
      <c r="N51" s="32" t="str">
        <f>IF(A51="","",IF(AND(P51="○",O51="分担契約/単価契約"),"単価契約"&amp;CHAR(10)&amp;"予定調達総額 "&amp;TEXT(VLOOKUP(A51,[1]令和3年度契約状況調査票!$C:$AR,18,FALSE),"#,##0円")&amp;"(B)"&amp;CHAR(10)&amp;"分担契約"&amp;CHAR(10)&amp;VLOOKUP(A51,[1]令和3年度契約状況調査票!$C:$AR,34,FALSE),IF(AND(P51="○",O51="分担契約"),"分担契約"&amp;CHAR(10)&amp;"契約総額 "&amp;TEXT(VLOOKUP(A51,[1]令和3年度契約状況調査票!$C:$AR,18,FALSE),"#,##0円")&amp;"(B)"&amp;CHAR(10)&amp;VLOOKUP(A51,[1]令和3年度契約状況調査票!$C:$AR,34,FALSE),(IF(O51="分担契約/単価契約","単価契約"&amp;CHAR(10)&amp;"予定調達総額 "&amp;TEXT(VLOOKUP(A51,[1]令和3年度契約状況調査票!$C:$AR,18,FALSE),"#,##0円")&amp;CHAR(10)&amp;"分担契約"&amp;CHAR(10)&amp;VLOOKUP(A51,[1]令和3年度契約状況調査票!$C:$AR,34,FALSE),IF(O51="分担契約","分担契約"&amp;CHAR(10)&amp;"契約総額 "&amp;TEXT(VLOOKUP(A51,[1]令和3年度契約状況調査票!$C:$AR,18,FALSE),"#,##0円")&amp;CHAR(10)&amp;VLOOKUP(A51,[1]令和3年度契約状況調査票!$C:$AR,34,FALSE),IF(O51="単価契約","単価契約"&amp;CHAR(10)&amp;"予定調達総額 "&amp;TEXT(VLOOKUP(A51,[1]令和3年度契約状況調査票!$C:$AR,18,FALSE),"#,##0円")&amp;CHAR(10)&amp;VLOOKUP(A51,[1]令和3年度契約状況調査票!$C:$AR,34,FALSE),VLOOKUP(A51,[1]令和3年度契約状況調査票!$C:$AR,34,FALSE))))))))</f>
        <v/>
      </c>
      <c r="O51" s="21" t="str">
        <f>IF(A51="","",VLOOKUP(A51,[1]令和3年度契約状況調査票!$C:$BY,55,FALSE))</f>
        <v/>
      </c>
      <c r="P51" s="21" t="str">
        <f>IF(A51="","",IF(VLOOKUP(A51,[1]令和3年度契約状況調査票!$C:$AR,16,FALSE)="他官署で調達手続きを実施のため","×",IF(VLOOKUP(A51,[1]令和3年度契約状況調査票!$C:$AR,23,FALSE)="②同種の他の契約の予定価格を類推されるおそれがあるため公表しない","×","○")))</f>
        <v/>
      </c>
    </row>
    <row r="52" spans="1:16" s="21" customFormat="1" ht="60" customHeight="1" x14ac:dyDescent="0.15">
      <c r="A52" s="22" t="str">
        <f>IF(MAX([1]令和3年度契約状況調査票!C51:C296)&gt;=ROW()-5,ROW()-5,"")</f>
        <v/>
      </c>
      <c r="B52" s="23" t="str">
        <f>IF(A52="","",VLOOKUP(A52,[1]令和3年度契約状況調査票!$C:$AR,7,FALSE))</f>
        <v/>
      </c>
      <c r="C52" s="24" t="str">
        <f>IF(A52="","",VLOOKUP(A52,[1]令和3年度契約状況調査票!$C:$AR,8,FALSE))</f>
        <v/>
      </c>
      <c r="D52" s="25" t="str">
        <f>IF(A52="","",VLOOKUP(A52,[1]令和3年度契約状況調査票!$C:$AR,11,FALSE))</f>
        <v/>
      </c>
      <c r="E52" s="23" t="str">
        <f>IF(A52="","",VLOOKUP(A52,[1]令和3年度契約状況調査票!$C:$AR,12,FALSE))</f>
        <v/>
      </c>
      <c r="F52" s="26" t="str">
        <f>IF(A52="","",VLOOKUP(A52,[1]令和3年度契約状況調査票!$C:$AR,13,FALSE))</f>
        <v/>
      </c>
      <c r="G52" s="27" t="str">
        <f>IF(A52="","",IF(VLOOKUP(A52,[1]令和3年度契約状況調査票!$C:$AR,14,FALSE)="②一般競争入札（総合評価方式）","一般競争入札"&amp;CHAR(10)&amp;"（総合評価方式）","一般競争入札"))</f>
        <v/>
      </c>
      <c r="H52" s="28" t="str">
        <f>IF(A52="","",IF(VLOOKUP(A52,[1]令和3年度契約状況調査票!$C:$AR,16,FALSE)="他官署で調達手続きを実施のため","他官署で調達手続きを実施のため",IF(VLOOKUP(A52,[1]令和3年度契約状況調査票!$C:$AR,23,FALSE)="②同種の他の契約の予定価格を類推されるおそれがあるため公表しない","同種の他の契約の予定価格を類推されるおそれがあるため公表しない",IF(VLOOKUP(A52,[1]令和3年度契約状況調査票!$C:$AR,23,FALSE)="－","－",IF(VLOOKUP(A52,[1]令和3年度契約状況調査票!$C:$AR,9,FALSE)&lt;&gt;"",TEXT(VLOOKUP(A52,[1]令和3年度契約状況調査票!$C:$AR,16,FALSE),"#,##0円")&amp;CHAR(10)&amp;"(A)",VLOOKUP(A52,[1]令和3年度契約状況調査票!$C:$AR,16,FALSE))))))</f>
        <v/>
      </c>
      <c r="I52" s="28" t="str">
        <f>IF(A52="","",VLOOKUP(A52,[1]令和3年度契約状況調査票!$C:$AR,17,FALSE))</f>
        <v/>
      </c>
      <c r="J52" s="29" t="str">
        <f>IF(A52="","",IF(VLOOKUP(A52,[1]令和3年度契約状況調査票!$C:$AR,16,FALSE)="他官署で調達手続きを実施のため","－",IF(VLOOKUP(A52,[1]令和3年度契約状況調査票!$C:$AR,23,FALSE)="②同種の他の契約の予定価格を類推されるおそれがあるため公表しない","－",IF(VLOOKUP(A52,[1]令和3年度契約状況調査票!$C:$AR,23,FALSE)="－","－",IF(VLOOKUP(A52,[1]令和3年度契約状況調査票!$C:$AR,9,FALSE)&lt;&gt;"",TEXT(VLOOKUP(A52,[1]令和3年度契約状況調査票!$C:$AR,19,FALSE),"#.0%")&amp;CHAR(10)&amp;"(B/A×100)",VLOOKUP(A52,[1]令和3年度契約状況調査票!$C:$AR,19,FALSE))))))</f>
        <v/>
      </c>
      <c r="K52" s="30" t="str">
        <f>IF(A52="","",IF(VLOOKUP(A52,[1]令和3年度契約状況調査票!$C:$AR,29,FALSE)="①公益社団法人","公社",IF(VLOOKUP(A52,[1]令和3年度契約状況調査票!$C:$AR,29,FALSE)="②公益財団法人","公財","")))</f>
        <v/>
      </c>
      <c r="L52" s="30" t="str">
        <f>IF(A52="","",VLOOKUP(A52,[1]令和3年度契約状況調査票!$C:$AR,30,FALSE))</f>
        <v/>
      </c>
      <c r="M52" s="31" t="str">
        <f>IF(A52="","",IF(VLOOKUP(A52,[1]令和3年度契約状況調査票!$C:$AR,30,FALSE)="国所管",VLOOKUP(A52,[1]令和3年度契約状況調査票!$C:$AR,24,FALSE),""))</f>
        <v/>
      </c>
      <c r="N52" s="32" t="str">
        <f>IF(A52="","",IF(AND(P52="○",O52="分担契約/単価契約"),"単価契約"&amp;CHAR(10)&amp;"予定調達総額 "&amp;TEXT(VLOOKUP(A52,[1]令和3年度契約状況調査票!$C:$AR,18,FALSE),"#,##0円")&amp;"(B)"&amp;CHAR(10)&amp;"分担契約"&amp;CHAR(10)&amp;VLOOKUP(A52,[1]令和3年度契約状況調査票!$C:$AR,34,FALSE),IF(AND(P52="○",O52="分担契約"),"分担契約"&amp;CHAR(10)&amp;"契約総額 "&amp;TEXT(VLOOKUP(A52,[1]令和3年度契約状況調査票!$C:$AR,18,FALSE),"#,##0円")&amp;"(B)"&amp;CHAR(10)&amp;VLOOKUP(A52,[1]令和3年度契約状況調査票!$C:$AR,34,FALSE),(IF(O52="分担契約/単価契約","単価契約"&amp;CHAR(10)&amp;"予定調達総額 "&amp;TEXT(VLOOKUP(A52,[1]令和3年度契約状況調査票!$C:$AR,18,FALSE),"#,##0円")&amp;CHAR(10)&amp;"分担契約"&amp;CHAR(10)&amp;VLOOKUP(A52,[1]令和3年度契約状況調査票!$C:$AR,34,FALSE),IF(O52="分担契約","分担契約"&amp;CHAR(10)&amp;"契約総額 "&amp;TEXT(VLOOKUP(A52,[1]令和3年度契約状況調査票!$C:$AR,18,FALSE),"#,##0円")&amp;CHAR(10)&amp;VLOOKUP(A52,[1]令和3年度契約状況調査票!$C:$AR,34,FALSE),IF(O52="単価契約","単価契約"&amp;CHAR(10)&amp;"予定調達総額 "&amp;TEXT(VLOOKUP(A52,[1]令和3年度契約状況調査票!$C:$AR,18,FALSE),"#,##0円")&amp;CHAR(10)&amp;VLOOKUP(A52,[1]令和3年度契約状況調査票!$C:$AR,34,FALSE),VLOOKUP(A52,[1]令和3年度契約状況調査票!$C:$AR,34,FALSE))))))))</f>
        <v/>
      </c>
      <c r="O52" s="21" t="str">
        <f>IF(A52="","",VLOOKUP(A52,[1]令和3年度契約状況調査票!$C:$BY,55,FALSE))</f>
        <v/>
      </c>
      <c r="P52" s="21" t="str">
        <f>IF(A52="","",IF(VLOOKUP(A52,[1]令和3年度契約状況調査票!$C:$AR,16,FALSE)="他官署で調達手続きを実施のため","×",IF(VLOOKUP(A52,[1]令和3年度契約状況調査票!$C:$AR,23,FALSE)="②同種の他の契約の予定価格を類推されるおそれがあるため公表しない","×","○")))</f>
        <v/>
      </c>
    </row>
    <row r="53" spans="1:16" s="21" customFormat="1" ht="60" customHeight="1" x14ac:dyDescent="0.15">
      <c r="A53" s="22" t="str">
        <f>IF(MAX([1]令和3年度契約状況調査票!C52:C297)&gt;=ROW()-5,ROW()-5,"")</f>
        <v/>
      </c>
      <c r="B53" s="23" t="str">
        <f>IF(A53="","",VLOOKUP(A53,[1]令和3年度契約状況調査票!$C:$AR,7,FALSE))</f>
        <v/>
      </c>
      <c r="C53" s="24" t="str">
        <f>IF(A53="","",VLOOKUP(A53,[1]令和3年度契約状況調査票!$C:$AR,8,FALSE))</f>
        <v/>
      </c>
      <c r="D53" s="25" t="str">
        <f>IF(A53="","",VLOOKUP(A53,[1]令和3年度契約状況調査票!$C:$AR,11,FALSE))</f>
        <v/>
      </c>
      <c r="E53" s="23" t="str">
        <f>IF(A53="","",VLOOKUP(A53,[1]令和3年度契約状況調査票!$C:$AR,12,FALSE))</f>
        <v/>
      </c>
      <c r="F53" s="26" t="str">
        <f>IF(A53="","",VLOOKUP(A53,[1]令和3年度契約状況調査票!$C:$AR,13,FALSE))</f>
        <v/>
      </c>
      <c r="G53" s="27" t="str">
        <f>IF(A53="","",IF(VLOOKUP(A53,[1]令和3年度契約状況調査票!$C:$AR,14,FALSE)="②一般競争入札（総合評価方式）","一般競争入札"&amp;CHAR(10)&amp;"（総合評価方式）","一般競争入札"))</f>
        <v/>
      </c>
      <c r="H53" s="28" t="str">
        <f>IF(A53="","",IF(VLOOKUP(A53,[1]令和3年度契約状況調査票!$C:$AR,16,FALSE)="他官署で調達手続きを実施のため","他官署で調達手続きを実施のため",IF(VLOOKUP(A53,[1]令和3年度契約状況調査票!$C:$AR,23,FALSE)="②同種の他の契約の予定価格を類推されるおそれがあるため公表しない","同種の他の契約の予定価格を類推されるおそれがあるため公表しない",IF(VLOOKUP(A53,[1]令和3年度契約状況調査票!$C:$AR,23,FALSE)="－","－",IF(VLOOKUP(A53,[1]令和3年度契約状況調査票!$C:$AR,9,FALSE)&lt;&gt;"",TEXT(VLOOKUP(A53,[1]令和3年度契約状況調査票!$C:$AR,16,FALSE),"#,##0円")&amp;CHAR(10)&amp;"(A)",VLOOKUP(A53,[1]令和3年度契約状況調査票!$C:$AR,16,FALSE))))))</f>
        <v/>
      </c>
      <c r="I53" s="28" t="str">
        <f>IF(A53="","",VLOOKUP(A53,[1]令和3年度契約状況調査票!$C:$AR,17,FALSE))</f>
        <v/>
      </c>
      <c r="J53" s="29" t="str">
        <f>IF(A53="","",IF(VLOOKUP(A53,[1]令和3年度契約状況調査票!$C:$AR,16,FALSE)="他官署で調達手続きを実施のため","－",IF(VLOOKUP(A53,[1]令和3年度契約状況調査票!$C:$AR,23,FALSE)="②同種の他の契約の予定価格を類推されるおそれがあるため公表しない","－",IF(VLOOKUP(A53,[1]令和3年度契約状況調査票!$C:$AR,23,FALSE)="－","－",IF(VLOOKUP(A53,[1]令和3年度契約状況調査票!$C:$AR,9,FALSE)&lt;&gt;"",TEXT(VLOOKUP(A53,[1]令和3年度契約状況調査票!$C:$AR,19,FALSE),"#.0%")&amp;CHAR(10)&amp;"(B/A×100)",VLOOKUP(A53,[1]令和3年度契約状況調査票!$C:$AR,19,FALSE))))))</f>
        <v/>
      </c>
      <c r="K53" s="30" t="str">
        <f>IF(A53="","",IF(VLOOKUP(A53,[1]令和3年度契約状況調査票!$C:$AR,29,FALSE)="①公益社団法人","公社",IF(VLOOKUP(A53,[1]令和3年度契約状況調査票!$C:$AR,29,FALSE)="②公益財団法人","公財","")))</f>
        <v/>
      </c>
      <c r="L53" s="30" t="str">
        <f>IF(A53="","",VLOOKUP(A53,[1]令和3年度契約状況調査票!$C:$AR,30,FALSE))</f>
        <v/>
      </c>
      <c r="M53" s="31" t="str">
        <f>IF(A53="","",IF(VLOOKUP(A53,[1]令和3年度契約状況調査票!$C:$AR,30,FALSE)="国所管",VLOOKUP(A53,[1]令和3年度契約状況調査票!$C:$AR,24,FALSE),""))</f>
        <v/>
      </c>
      <c r="N53" s="32" t="str">
        <f>IF(A53="","",IF(AND(P53="○",O53="分担契約/単価契約"),"単価契約"&amp;CHAR(10)&amp;"予定調達総額 "&amp;TEXT(VLOOKUP(A53,[1]令和3年度契約状況調査票!$C:$AR,18,FALSE),"#,##0円")&amp;"(B)"&amp;CHAR(10)&amp;"分担契約"&amp;CHAR(10)&amp;VLOOKUP(A53,[1]令和3年度契約状況調査票!$C:$AR,34,FALSE),IF(AND(P53="○",O53="分担契約"),"分担契約"&amp;CHAR(10)&amp;"契約総額 "&amp;TEXT(VLOOKUP(A53,[1]令和3年度契約状況調査票!$C:$AR,18,FALSE),"#,##0円")&amp;"(B)"&amp;CHAR(10)&amp;VLOOKUP(A53,[1]令和3年度契約状況調査票!$C:$AR,34,FALSE),(IF(O53="分担契約/単価契約","単価契約"&amp;CHAR(10)&amp;"予定調達総額 "&amp;TEXT(VLOOKUP(A53,[1]令和3年度契約状況調査票!$C:$AR,18,FALSE),"#,##0円")&amp;CHAR(10)&amp;"分担契約"&amp;CHAR(10)&amp;VLOOKUP(A53,[1]令和3年度契約状況調査票!$C:$AR,34,FALSE),IF(O53="分担契約","分担契約"&amp;CHAR(10)&amp;"契約総額 "&amp;TEXT(VLOOKUP(A53,[1]令和3年度契約状況調査票!$C:$AR,18,FALSE),"#,##0円")&amp;CHAR(10)&amp;VLOOKUP(A53,[1]令和3年度契約状況調査票!$C:$AR,34,FALSE),IF(O53="単価契約","単価契約"&amp;CHAR(10)&amp;"予定調達総額 "&amp;TEXT(VLOOKUP(A53,[1]令和3年度契約状況調査票!$C:$AR,18,FALSE),"#,##0円")&amp;CHAR(10)&amp;VLOOKUP(A53,[1]令和3年度契約状況調査票!$C:$AR,34,FALSE),VLOOKUP(A53,[1]令和3年度契約状況調査票!$C:$AR,34,FALSE))))))))</f>
        <v/>
      </c>
      <c r="O53" s="21" t="str">
        <f>IF(A53="","",VLOOKUP(A53,[1]令和3年度契約状況調査票!$C:$BY,55,FALSE))</f>
        <v/>
      </c>
      <c r="P53" s="21" t="str">
        <f>IF(A53="","",IF(VLOOKUP(A53,[1]令和3年度契約状況調査票!$C:$AR,16,FALSE)="他官署で調達手続きを実施のため","×",IF(VLOOKUP(A53,[1]令和3年度契約状況調査票!$C:$AR,23,FALSE)="②同種の他の契約の予定価格を類推されるおそれがあるため公表しない","×","○")))</f>
        <v/>
      </c>
    </row>
    <row r="54" spans="1:16" s="21" customFormat="1" ht="60" customHeight="1" x14ac:dyDescent="0.15">
      <c r="A54" s="22" t="str">
        <f>IF(MAX([1]令和3年度契約状況調査票!C53:C298)&gt;=ROW()-5,ROW()-5,"")</f>
        <v/>
      </c>
      <c r="B54" s="23" t="str">
        <f>IF(A54="","",VLOOKUP(A54,[1]令和3年度契約状況調査票!$C:$AR,7,FALSE))</f>
        <v/>
      </c>
      <c r="C54" s="24" t="str">
        <f>IF(A54="","",VLOOKUP(A54,[1]令和3年度契約状況調査票!$C:$AR,8,FALSE))</f>
        <v/>
      </c>
      <c r="D54" s="25" t="str">
        <f>IF(A54="","",VLOOKUP(A54,[1]令和3年度契約状況調査票!$C:$AR,11,FALSE))</f>
        <v/>
      </c>
      <c r="E54" s="23" t="str">
        <f>IF(A54="","",VLOOKUP(A54,[1]令和3年度契約状況調査票!$C:$AR,12,FALSE))</f>
        <v/>
      </c>
      <c r="F54" s="26" t="str">
        <f>IF(A54="","",VLOOKUP(A54,[1]令和3年度契約状況調査票!$C:$AR,13,FALSE))</f>
        <v/>
      </c>
      <c r="G54" s="27" t="str">
        <f>IF(A54="","",IF(VLOOKUP(A54,[1]令和3年度契約状況調査票!$C:$AR,14,FALSE)="②一般競争入札（総合評価方式）","一般競争入札"&amp;CHAR(10)&amp;"（総合評価方式）","一般競争入札"))</f>
        <v/>
      </c>
      <c r="H54" s="28" t="str">
        <f>IF(A54="","",IF(VLOOKUP(A54,[1]令和3年度契約状況調査票!$C:$AR,16,FALSE)="他官署で調達手続きを実施のため","他官署で調達手続きを実施のため",IF(VLOOKUP(A54,[1]令和3年度契約状況調査票!$C:$AR,23,FALSE)="②同種の他の契約の予定価格を類推されるおそれがあるため公表しない","同種の他の契約の予定価格を類推されるおそれがあるため公表しない",IF(VLOOKUP(A54,[1]令和3年度契約状況調査票!$C:$AR,23,FALSE)="－","－",IF(VLOOKUP(A54,[1]令和3年度契約状況調査票!$C:$AR,9,FALSE)&lt;&gt;"",TEXT(VLOOKUP(A54,[1]令和3年度契約状況調査票!$C:$AR,16,FALSE),"#,##0円")&amp;CHAR(10)&amp;"(A)",VLOOKUP(A54,[1]令和3年度契約状況調査票!$C:$AR,16,FALSE))))))</f>
        <v/>
      </c>
      <c r="I54" s="28" t="str">
        <f>IF(A54="","",VLOOKUP(A54,[1]令和3年度契約状況調査票!$C:$AR,17,FALSE))</f>
        <v/>
      </c>
      <c r="J54" s="29" t="str">
        <f>IF(A54="","",IF(VLOOKUP(A54,[1]令和3年度契約状況調査票!$C:$AR,16,FALSE)="他官署で調達手続きを実施のため","－",IF(VLOOKUP(A54,[1]令和3年度契約状況調査票!$C:$AR,23,FALSE)="②同種の他の契約の予定価格を類推されるおそれがあるため公表しない","－",IF(VLOOKUP(A54,[1]令和3年度契約状況調査票!$C:$AR,23,FALSE)="－","－",IF(VLOOKUP(A54,[1]令和3年度契約状況調査票!$C:$AR,9,FALSE)&lt;&gt;"",TEXT(VLOOKUP(A54,[1]令和3年度契約状況調査票!$C:$AR,19,FALSE),"#.0%")&amp;CHAR(10)&amp;"(B/A×100)",VLOOKUP(A54,[1]令和3年度契約状況調査票!$C:$AR,19,FALSE))))))</f>
        <v/>
      </c>
      <c r="K54" s="30" t="str">
        <f>IF(A54="","",IF(VLOOKUP(A54,[1]令和3年度契約状況調査票!$C:$AR,29,FALSE)="①公益社団法人","公社",IF(VLOOKUP(A54,[1]令和3年度契約状況調査票!$C:$AR,29,FALSE)="②公益財団法人","公財","")))</f>
        <v/>
      </c>
      <c r="L54" s="30" t="str">
        <f>IF(A54="","",VLOOKUP(A54,[1]令和3年度契約状況調査票!$C:$AR,30,FALSE))</f>
        <v/>
      </c>
      <c r="M54" s="31" t="str">
        <f>IF(A54="","",IF(VLOOKUP(A54,[1]令和3年度契約状況調査票!$C:$AR,30,FALSE)="国所管",VLOOKUP(A54,[1]令和3年度契約状況調査票!$C:$AR,24,FALSE),""))</f>
        <v/>
      </c>
      <c r="N54" s="32" t="str">
        <f>IF(A54="","",IF(AND(P54="○",O54="分担契約/単価契約"),"単価契約"&amp;CHAR(10)&amp;"予定調達総額 "&amp;TEXT(VLOOKUP(A54,[1]令和3年度契約状況調査票!$C:$AR,18,FALSE),"#,##0円")&amp;"(B)"&amp;CHAR(10)&amp;"分担契約"&amp;CHAR(10)&amp;VLOOKUP(A54,[1]令和3年度契約状況調査票!$C:$AR,34,FALSE),IF(AND(P54="○",O54="分担契約"),"分担契約"&amp;CHAR(10)&amp;"契約総額 "&amp;TEXT(VLOOKUP(A54,[1]令和3年度契約状況調査票!$C:$AR,18,FALSE),"#,##0円")&amp;"(B)"&amp;CHAR(10)&amp;VLOOKUP(A54,[1]令和3年度契約状況調査票!$C:$AR,34,FALSE),(IF(O54="分担契約/単価契約","単価契約"&amp;CHAR(10)&amp;"予定調達総額 "&amp;TEXT(VLOOKUP(A54,[1]令和3年度契約状況調査票!$C:$AR,18,FALSE),"#,##0円")&amp;CHAR(10)&amp;"分担契約"&amp;CHAR(10)&amp;VLOOKUP(A54,[1]令和3年度契約状況調査票!$C:$AR,34,FALSE),IF(O54="分担契約","分担契約"&amp;CHAR(10)&amp;"契約総額 "&amp;TEXT(VLOOKUP(A54,[1]令和3年度契約状況調査票!$C:$AR,18,FALSE),"#,##0円")&amp;CHAR(10)&amp;VLOOKUP(A54,[1]令和3年度契約状況調査票!$C:$AR,34,FALSE),IF(O54="単価契約","単価契約"&amp;CHAR(10)&amp;"予定調達総額 "&amp;TEXT(VLOOKUP(A54,[1]令和3年度契約状況調査票!$C:$AR,18,FALSE),"#,##0円")&amp;CHAR(10)&amp;VLOOKUP(A54,[1]令和3年度契約状況調査票!$C:$AR,34,FALSE),VLOOKUP(A54,[1]令和3年度契約状況調査票!$C:$AR,34,FALSE))))))))</f>
        <v/>
      </c>
      <c r="O54" s="21" t="str">
        <f>IF(A54="","",VLOOKUP(A54,[1]令和3年度契約状況調査票!$C:$BY,55,FALSE))</f>
        <v/>
      </c>
      <c r="P54" s="21" t="str">
        <f>IF(A54="","",IF(VLOOKUP(A54,[1]令和3年度契約状況調査票!$C:$AR,16,FALSE)="他官署で調達手続きを実施のため","×",IF(VLOOKUP(A54,[1]令和3年度契約状況調査票!$C:$AR,23,FALSE)="②同種の他の契約の予定価格を類推されるおそれがあるため公表しない","×","○")))</f>
        <v/>
      </c>
    </row>
    <row r="55" spans="1:16" s="21" customFormat="1" ht="60" customHeight="1" x14ac:dyDescent="0.15">
      <c r="A55" s="22" t="str">
        <f>IF(MAX([1]令和3年度契約状況調査票!C54:C299)&gt;=ROW()-5,ROW()-5,"")</f>
        <v/>
      </c>
      <c r="B55" s="23" t="str">
        <f>IF(A55="","",VLOOKUP(A55,[1]令和3年度契約状況調査票!$C:$AR,7,FALSE))</f>
        <v/>
      </c>
      <c r="C55" s="24" t="str">
        <f>IF(A55="","",VLOOKUP(A55,[1]令和3年度契約状況調査票!$C:$AR,8,FALSE))</f>
        <v/>
      </c>
      <c r="D55" s="25" t="str">
        <f>IF(A55="","",VLOOKUP(A55,[1]令和3年度契約状況調査票!$C:$AR,11,FALSE))</f>
        <v/>
      </c>
      <c r="E55" s="23" t="str">
        <f>IF(A55="","",VLOOKUP(A55,[1]令和3年度契約状況調査票!$C:$AR,12,FALSE))</f>
        <v/>
      </c>
      <c r="F55" s="26" t="str">
        <f>IF(A55="","",VLOOKUP(A55,[1]令和3年度契約状況調査票!$C:$AR,13,FALSE))</f>
        <v/>
      </c>
      <c r="G55" s="27" t="str">
        <f>IF(A55="","",IF(VLOOKUP(A55,[1]令和3年度契約状況調査票!$C:$AR,14,FALSE)="②一般競争入札（総合評価方式）","一般競争入札"&amp;CHAR(10)&amp;"（総合評価方式）","一般競争入札"))</f>
        <v/>
      </c>
      <c r="H55" s="28" t="str">
        <f>IF(A55="","",IF(VLOOKUP(A55,[1]令和3年度契約状況調査票!$C:$AR,16,FALSE)="他官署で調達手続きを実施のため","他官署で調達手続きを実施のため",IF(VLOOKUP(A55,[1]令和3年度契約状況調査票!$C:$AR,23,FALSE)="②同種の他の契約の予定価格を類推されるおそれがあるため公表しない","同種の他の契約の予定価格を類推されるおそれがあるため公表しない",IF(VLOOKUP(A55,[1]令和3年度契約状況調査票!$C:$AR,23,FALSE)="－","－",IF(VLOOKUP(A55,[1]令和3年度契約状況調査票!$C:$AR,9,FALSE)&lt;&gt;"",TEXT(VLOOKUP(A55,[1]令和3年度契約状況調査票!$C:$AR,16,FALSE),"#,##0円")&amp;CHAR(10)&amp;"(A)",VLOOKUP(A55,[1]令和3年度契約状況調査票!$C:$AR,16,FALSE))))))</f>
        <v/>
      </c>
      <c r="I55" s="28" t="str">
        <f>IF(A55="","",VLOOKUP(A55,[1]令和3年度契約状況調査票!$C:$AR,17,FALSE))</f>
        <v/>
      </c>
      <c r="J55" s="29" t="str">
        <f>IF(A55="","",IF(VLOOKUP(A55,[1]令和3年度契約状況調査票!$C:$AR,16,FALSE)="他官署で調達手続きを実施のため","－",IF(VLOOKUP(A55,[1]令和3年度契約状況調査票!$C:$AR,23,FALSE)="②同種の他の契約の予定価格を類推されるおそれがあるため公表しない","－",IF(VLOOKUP(A55,[1]令和3年度契約状況調査票!$C:$AR,23,FALSE)="－","－",IF(VLOOKUP(A55,[1]令和3年度契約状況調査票!$C:$AR,9,FALSE)&lt;&gt;"",TEXT(VLOOKUP(A55,[1]令和3年度契約状況調査票!$C:$AR,19,FALSE),"#.0%")&amp;CHAR(10)&amp;"(B/A×100)",VLOOKUP(A55,[1]令和3年度契約状況調査票!$C:$AR,19,FALSE))))))</f>
        <v/>
      </c>
      <c r="K55" s="30" t="str">
        <f>IF(A55="","",IF(VLOOKUP(A55,[1]令和3年度契約状況調査票!$C:$AR,29,FALSE)="①公益社団法人","公社",IF(VLOOKUP(A55,[1]令和3年度契約状況調査票!$C:$AR,29,FALSE)="②公益財団法人","公財","")))</f>
        <v/>
      </c>
      <c r="L55" s="30" t="str">
        <f>IF(A55="","",VLOOKUP(A55,[1]令和3年度契約状況調査票!$C:$AR,30,FALSE))</f>
        <v/>
      </c>
      <c r="M55" s="31" t="str">
        <f>IF(A55="","",IF(VLOOKUP(A55,[1]令和3年度契約状況調査票!$C:$AR,30,FALSE)="国所管",VLOOKUP(A55,[1]令和3年度契約状況調査票!$C:$AR,24,FALSE),""))</f>
        <v/>
      </c>
      <c r="N55" s="32" t="str">
        <f>IF(A55="","",IF(AND(P55="○",O55="分担契約/単価契約"),"単価契約"&amp;CHAR(10)&amp;"予定調達総額 "&amp;TEXT(VLOOKUP(A55,[1]令和3年度契約状況調査票!$C:$AR,18,FALSE),"#,##0円")&amp;"(B)"&amp;CHAR(10)&amp;"分担契約"&amp;CHAR(10)&amp;VLOOKUP(A55,[1]令和3年度契約状況調査票!$C:$AR,34,FALSE),IF(AND(P55="○",O55="分担契約"),"分担契約"&amp;CHAR(10)&amp;"契約総額 "&amp;TEXT(VLOOKUP(A55,[1]令和3年度契約状況調査票!$C:$AR,18,FALSE),"#,##0円")&amp;"(B)"&amp;CHAR(10)&amp;VLOOKUP(A55,[1]令和3年度契約状況調査票!$C:$AR,34,FALSE),(IF(O55="分担契約/単価契約","単価契約"&amp;CHAR(10)&amp;"予定調達総額 "&amp;TEXT(VLOOKUP(A55,[1]令和3年度契約状況調査票!$C:$AR,18,FALSE),"#,##0円")&amp;CHAR(10)&amp;"分担契約"&amp;CHAR(10)&amp;VLOOKUP(A55,[1]令和3年度契約状況調査票!$C:$AR,34,FALSE),IF(O55="分担契約","分担契約"&amp;CHAR(10)&amp;"契約総額 "&amp;TEXT(VLOOKUP(A55,[1]令和3年度契約状況調査票!$C:$AR,18,FALSE),"#,##0円")&amp;CHAR(10)&amp;VLOOKUP(A55,[1]令和3年度契約状況調査票!$C:$AR,34,FALSE),IF(O55="単価契約","単価契約"&amp;CHAR(10)&amp;"予定調達総額 "&amp;TEXT(VLOOKUP(A55,[1]令和3年度契約状況調査票!$C:$AR,18,FALSE),"#,##0円")&amp;CHAR(10)&amp;VLOOKUP(A55,[1]令和3年度契約状況調査票!$C:$AR,34,FALSE),VLOOKUP(A55,[1]令和3年度契約状況調査票!$C:$AR,34,FALSE))))))))</f>
        <v/>
      </c>
      <c r="O55" s="21" t="str">
        <f>IF(A55="","",VLOOKUP(A55,[1]令和3年度契約状況調査票!$C:$BY,55,FALSE))</f>
        <v/>
      </c>
      <c r="P55" s="21" t="str">
        <f>IF(A55="","",IF(VLOOKUP(A55,[1]令和3年度契約状況調査票!$C:$AR,16,FALSE)="他官署で調達手続きを実施のため","×",IF(VLOOKUP(A55,[1]令和3年度契約状況調査票!$C:$AR,23,FALSE)="②同種の他の契約の予定価格を類推されるおそれがあるため公表しない","×","○")))</f>
        <v/>
      </c>
    </row>
    <row r="56" spans="1:16" s="21" customFormat="1" ht="60" customHeight="1" x14ac:dyDescent="0.15">
      <c r="A56" s="22" t="str">
        <f>IF(MAX([1]令和3年度契約状況調査票!C55:C300)&gt;=ROW()-5,ROW()-5,"")</f>
        <v/>
      </c>
      <c r="B56" s="23" t="str">
        <f>IF(A56="","",VLOOKUP(A56,[1]令和3年度契約状況調査票!$C:$AR,7,FALSE))</f>
        <v/>
      </c>
      <c r="C56" s="24" t="str">
        <f>IF(A56="","",VLOOKUP(A56,[1]令和3年度契約状況調査票!$C:$AR,8,FALSE))</f>
        <v/>
      </c>
      <c r="D56" s="25" t="str">
        <f>IF(A56="","",VLOOKUP(A56,[1]令和3年度契約状況調査票!$C:$AR,11,FALSE))</f>
        <v/>
      </c>
      <c r="E56" s="23" t="str">
        <f>IF(A56="","",VLOOKUP(A56,[1]令和3年度契約状況調査票!$C:$AR,12,FALSE))</f>
        <v/>
      </c>
      <c r="F56" s="26" t="str">
        <f>IF(A56="","",VLOOKUP(A56,[1]令和3年度契約状況調査票!$C:$AR,13,FALSE))</f>
        <v/>
      </c>
      <c r="G56" s="27" t="str">
        <f>IF(A56="","",IF(VLOOKUP(A56,[1]令和3年度契約状況調査票!$C:$AR,14,FALSE)="②一般競争入札（総合評価方式）","一般競争入札"&amp;CHAR(10)&amp;"（総合評価方式）","一般競争入札"))</f>
        <v/>
      </c>
      <c r="H56" s="28" t="str">
        <f>IF(A56="","",IF(VLOOKUP(A56,[1]令和3年度契約状況調査票!$C:$AR,16,FALSE)="他官署で調達手続きを実施のため","他官署で調達手続きを実施のため",IF(VLOOKUP(A56,[1]令和3年度契約状況調査票!$C:$AR,23,FALSE)="②同種の他の契約の予定価格を類推されるおそれがあるため公表しない","同種の他の契約の予定価格を類推されるおそれがあるため公表しない",IF(VLOOKUP(A56,[1]令和3年度契約状況調査票!$C:$AR,23,FALSE)="－","－",IF(VLOOKUP(A56,[1]令和3年度契約状況調査票!$C:$AR,9,FALSE)&lt;&gt;"",TEXT(VLOOKUP(A56,[1]令和3年度契約状況調査票!$C:$AR,16,FALSE),"#,##0円")&amp;CHAR(10)&amp;"(A)",VLOOKUP(A56,[1]令和3年度契約状況調査票!$C:$AR,16,FALSE))))))</f>
        <v/>
      </c>
      <c r="I56" s="28" t="str">
        <f>IF(A56="","",VLOOKUP(A56,[1]令和3年度契約状況調査票!$C:$AR,17,FALSE))</f>
        <v/>
      </c>
      <c r="J56" s="29" t="str">
        <f>IF(A56="","",IF(VLOOKUP(A56,[1]令和3年度契約状況調査票!$C:$AR,16,FALSE)="他官署で調達手続きを実施のため","－",IF(VLOOKUP(A56,[1]令和3年度契約状況調査票!$C:$AR,23,FALSE)="②同種の他の契約の予定価格を類推されるおそれがあるため公表しない","－",IF(VLOOKUP(A56,[1]令和3年度契約状況調査票!$C:$AR,23,FALSE)="－","－",IF(VLOOKUP(A56,[1]令和3年度契約状況調査票!$C:$AR,9,FALSE)&lt;&gt;"",TEXT(VLOOKUP(A56,[1]令和3年度契約状況調査票!$C:$AR,19,FALSE),"#.0%")&amp;CHAR(10)&amp;"(B/A×100)",VLOOKUP(A56,[1]令和3年度契約状況調査票!$C:$AR,19,FALSE))))))</f>
        <v/>
      </c>
      <c r="K56" s="30" t="str">
        <f>IF(A56="","",IF(VLOOKUP(A56,[1]令和3年度契約状況調査票!$C:$AR,29,FALSE)="①公益社団法人","公社",IF(VLOOKUP(A56,[1]令和3年度契約状況調査票!$C:$AR,29,FALSE)="②公益財団法人","公財","")))</f>
        <v/>
      </c>
      <c r="L56" s="30" t="str">
        <f>IF(A56="","",VLOOKUP(A56,[1]令和3年度契約状況調査票!$C:$AR,30,FALSE))</f>
        <v/>
      </c>
      <c r="M56" s="31" t="str">
        <f>IF(A56="","",IF(VLOOKUP(A56,[1]令和3年度契約状況調査票!$C:$AR,30,FALSE)="国所管",VLOOKUP(A56,[1]令和3年度契約状況調査票!$C:$AR,24,FALSE),""))</f>
        <v/>
      </c>
      <c r="N56" s="32" t="str">
        <f>IF(A56="","",IF(AND(P56="○",O56="分担契約/単価契約"),"単価契約"&amp;CHAR(10)&amp;"予定調達総額 "&amp;TEXT(VLOOKUP(A56,[1]令和3年度契約状況調査票!$C:$AR,18,FALSE),"#,##0円")&amp;"(B)"&amp;CHAR(10)&amp;"分担契約"&amp;CHAR(10)&amp;VLOOKUP(A56,[1]令和3年度契約状況調査票!$C:$AR,34,FALSE),IF(AND(P56="○",O56="分担契約"),"分担契約"&amp;CHAR(10)&amp;"契約総額 "&amp;TEXT(VLOOKUP(A56,[1]令和3年度契約状況調査票!$C:$AR,18,FALSE),"#,##0円")&amp;"(B)"&amp;CHAR(10)&amp;VLOOKUP(A56,[1]令和3年度契約状況調査票!$C:$AR,34,FALSE),(IF(O56="分担契約/単価契約","単価契約"&amp;CHAR(10)&amp;"予定調達総額 "&amp;TEXT(VLOOKUP(A56,[1]令和3年度契約状況調査票!$C:$AR,18,FALSE),"#,##0円")&amp;CHAR(10)&amp;"分担契約"&amp;CHAR(10)&amp;VLOOKUP(A56,[1]令和3年度契約状況調査票!$C:$AR,34,FALSE),IF(O56="分担契約","分担契約"&amp;CHAR(10)&amp;"契約総額 "&amp;TEXT(VLOOKUP(A56,[1]令和3年度契約状況調査票!$C:$AR,18,FALSE),"#,##0円")&amp;CHAR(10)&amp;VLOOKUP(A56,[1]令和3年度契約状況調査票!$C:$AR,34,FALSE),IF(O56="単価契約","単価契約"&amp;CHAR(10)&amp;"予定調達総額 "&amp;TEXT(VLOOKUP(A56,[1]令和3年度契約状況調査票!$C:$AR,18,FALSE),"#,##0円")&amp;CHAR(10)&amp;VLOOKUP(A56,[1]令和3年度契約状況調査票!$C:$AR,34,FALSE),VLOOKUP(A56,[1]令和3年度契約状況調査票!$C:$AR,34,FALSE))))))))</f>
        <v/>
      </c>
      <c r="O56" s="21" t="str">
        <f>IF(A56="","",VLOOKUP(A56,[1]令和3年度契約状況調査票!$C:$BY,55,FALSE))</f>
        <v/>
      </c>
      <c r="P56" s="21" t="str">
        <f>IF(A56="","",IF(VLOOKUP(A56,[1]令和3年度契約状況調査票!$C:$AR,16,FALSE)="他官署で調達手続きを実施のため","×",IF(VLOOKUP(A56,[1]令和3年度契約状況調査票!$C:$AR,23,FALSE)="②同種の他の契約の予定価格を類推されるおそれがあるため公表しない","×","○")))</f>
        <v/>
      </c>
    </row>
    <row r="57" spans="1:16" s="21" customFormat="1" ht="60" customHeight="1" x14ac:dyDescent="0.15">
      <c r="A57" s="22" t="str">
        <f>IF(MAX([1]令和3年度契約状況調査票!C56:C301)&gt;=ROW()-5,ROW()-5,"")</f>
        <v/>
      </c>
      <c r="B57" s="23" t="str">
        <f>IF(A57="","",VLOOKUP(A57,[1]令和3年度契約状況調査票!$C:$AR,7,FALSE))</f>
        <v/>
      </c>
      <c r="C57" s="24" t="str">
        <f>IF(A57="","",VLOOKUP(A57,[1]令和3年度契約状況調査票!$C:$AR,8,FALSE))</f>
        <v/>
      </c>
      <c r="D57" s="25" t="str">
        <f>IF(A57="","",VLOOKUP(A57,[1]令和3年度契約状況調査票!$C:$AR,11,FALSE))</f>
        <v/>
      </c>
      <c r="E57" s="23" t="str">
        <f>IF(A57="","",VLOOKUP(A57,[1]令和3年度契約状況調査票!$C:$AR,12,FALSE))</f>
        <v/>
      </c>
      <c r="F57" s="26" t="str">
        <f>IF(A57="","",VLOOKUP(A57,[1]令和3年度契約状況調査票!$C:$AR,13,FALSE))</f>
        <v/>
      </c>
      <c r="G57" s="27" t="str">
        <f>IF(A57="","",IF(VLOOKUP(A57,[1]令和3年度契約状況調査票!$C:$AR,14,FALSE)="②一般競争入札（総合評価方式）","一般競争入札"&amp;CHAR(10)&amp;"（総合評価方式）","一般競争入札"))</f>
        <v/>
      </c>
      <c r="H57" s="28" t="str">
        <f>IF(A57="","",IF(VLOOKUP(A57,[1]令和3年度契約状況調査票!$C:$AR,16,FALSE)="他官署で調達手続きを実施のため","他官署で調達手続きを実施のため",IF(VLOOKUP(A57,[1]令和3年度契約状況調査票!$C:$AR,23,FALSE)="②同種の他の契約の予定価格を類推されるおそれがあるため公表しない","同種の他の契約の予定価格を類推されるおそれがあるため公表しない",IF(VLOOKUP(A57,[1]令和3年度契約状況調査票!$C:$AR,23,FALSE)="－","－",IF(VLOOKUP(A57,[1]令和3年度契約状況調査票!$C:$AR,9,FALSE)&lt;&gt;"",TEXT(VLOOKUP(A57,[1]令和3年度契約状況調査票!$C:$AR,16,FALSE),"#,##0円")&amp;CHAR(10)&amp;"(A)",VLOOKUP(A57,[1]令和3年度契約状況調査票!$C:$AR,16,FALSE))))))</f>
        <v/>
      </c>
      <c r="I57" s="28" t="str">
        <f>IF(A57="","",VLOOKUP(A57,[1]令和3年度契約状況調査票!$C:$AR,17,FALSE))</f>
        <v/>
      </c>
      <c r="J57" s="29" t="str">
        <f>IF(A57="","",IF(VLOOKUP(A57,[1]令和3年度契約状況調査票!$C:$AR,16,FALSE)="他官署で調達手続きを実施のため","－",IF(VLOOKUP(A57,[1]令和3年度契約状況調査票!$C:$AR,23,FALSE)="②同種の他の契約の予定価格を類推されるおそれがあるため公表しない","－",IF(VLOOKUP(A57,[1]令和3年度契約状況調査票!$C:$AR,23,FALSE)="－","－",IF(VLOOKUP(A57,[1]令和3年度契約状況調査票!$C:$AR,9,FALSE)&lt;&gt;"",TEXT(VLOOKUP(A57,[1]令和3年度契約状況調査票!$C:$AR,19,FALSE),"#.0%")&amp;CHAR(10)&amp;"(B/A×100)",VLOOKUP(A57,[1]令和3年度契約状況調査票!$C:$AR,19,FALSE))))))</f>
        <v/>
      </c>
      <c r="K57" s="30" t="str">
        <f>IF(A57="","",IF(VLOOKUP(A57,[1]令和3年度契約状況調査票!$C:$AR,29,FALSE)="①公益社団法人","公社",IF(VLOOKUP(A57,[1]令和3年度契約状況調査票!$C:$AR,29,FALSE)="②公益財団法人","公財","")))</f>
        <v/>
      </c>
      <c r="L57" s="30" t="str">
        <f>IF(A57="","",VLOOKUP(A57,[1]令和3年度契約状況調査票!$C:$AR,30,FALSE))</f>
        <v/>
      </c>
      <c r="M57" s="31" t="str">
        <f>IF(A57="","",IF(VLOOKUP(A57,[1]令和3年度契約状況調査票!$C:$AR,30,FALSE)="国所管",VLOOKUP(A57,[1]令和3年度契約状況調査票!$C:$AR,24,FALSE),""))</f>
        <v/>
      </c>
      <c r="N57" s="32" t="str">
        <f>IF(A57="","",IF(AND(P57="○",O57="分担契約/単価契約"),"単価契約"&amp;CHAR(10)&amp;"予定調達総額 "&amp;TEXT(VLOOKUP(A57,[1]令和3年度契約状況調査票!$C:$AR,18,FALSE),"#,##0円")&amp;"(B)"&amp;CHAR(10)&amp;"分担契約"&amp;CHAR(10)&amp;VLOOKUP(A57,[1]令和3年度契約状況調査票!$C:$AR,34,FALSE),IF(AND(P57="○",O57="分担契約"),"分担契約"&amp;CHAR(10)&amp;"契約総額 "&amp;TEXT(VLOOKUP(A57,[1]令和3年度契約状況調査票!$C:$AR,18,FALSE),"#,##0円")&amp;"(B)"&amp;CHAR(10)&amp;VLOOKUP(A57,[1]令和3年度契約状況調査票!$C:$AR,34,FALSE),(IF(O57="分担契約/単価契約","単価契約"&amp;CHAR(10)&amp;"予定調達総額 "&amp;TEXT(VLOOKUP(A57,[1]令和3年度契約状況調査票!$C:$AR,18,FALSE),"#,##0円")&amp;CHAR(10)&amp;"分担契約"&amp;CHAR(10)&amp;VLOOKUP(A57,[1]令和3年度契約状況調査票!$C:$AR,34,FALSE),IF(O57="分担契約","分担契約"&amp;CHAR(10)&amp;"契約総額 "&amp;TEXT(VLOOKUP(A57,[1]令和3年度契約状況調査票!$C:$AR,18,FALSE),"#,##0円")&amp;CHAR(10)&amp;VLOOKUP(A57,[1]令和3年度契約状況調査票!$C:$AR,34,FALSE),IF(O57="単価契約","単価契約"&amp;CHAR(10)&amp;"予定調達総額 "&amp;TEXT(VLOOKUP(A57,[1]令和3年度契約状況調査票!$C:$AR,18,FALSE),"#,##0円")&amp;CHAR(10)&amp;VLOOKUP(A57,[1]令和3年度契約状況調査票!$C:$AR,34,FALSE),VLOOKUP(A57,[1]令和3年度契約状況調査票!$C:$AR,34,FALSE))))))))</f>
        <v/>
      </c>
      <c r="O57" s="21" t="str">
        <f>IF(A57="","",VLOOKUP(A57,[1]令和3年度契約状況調査票!$C:$BY,55,FALSE))</f>
        <v/>
      </c>
      <c r="P57" s="21" t="str">
        <f>IF(A57="","",IF(VLOOKUP(A57,[1]令和3年度契約状況調査票!$C:$AR,16,FALSE)="他官署で調達手続きを実施のため","×",IF(VLOOKUP(A57,[1]令和3年度契約状況調査票!$C:$AR,23,FALSE)="②同種の他の契約の予定価格を類推されるおそれがあるため公表しない","×","○")))</f>
        <v/>
      </c>
    </row>
    <row r="58" spans="1:16" s="21" customFormat="1" ht="60" customHeight="1" x14ac:dyDescent="0.15">
      <c r="A58" s="22" t="str">
        <f>IF(MAX([1]令和3年度契約状況調査票!C57:C302)&gt;=ROW()-5,ROW()-5,"")</f>
        <v/>
      </c>
      <c r="B58" s="23" t="str">
        <f>IF(A58="","",VLOOKUP(A58,[1]令和3年度契約状況調査票!$C:$AR,7,FALSE))</f>
        <v/>
      </c>
      <c r="C58" s="24" t="str">
        <f>IF(A58="","",VLOOKUP(A58,[1]令和3年度契約状況調査票!$C:$AR,8,FALSE))</f>
        <v/>
      </c>
      <c r="D58" s="25" t="str">
        <f>IF(A58="","",VLOOKUP(A58,[1]令和3年度契約状況調査票!$C:$AR,11,FALSE))</f>
        <v/>
      </c>
      <c r="E58" s="23" t="str">
        <f>IF(A58="","",VLOOKUP(A58,[1]令和3年度契約状況調査票!$C:$AR,12,FALSE))</f>
        <v/>
      </c>
      <c r="F58" s="26" t="str">
        <f>IF(A58="","",VLOOKUP(A58,[1]令和3年度契約状況調査票!$C:$AR,13,FALSE))</f>
        <v/>
      </c>
      <c r="G58" s="27" t="str">
        <f>IF(A58="","",IF(VLOOKUP(A58,[1]令和3年度契約状況調査票!$C:$AR,14,FALSE)="②一般競争入札（総合評価方式）","一般競争入札"&amp;CHAR(10)&amp;"（総合評価方式）","一般競争入札"))</f>
        <v/>
      </c>
      <c r="H58" s="28" t="str">
        <f>IF(A58="","",IF(VLOOKUP(A58,[1]令和3年度契約状況調査票!$C:$AR,16,FALSE)="他官署で調達手続きを実施のため","他官署で調達手続きを実施のため",IF(VLOOKUP(A58,[1]令和3年度契約状況調査票!$C:$AR,23,FALSE)="②同種の他の契約の予定価格を類推されるおそれがあるため公表しない","同種の他の契約の予定価格を類推されるおそれがあるため公表しない",IF(VLOOKUP(A58,[1]令和3年度契約状況調査票!$C:$AR,23,FALSE)="－","－",IF(VLOOKUP(A58,[1]令和3年度契約状況調査票!$C:$AR,9,FALSE)&lt;&gt;"",TEXT(VLOOKUP(A58,[1]令和3年度契約状況調査票!$C:$AR,16,FALSE),"#,##0円")&amp;CHAR(10)&amp;"(A)",VLOOKUP(A58,[1]令和3年度契約状況調査票!$C:$AR,16,FALSE))))))</f>
        <v/>
      </c>
      <c r="I58" s="28" t="str">
        <f>IF(A58="","",VLOOKUP(A58,[1]令和3年度契約状況調査票!$C:$AR,17,FALSE))</f>
        <v/>
      </c>
      <c r="J58" s="29" t="str">
        <f>IF(A58="","",IF(VLOOKUP(A58,[1]令和3年度契約状況調査票!$C:$AR,16,FALSE)="他官署で調達手続きを実施のため","－",IF(VLOOKUP(A58,[1]令和3年度契約状況調査票!$C:$AR,23,FALSE)="②同種の他の契約の予定価格を類推されるおそれがあるため公表しない","－",IF(VLOOKUP(A58,[1]令和3年度契約状況調査票!$C:$AR,23,FALSE)="－","－",IF(VLOOKUP(A58,[1]令和3年度契約状況調査票!$C:$AR,9,FALSE)&lt;&gt;"",TEXT(VLOOKUP(A58,[1]令和3年度契約状況調査票!$C:$AR,19,FALSE),"#.0%")&amp;CHAR(10)&amp;"(B/A×100)",VLOOKUP(A58,[1]令和3年度契約状況調査票!$C:$AR,19,FALSE))))))</f>
        <v/>
      </c>
      <c r="K58" s="30" t="str">
        <f>IF(A58="","",IF(VLOOKUP(A58,[1]令和3年度契約状況調査票!$C:$AR,29,FALSE)="①公益社団法人","公社",IF(VLOOKUP(A58,[1]令和3年度契約状況調査票!$C:$AR,29,FALSE)="②公益財団法人","公財","")))</f>
        <v/>
      </c>
      <c r="L58" s="30" t="str">
        <f>IF(A58="","",VLOOKUP(A58,[1]令和3年度契約状況調査票!$C:$AR,30,FALSE))</f>
        <v/>
      </c>
      <c r="M58" s="31" t="str">
        <f>IF(A58="","",IF(VLOOKUP(A58,[1]令和3年度契約状況調査票!$C:$AR,30,FALSE)="国所管",VLOOKUP(A58,[1]令和3年度契約状況調査票!$C:$AR,24,FALSE),""))</f>
        <v/>
      </c>
      <c r="N58" s="32" t="str">
        <f>IF(A58="","",IF(AND(P58="○",O58="分担契約/単価契約"),"単価契約"&amp;CHAR(10)&amp;"予定調達総額 "&amp;TEXT(VLOOKUP(A58,[1]令和3年度契約状況調査票!$C:$AR,18,FALSE),"#,##0円")&amp;"(B)"&amp;CHAR(10)&amp;"分担契約"&amp;CHAR(10)&amp;VLOOKUP(A58,[1]令和3年度契約状況調査票!$C:$AR,34,FALSE),IF(AND(P58="○",O58="分担契約"),"分担契約"&amp;CHAR(10)&amp;"契約総額 "&amp;TEXT(VLOOKUP(A58,[1]令和3年度契約状況調査票!$C:$AR,18,FALSE),"#,##0円")&amp;"(B)"&amp;CHAR(10)&amp;VLOOKUP(A58,[1]令和3年度契約状況調査票!$C:$AR,34,FALSE),(IF(O58="分担契約/単価契約","単価契約"&amp;CHAR(10)&amp;"予定調達総額 "&amp;TEXT(VLOOKUP(A58,[1]令和3年度契約状況調査票!$C:$AR,18,FALSE),"#,##0円")&amp;CHAR(10)&amp;"分担契約"&amp;CHAR(10)&amp;VLOOKUP(A58,[1]令和3年度契約状況調査票!$C:$AR,34,FALSE),IF(O58="分担契約","分担契約"&amp;CHAR(10)&amp;"契約総額 "&amp;TEXT(VLOOKUP(A58,[1]令和3年度契約状況調査票!$C:$AR,18,FALSE),"#,##0円")&amp;CHAR(10)&amp;VLOOKUP(A58,[1]令和3年度契約状況調査票!$C:$AR,34,FALSE),IF(O58="単価契約","単価契約"&amp;CHAR(10)&amp;"予定調達総額 "&amp;TEXT(VLOOKUP(A58,[1]令和3年度契約状況調査票!$C:$AR,18,FALSE),"#,##0円")&amp;CHAR(10)&amp;VLOOKUP(A58,[1]令和3年度契約状況調査票!$C:$AR,34,FALSE),VLOOKUP(A58,[1]令和3年度契約状況調査票!$C:$AR,34,FALSE))))))))</f>
        <v/>
      </c>
      <c r="O58" s="21" t="str">
        <f>IF(A58="","",VLOOKUP(A58,[1]令和3年度契約状況調査票!$C:$BY,55,FALSE))</f>
        <v/>
      </c>
      <c r="P58" s="21" t="str">
        <f>IF(A58="","",IF(VLOOKUP(A58,[1]令和3年度契約状況調査票!$C:$AR,16,FALSE)="他官署で調達手続きを実施のため","×",IF(VLOOKUP(A58,[1]令和3年度契約状況調査票!$C:$AR,23,FALSE)="②同種の他の契約の予定価格を類推されるおそれがあるため公表しない","×","○")))</f>
        <v/>
      </c>
    </row>
    <row r="59" spans="1:16" s="21" customFormat="1" ht="60" customHeight="1" x14ac:dyDescent="0.15">
      <c r="A59" s="22" t="str">
        <f>IF(MAX([1]令和3年度契約状況調査票!C58:C303)&gt;=ROW()-5,ROW()-5,"")</f>
        <v/>
      </c>
      <c r="B59" s="23" t="str">
        <f>IF(A59="","",VLOOKUP(A59,[1]令和3年度契約状況調査票!$C:$AR,7,FALSE))</f>
        <v/>
      </c>
      <c r="C59" s="24" t="str">
        <f>IF(A59="","",VLOOKUP(A59,[1]令和3年度契約状況調査票!$C:$AR,8,FALSE))</f>
        <v/>
      </c>
      <c r="D59" s="25" t="str">
        <f>IF(A59="","",VLOOKUP(A59,[1]令和3年度契約状況調査票!$C:$AR,11,FALSE))</f>
        <v/>
      </c>
      <c r="E59" s="23" t="str">
        <f>IF(A59="","",VLOOKUP(A59,[1]令和3年度契約状況調査票!$C:$AR,12,FALSE))</f>
        <v/>
      </c>
      <c r="F59" s="26" t="str">
        <f>IF(A59="","",VLOOKUP(A59,[1]令和3年度契約状況調査票!$C:$AR,13,FALSE))</f>
        <v/>
      </c>
      <c r="G59" s="27" t="str">
        <f>IF(A59="","",IF(VLOOKUP(A59,[1]令和3年度契約状況調査票!$C:$AR,14,FALSE)="②一般競争入札（総合評価方式）","一般競争入札"&amp;CHAR(10)&amp;"（総合評価方式）","一般競争入札"))</f>
        <v/>
      </c>
      <c r="H59" s="28" t="str">
        <f>IF(A59="","",IF(VLOOKUP(A59,[1]令和3年度契約状況調査票!$C:$AR,16,FALSE)="他官署で調達手続きを実施のため","他官署で調達手続きを実施のため",IF(VLOOKUP(A59,[1]令和3年度契約状況調査票!$C:$AR,23,FALSE)="②同種の他の契約の予定価格を類推されるおそれがあるため公表しない","同種の他の契約の予定価格を類推されるおそれがあるため公表しない",IF(VLOOKUP(A59,[1]令和3年度契約状況調査票!$C:$AR,23,FALSE)="－","－",IF(VLOOKUP(A59,[1]令和3年度契約状況調査票!$C:$AR,9,FALSE)&lt;&gt;"",TEXT(VLOOKUP(A59,[1]令和3年度契約状況調査票!$C:$AR,16,FALSE),"#,##0円")&amp;CHAR(10)&amp;"(A)",VLOOKUP(A59,[1]令和3年度契約状況調査票!$C:$AR,16,FALSE))))))</f>
        <v/>
      </c>
      <c r="I59" s="28" t="str">
        <f>IF(A59="","",VLOOKUP(A59,[1]令和3年度契約状況調査票!$C:$AR,17,FALSE))</f>
        <v/>
      </c>
      <c r="J59" s="29" t="str">
        <f>IF(A59="","",IF(VLOOKUP(A59,[1]令和3年度契約状況調査票!$C:$AR,16,FALSE)="他官署で調達手続きを実施のため","－",IF(VLOOKUP(A59,[1]令和3年度契約状況調査票!$C:$AR,23,FALSE)="②同種の他の契約の予定価格を類推されるおそれがあるため公表しない","－",IF(VLOOKUP(A59,[1]令和3年度契約状況調査票!$C:$AR,23,FALSE)="－","－",IF(VLOOKUP(A59,[1]令和3年度契約状況調査票!$C:$AR,9,FALSE)&lt;&gt;"",TEXT(VLOOKUP(A59,[1]令和3年度契約状況調査票!$C:$AR,19,FALSE),"#.0%")&amp;CHAR(10)&amp;"(B/A×100)",VLOOKUP(A59,[1]令和3年度契約状況調査票!$C:$AR,19,FALSE))))))</f>
        <v/>
      </c>
      <c r="K59" s="30" t="str">
        <f>IF(A59="","",IF(VLOOKUP(A59,[1]令和3年度契約状況調査票!$C:$AR,29,FALSE)="①公益社団法人","公社",IF(VLOOKUP(A59,[1]令和3年度契約状況調査票!$C:$AR,29,FALSE)="②公益財団法人","公財","")))</f>
        <v/>
      </c>
      <c r="L59" s="30" t="str">
        <f>IF(A59="","",VLOOKUP(A59,[1]令和3年度契約状況調査票!$C:$AR,30,FALSE))</f>
        <v/>
      </c>
      <c r="M59" s="31" t="str">
        <f>IF(A59="","",IF(VLOOKUP(A59,[1]令和3年度契約状況調査票!$C:$AR,30,FALSE)="国所管",VLOOKUP(A59,[1]令和3年度契約状況調査票!$C:$AR,24,FALSE),""))</f>
        <v/>
      </c>
      <c r="N59" s="32" t="str">
        <f>IF(A59="","",IF(AND(P59="○",O59="分担契約/単価契約"),"単価契約"&amp;CHAR(10)&amp;"予定調達総額 "&amp;TEXT(VLOOKUP(A59,[1]令和3年度契約状況調査票!$C:$AR,18,FALSE),"#,##0円")&amp;"(B)"&amp;CHAR(10)&amp;"分担契約"&amp;CHAR(10)&amp;VLOOKUP(A59,[1]令和3年度契約状況調査票!$C:$AR,34,FALSE),IF(AND(P59="○",O59="分担契約"),"分担契約"&amp;CHAR(10)&amp;"契約総額 "&amp;TEXT(VLOOKUP(A59,[1]令和3年度契約状況調査票!$C:$AR,18,FALSE),"#,##0円")&amp;"(B)"&amp;CHAR(10)&amp;VLOOKUP(A59,[1]令和3年度契約状況調査票!$C:$AR,34,FALSE),(IF(O59="分担契約/単価契約","単価契約"&amp;CHAR(10)&amp;"予定調達総額 "&amp;TEXT(VLOOKUP(A59,[1]令和3年度契約状況調査票!$C:$AR,18,FALSE),"#,##0円")&amp;CHAR(10)&amp;"分担契約"&amp;CHAR(10)&amp;VLOOKUP(A59,[1]令和3年度契約状況調査票!$C:$AR,34,FALSE),IF(O59="分担契約","分担契約"&amp;CHAR(10)&amp;"契約総額 "&amp;TEXT(VLOOKUP(A59,[1]令和3年度契約状況調査票!$C:$AR,18,FALSE),"#,##0円")&amp;CHAR(10)&amp;VLOOKUP(A59,[1]令和3年度契約状況調査票!$C:$AR,34,FALSE),IF(O59="単価契約","単価契約"&amp;CHAR(10)&amp;"予定調達総額 "&amp;TEXT(VLOOKUP(A59,[1]令和3年度契約状況調査票!$C:$AR,18,FALSE),"#,##0円")&amp;CHAR(10)&amp;VLOOKUP(A59,[1]令和3年度契約状況調査票!$C:$AR,34,FALSE),VLOOKUP(A59,[1]令和3年度契約状況調査票!$C:$AR,34,FALSE))))))))</f>
        <v/>
      </c>
      <c r="O59" s="21" t="str">
        <f>IF(A59="","",VLOOKUP(A59,[1]令和3年度契約状況調査票!$C:$BY,55,FALSE))</f>
        <v/>
      </c>
      <c r="P59" s="21" t="str">
        <f>IF(A59="","",IF(VLOOKUP(A59,[1]令和3年度契約状況調査票!$C:$AR,16,FALSE)="他官署で調達手続きを実施のため","×",IF(VLOOKUP(A59,[1]令和3年度契約状況調査票!$C:$AR,23,FALSE)="②同種の他の契約の予定価格を類推されるおそれがあるため公表しない","×","○")))</f>
        <v/>
      </c>
    </row>
    <row r="60" spans="1:16" s="21" customFormat="1" ht="60" customHeight="1" x14ac:dyDescent="0.15">
      <c r="A60" s="22" t="str">
        <f>IF(MAX([1]令和3年度契約状況調査票!C59:C304)&gt;=ROW()-5,ROW()-5,"")</f>
        <v/>
      </c>
      <c r="B60" s="23" t="str">
        <f>IF(A60="","",VLOOKUP(A60,[1]令和3年度契約状況調査票!$C:$AR,7,FALSE))</f>
        <v/>
      </c>
      <c r="C60" s="24" t="str">
        <f>IF(A60="","",VLOOKUP(A60,[1]令和3年度契約状況調査票!$C:$AR,8,FALSE))</f>
        <v/>
      </c>
      <c r="D60" s="25" t="str">
        <f>IF(A60="","",VLOOKUP(A60,[1]令和3年度契約状況調査票!$C:$AR,11,FALSE))</f>
        <v/>
      </c>
      <c r="E60" s="23" t="str">
        <f>IF(A60="","",VLOOKUP(A60,[1]令和3年度契約状況調査票!$C:$AR,12,FALSE))</f>
        <v/>
      </c>
      <c r="F60" s="26" t="str">
        <f>IF(A60="","",VLOOKUP(A60,[1]令和3年度契約状況調査票!$C:$AR,13,FALSE))</f>
        <v/>
      </c>
      <c r="G60" s="27" t="str">
        <f>IF(A60="","",IF(VLOOKUP(A60,[1]令和3年度契約状況調査票!$C:$AR,14,FALSE)="②一般競争入札（総合評価方式）","一般競争入札"&amp;CHAR(10)&amp;"（総合評価方式）","一般競争入札"))</f>
        <v/>
      </c>
      <c r="H60" s="28" t="str">
        <f>IF(A60="","",IF(VLOOKUP(A60,[1]令和3年度契約状況調査票!$C:$AR,16,FALSE)="他官署で調達手続きを実施のため","他官署で調達手続きを実施のため",IF(VLOOKUP(A60,[1]令和3年度契約状況調査票!$C:$AR,23,FALSE)="②同種の他の契約の予定価格を類推されるおそれがあるため公表しない","同種の他の契約の予定価格を類推されるおそれがあるため公表しない",IF(VLOOKUP(A60,[1]令和3年度契約状況調査票!$C:$AR,23,FALSE)="－","－",IF(VLOOKUP(A60,[1]令和3年度契約状況調査票!$C:$AR,9,FALSE)&lt;&gt;"",TEXT(VLOOKUP(A60,[1]令和3年度契約状況調査票!$C:$AR,16,FALSE),"#,##0円")&amp;CHAR(10)&amp;"(A)",VLOOKUP(A60,[1]令和3年度契約状況調査票!$C:$AR,16,FALSE))))))</f>
        <v/>
      </c>
      <c r="I60" s="28" t="str">
        <f>IF(A60="","",VLOOKUP(A60,[1]令和3年度契約状況調査票!$C:$AR,17,FALSE))</f>
        <v/>
      </c>
      <c r="J60" s="29" t="str">
        <f>IF(A60="","",IF(VLOOKUP(A60,[1]令和3年度契約状況調査票!$C:$AR,16,FALSE)="他官署で調達手続きを実施のため","－",IF(VLOOKUP(A60,[1]令和3年度契約状況調査票!$C:$AR,23,FALSE)="②同種の他の契約の予定価格を類推されるおそれがあるため公表しない","－",IF(VLOOKUP(A60,[1]令和3年度契約状況調査票!$C:$AR,23,FALSE)="－","－",IF(VLOOKUP(A60,[1]令和3年度契約状況調査票!$C:$AR,9,FALSE)&lt;&gt;"",TEXT(VLOOKUP(A60,[1]令和3年度契約状況調査票!$C:$AR,19,FALSE),"#.0%")&amp;CHAR(10)&amp;"(B/A×100)",VLOOKUP(A60,[1]令和3年度契約状況調査票!$C:$AR,19,FALSE))))))</f>
        <v/>
      </c>
      <c r="K60" s="30" t="str">
        <f>IF(A60="","",IF(VLOOKUP(A60,[1]令和3年度契約状況調査票!$C:$AR,29,FALSE)="①公益社団法人","公社",IF(VLOOKUP(A60,[1]令和3年度契約状況調査票!$C:$AR,29,FALSE)="②公益財団法人","公財","")))</f>
        <v/>
      </c>
      <c r="L60" s="30" t="str">
        <f>IF(A60="","",VLOOKUP(A60,[1]令和3年度契約状況調査票!$C:$AR,30,FALSE))</f>
        <v/>
      </c>
      <c r="M60" s="31" t="str">
        <f>IF(A60="","",IF(VLOOKUP(A60,[1]令和3年度契約状況調査票!$C:$AR,30,FALSE)="国所管",VLOOKUP(A60,[1]令和3年度契約状況調査票!$C:$AR,24,FALSE),""))</f>
        <v/>
      </c>
      <c r="N60" s="32" t="str">
        <f>IF(A60="","",IF(AND(P60="○",O60="分担契約/単価契約"),"単価契約"&amp;CHAR(10)&amp;"予定調達総額 "&amp;TEXT(VLOOKUP(A60,[1]令和3年度契約状況調査票!$C:$AR,18,FALSE),"#,##0円")&amp;"(B)"&amp;CHAR(10)&amp;"分担契約"&amp;CHAR(10)&amp;VLOOKUP(A60,[1]令和3年度契約状況調査票!$C:$AR,34,FALSE),IF(AND(P60="○",O60="分担契約"),"分担契約"&amp;CHAR(10)&amp;"契約総額 "&amp;TEXT(VLOOKUP(A60,[1]令和3年度契約状況調査票!$C:$AR,18,FALSE),"#,##0円")&amp;"(B)"&amp;CHAR(10)&amp;VLOOKUP(A60,[1]令和3年度契約状況調査票!$C:$AR,34,FALSE),(IF(O60="分担契約/単価契約","単価契約"&amp;CHAR(10)&amp;"予定調達総額 "&amp;TEXT(VLOOKUP(A60,[1]令和3年度契約状況調査票!$C:$AR,18,FALSE),"#,##0円")&amp;CHAR(10)&amp;"分担契約"&amp;CHAR(10)&amp;VLOOKUP(A60,[1]令和3年度契約状況調査票!$C:$AR,34,FALSE),IF(O60="分担契約","分担契約"&amp;CHAR(10)&amp;"契約総額 "&amp;TEXT(VLOOKUP(A60,[1]令和3年度契約状況調査票!$C:$AR,18,FALSE),"#,##0円")&amp;CHAR(10)&amp;VLOOKUP(A60,[1]令和3年度契約状況調査票!$C:$AR,34,FALSE),IF(O60="単価契約","単価契約"&amp;CHAR(10)&amp;"予定調達総額 "&amp;TEXT(VLOOKUP(A60,[1]令和3年度契約状況調査票!$C:$AR,18,FALSE),"#,##0円")&amp;CHAR(10)&amp;VLOOKUP(A60,[1]令和3年度契約状況調査票!$C:$AR,34,FALSE),VLOOKUP(A60,[1]令和3年度契約状況調査票!$C:$AR,34,FALSE))))))))</f>
        <v/>
      </c>
      <c r="O60" s="21" t="str">
        <f>IF(A60="","",VLOOKUP(A60,[1]令和3年度契約状況調査票!$C:$BY,55,FALSE))</f>
        <v/>
      </c>
      <c r="P60" s="21" t="str">
        <f>IF(A60="","",IF(VLOOKUP(A60,[1]令和3年度契約状況調査票!$C:$AR,16,FALSE)="他官署で調達手続きを実施のため","×",IF(VLOOKUP(A60,[1]令和3年度契約状況調査票!$C:$AR,23,FALSE)="②同種の他の契約の予定価格を類推されるおそれがあるため公表しない","×","○")))</f>
        <v/>
      </c>
    </row>
    <row r="61" spans="1:16" s="21" customFormat="1" ht="60" customHeight="1" x14ac:dyDescent="0.15">
      <c r="A61" s="22" t="str">
        <f>IF(MAX([1]令和3年度契約状況調査票!C60:C305)&gt;=ROW()-5,ROW()-5,"")</f>
        <v/>
      </c>
      <c r="B61" s="23" t="str">
        <f>IF(A61="","",VLOOKUP(A61,[1]令和3年度契約状況調査票!$C:$AR,7,FALSE))</f>
        <v/>
      </c>
      <c r="C61" s="24" t="str">
        <f>IF(A61="","",VLOOKUP(A61,[1]令和3年度契約状況調査票!$C:$AR,8,FALSE))</f>
        <v/>
      </c>
      <c r="D61" s="25" t="str">
        <f>IF(A61="","",VLOOKUP(A61,[1]令和3年度契約状況調査票!$C:$AR,11,FALSE))</f>
        <v/>
      </c>
      <c r="E61" s="23" t="str">
        <f>IF(A61="","",VLOOKUP(A61,[1]令和3年度契約状況調査票!$C:$AR,12,FALSE))</f>
        <v/>
      </c>
      <c r="F61" s="26" t="str">
        <f>IF(A61="","",VLOOKUP(A61,[1]令和3年度契約状況調査票!$C:$AR,13,FALSE))</f>
        <v/>
      </c>
      <c r="G61" s="27" t="str">
        <f>IF(A61="","",IF(VLOOKUP(A61,[1]令和3年度契約状況調査票!$C:$AR,14,FALSE)="②一般競争入札（総合評価方式）","一般競争入札"&amp;CHAR(10)&amp;"（総合評価方式）","一般競争入札"))</f>
        <v/>
      </c>
      <c r="H61" s="28" t="str">
        <f>IF(A61="","",IF(VLOOKUP(A61,[1]令和3年度契約状況調査票!$C:$AR,16,FALSE)="他官署で調達手続きを実施のため","他官署で調達手続きを実施のため",IF(VLOOKUP(A61,[1]令和3年度契約状況調査票!$C:$AR,23,FALSE)="②同種の他の契約の予定価格を類推されるおそれがあるため公表しない","同種の他の契約の予定価格を類推されるおそれがあるため公表しない",IF(VLOOKUP(A61,[1]令和3年度契約状況調査票!$C:$AR,23,FALSE)="－","－",IF(VLOOKUP(A61,[1]令和3年度契約状況調査票!$C:$AR,9,FALSE)&lt;&gt;"",TEXT(VLOOKUP(A61,[1]令和3年度契約状況調査票!$C:$AR,16,FALSE),"#,##0円")&amp;CHAR(10)&amp;"(A)",VLOOKUP(A61,[1]令和3年度契約状況調査票!$C:$AR,16,FALSE))))))</f>
        <v/>
      </c>
      <c r="I61" s="28" t="str">
        <f>IF(A61="","",VLOOKUP(A61,[1]令和3年度契約状況調査票!$C:$AR,17,FALSE))</f>
        <v/>
      </c>
      <c r="J61" s="29" t="str">
        <f>IF(A61="","",IF(VLOOKUP(A61,[1]令和3年度契約状況調査票!$C:$AR,16,FALSE)="他官署で調達手続きを実施のため","－",IF(VLOOKUP(A61,[1]令和3年度契約状況調査票!$C:$AR,23,FALSE)="②同種の他の契約の予定価格を類推されるおそれがあるため公表しない","－",IF(VLOOKUP(A61,[1]令和3年度契約状況調査票!$C:$AR,23,FALSE)="－","－",IF(VLOOKUP(A61,[1]令和3年度契約状況調査票!$C:$AR,9,FALSE)&lt;&gt;"",TEXT(VLOOKUP(A61,[1]令和3年度契約状況調査票!$C:$AR,19,FALSE),"#.0%")&amp;CHAR(10)&amp;"(B/A×100)",VLOOKUP(A61,[1]令和3年度契約状況調査票!$C:$AR,19,FALSE))))))</f>
        <v/>
      </c>
      <c r="K61" s="30" t="str">
        <f>IF(A61="","",IF(VLOOKUP(A61,[1]令和3年度契約状況調査票!$C:$AR,29,FALSE)="①公益社団法人","公社",IF(VLOOKUP(A61,[1]令和3年度契約状況調査票!$C:$AR,29,FALSE)="②公益財団法人","公財","")))</f>
        <v/>
      </c>
      <c r="L61" s="30" t="str">
        <f>IF(A61="","",VLOOKUP(A61,[1]令和3年度契約状況調査票!$C:$AR,30,FALSE))</f>
        <v/>
      </c>
      <c r="M61" s="31" t="str">
        <f>IF(A61="","",IF(VLOOKUP(A61,[1]令和3年度契約状況調査票!$C:$AR,30,FALSE)="国所管",VLOOKUP(A61,[1]令和3年度契約状況調査票!$C:$AR,24,FALSE),""))</f>
        <v/>
      </c>
      <c r="N61" s="32" t="str">
        <f>IF(A61="","",IF(AND(P61="○",O61="分担契約/単価契約"),"単価契約"&amp;CHAR(10)&amp;"予定調達総額 "&amp;TEXT(VLOOKUP(A61,[1]令和3年度契約状況調査票!$C:$AR,18,FALSE),"#,##0円")&amp;"(B)"&amp;CHAR(10)&amp;"分担契約"&amp;CHAR(10)&amp;VLOOKUP(A61,[1]令和3年度契約状況調査票!$C:$AR,34,FALSE),IF(AND(P61="○",O61="分担契約"),"分担契約"&amp;CHAR(10)&amp;"契約総額 "&amp;TEXT(VLOOKUP(A61,[1]令和3年度契約状況調査票!$C:$AR,18,FALSE),"#,##0円")&amp;"(B)"&amp;CHAR(10)&amp;VLOOKUP(A61,[1]令和3年度契約状況調査票!$C:$AR,34,FALSE),(IF(O61="分担契約/単価契約","単価契約"&amp;CHAR(10)&amp;"予定調達総額 "&amp;TEXT(VLOOKUP(A61,[1]令和3年度契約状況調査票!$C:$AR,18,FALSE),"#,##0円")&amp;CHAR(10)&amp;"分担契約"&amp;CHAR(10)&amp;VLOOKUP(A61,[1]令和3年度契約状況調査票!$C:$AR,34,FALSE),IF(O61="分担契約","分担契約"&amp;CHAR(10)&amp;"契約総額 "&amp;TEXT(VLOOKUP(A61,[1]令和3年度契約状況調査票!$C:$AR,18,FALSE),"#,##0円")&amp;CHAR(10)&amp;VLOOKUP(A61,[1]令和3年度契約状況調査票!$C:$AR,34,FALSE),IF(O61="単価契約","単価契約"&amp;CHAR(10)&amp;"予定調達総額 "&amp;TEXT(VLOOKUP(A61,[1]令和3年度契約状況調査票!$C:$AR,18,FALSE),"#,##0円")&amp;CHAR(10)&amp;VLOOKUP(A61,[1]令和3年度契約状況調査票!$C:$AR,34,FALSE),VLOOKUP(A61,[1]令和3年度契約状況調査票!$C:$AR,34,FALSE))))))))</f>
        <v/>
      </c>
      <c r="O61" s="21" t="str">
        <f>IF(A61="","",VLOOKUP(A61,[1]令和3年度契約状況調査票!$C:$BY,55,FALSE))</f>
        <v/>
      </c>
      <c r="P61" s="21" t="str">
        <f>IF(A61="","",IF(VLOOKUP(A61,[1]令和3年度契約状況調査票!$C:$AR,16,FALSE)="他官署で調達手続きを実施のため","×",IF(VLOOKUP(A61,[1]令和3年度契約状況調査票!$C:$AR,23,FALSE)="②同種の他の契約の予定価格を類推されるおそれがあるため公表しない","×","○")))</f>
        <v/>
      </c>
    </row>
    <row r="62" spans="1:16" s="21" customFormat="1" ht="60" customHeight="1" x14ac:dyDescent="0.15">
      <c r="A62" s="22" t="str">
        <f>IF(MAX([1]令和3年度契約状況調査票!C61:C306)&gt;=ROW()-5,ROW()-5,"")</f>
        <v/>
      </c>
      <c r="B62" s="23" t="str">
        <f>IF(A62="","",VLOOKUP(A62,[1]令和3年度契約状況調査票!$C:$AR,7,FALSE))</f>
        <v/>
      </c>
      <c r="C62" s="24" t="str">
        <f>IF(A62="","",VLOOKUP(A62,[1]令和3年度契約状況調査票!$C:$AR,8,FALSE))</f>
        <v/>
      </c>
      <c r="D62" s="25" t="str">
        <f>IF(A62="","",VLOOKUP(A62,[1]令和3年度契約状況調査票!$C:$AR,11,FALSE))</f>
        <v/>
      </c>
      <c r="E62" s="23" t="str">
        <f>IF(A62="","",VLOOKUP(A62,[1]令和3年度契約状況調査票!$C:$AR,12,FALSE))</f>
        <v/>
      </c>
      <c r="F62" s="26" t="str">
        <f>IF(A62="","",VLOOKUP(A62,[1]令和3年度契約状況調査票!$C:$AR,13,FALSE))</f>
        <v/>
      </c>
      <c r="G62" s="27" t="str">
        <f>IF(A62="","",IF(VLOOKUP(A62,[1]令和3年度契約状況調査票!$C:$AR,14,FALSE)="②一般競争入札（総合評価方式）","一般競争入札"&amp;CHAR(10)&amp;"（総合評価方式）","一般競争入札"))</f>
        <v/>
      </c>
      <c r="H62" s="28" t="str">
        <f>IF(A62="","",IF(VLOOKUP(A62,[1]令和3年度契約状況調査票!$C:$AR,16,FALSE)="他官署で調達手続きを実施のため","他官署で調達手続きを実施のため",IF(VLOOKUP(A62,[1]令和3年度契約状況調査票!$C:$AR,23,FALSE)="②同種の他の契約の予定価格を類推されるおそれがあるため公表しない","同種の他の契約の予定価格を類推されるおそれがあるため公表しない",IF(VLOOKUP(A62,[1]令和3年度契約状況調査票!$C:$AR,23,FALSE)="－","－",IF(VLOOKUP(A62,[1]令和3年度契約状況調査票!$C:$AR,9,FALSE)&lt;&gt;"",TEXT(VLOOKUP(A62,[1]令和3年度契約状況調査票!$C:$AR,16,FALSE),"#,##0円")&amp;CHAR(10)&amp;"(A)",VLOOKUP(A62,[1]令和3年度契約状況調査票!$C:$AR,16,FALSE))))))</f>
        <v/>
      </c>
      <c r="I62" s="28" t="str">
        <f>IF(A62="","",VLOOKUP(A62,[1]令和3年度契約状況調査票!$C:$AR,17,FALSE))</f>
        <v/>
      </c>
      <c r="J62" s="29" t="str">
        <f>IF(A62="","",IF(VLOOKUP(A62,[1]令和3年度契約状況調査票!$C:$AR,16,FALSE)="他官署で調達手続きを実施のため","－",IF(VLOOKUP(A62,[1]令和3年度契約状況調査票!$C:$AR,23,FALSE)="②同種の他の契約の予定価格を類推されるおそれがあるため公表しない","－",IF(VLOOKUP(A62,[1]令和3年度契約状況調査票!$C:$AR,23,FALSE)="－","－",IF(VLOOKUP(A62,[1]令和3年度契約状況調査票!$C:$AR,9,FALSE)&lt;&gt;"",TEXT(VLOOKUP(A62,[1]令和3年度契約状況調査票!$C:$AR,19,FALSE),"#.0%")&amp;CHAR(10)&amp;"(B/A×100)",VLOOKUP(A62,[1]令和3年度契約状況調査票!$C:$AR,19,FALSE))))))</f>
        <v/>
      </c>
      <c r="K62" s="30" t="str">
        <f>IF(A62="","",IF(VLOOKUP(A62,[1]令和3年度契約状況調査票!$C:$AR,29,FALSE)="①公益社団法人","公社",IF(VLOOKUP(A62,[1]令和3年度契約状況調査票!$C:$AR,29,FALSE)="②公益財団法人","公財","")))</f>
        <v/>
      </c>
      <c r="L62" s="30" t="str">
        <f>IF(A62="","",VLOOKUP(A62,[1]令和3年度契約状況調査票!$C:$AR,30,FALSE))</f>
        <v/>
      </c>
      <c r="M62" s="31" t="str">
        <f>IF(A62="","",IF(VLOOKUP(A62,[1]令和3年度契約状況調査票!$C:$AR,30,FALSE)="国所管",VLOOKUP(A62,[1]令和3年度契約状況調査票!$C:$AR,24,FALSE),""))</f>
        <v/>
      </c>
      <c r="N62" s="32" t="str">
        <f>IF(A62="","",IF(AND(P62="○",O62="分担契約/単価契約"),"単価契約"&amp;CHAR(10)&amp;"予定調達総額 "&amp;TEXT(VLOOKUP(A62,[1]令和3年度契約状況調査票!$C:$AR,18,FALSE),"#,##0円")&amp;"(B)"&amp;CHAR(10)&amp;"分担契約"&amp;CHAR(10)&amp;VLOOKUP(A62,[1]令和3年度契約状況調査票!$C:$AR,34,FALSE),IF(AND(P62="○",O62="分担契約"),"分担契約"&amp;CHAR(10)&amp;"契約総額 "&amp;TEXT(VLOOKUP(A62,[1]令和3年度契約状況調査票!$C:$AR,18,FALSE),"#,##0円")&amp;"(B)"&amp;CHAR(10)&amp;VLOOKUP(A62,[1]令和3年度契約状況調査票!$C:$AR,34,FALSE),(IF(O62="分担契約/単価契約","単価契約"&amp;CHAR(10)&amp;"予定調達総額 "&amp;TEXT(VLOOKUP(A62,[1]令和3年度契約状況調査票!$C:$AR,18,FALSE),"#,##0円")&amp;CHAR(10)&amp;"分担契約"&amp;CHAR(10)&amp;VLOOKUP(A62,[1]令和3年度契約状況調査票!$C:$AR,34,FALSE),IF(O62="分担契約","分担契約"&amp;CHAR(10)&amp;"契約総額 "&amp;TEXT(VLOOKUP(A62,[1]令和3年度契約状況調査票!$C:$AR,18,FALSE),"#,##0円")&amp;CHAR(10)&amp;VLOOKUP(A62,[1]令和3年度契約状況調査票!$C:$AR,34,FALSE),IF(O62="単価契約","単価契約"&amp;CHAR(10)&amp;"予定調達総額 "&amp;TEXT(VLOOKUP(A62,[1]令和3年度契約状況調査票!$C:$AR,18,FALSE),"#,##0円")&amp;CHAR(10)&amp;VLOOKUP(A62,[1]令和3年度契約状況調査票!$C:$AR,34,FALSE),VLOOKUP(A62,[1]令和3年度契約状況調査票!$C:$AR,34,FALSE))))))))</f>
        <v/>
      </c>
      <c r="O62" s="21" t="str">
        <f>IF(A62="","",VLOOKUP(A62,[1]令和3年度契約状況調査票!$C:$BY,55,FALSE))</f>
        <v/>
      </c>
      <c r="P62" s="21" t="str">
        <f>IF(A62="","",IF(VLOOKUP(A62,[1]令和3年度契約状況調査票!$C:$AR,16,FALSE)="他官署で調達手続きを実施のため","×",IF(VLOOKUP(A62,[1]令和3年度契約状況調査票!$C:$AR,23,FALSE)="②同種の他の契約の予定価格を類推されるおそれがあるため公表しない","×","○")))</f>
        <v/>
      </c>
    </row>
    <row r="63" spans="1:16" s="21" customFormat="1" ht="60" customHeight="1" x14ac:dyDescent="0.15">
      <c r="A63" s="22" t="str">
        <f>IF(MAX([1]令和3年度契約状況調査票!C62:C307)&gt;=ROW()-5,ROW()-5,"")</f>
        <v/>
      </c>
      <c r="B63" s="23" t="str">
        <f>IF(A63="","",VLOOKUP(A63,[1]令和3年度契約状況調査票!$C:$AR,7,FALSE))</f>
        <v/>
      </c>
      <c r="C63" s="24" t="str">
        <f>IF(A63="","",VLOOKUP(A63,[1]令和3年度契約状況調査票!$C:$AR,8,FALSE))</f>
        <v/>
      </c>
      <c r="D63" s="25" t="str">
        <f>IF(A63="","",VLOOKUP(A63,[1]令和3年度契約状況調査票!$C:$AR,11,FALSE))</f>
        <v/>
      </c>
      <c r="E63" s="23" t="str">
        <f>IF(A63="","",VLOOKUP(A63,[1]令和3年度契約状況調査票!$C:$AR,12,FALSE))</f>
        <v/>
      </c>
      <c r="F63" s="26" t="str">
        <f>IF(A63="","",VLOOKUP(A63,[1]令和3年度契約状況調査票!$C:$AR,13,FALSE))</f>
        <v/>
      </c>
      <c r="G63" s="27" t="str">
        <f>IF(A63="","",IF(VLOOKUP(A63,[1]令和3年度契約状況調査票!$C:$AR,14,FALSE)="②一般競争入札（総合評価方式）","一般競争入札"&amp;CHAR(10)&amp;"（総合評価方式）","一般競争入札"))</f>
        <v/>
      </c>
      <c r="H63" s="28" t="str">
        <f>IF(A63="","",IF(VLOOKUP(A63,[1]令和3年度契約状況調査票!$C:$AR,16,FALSE)="他官署で調達手続きを実施のため","他官署で調達手続きを実施のため",IF(VLOOKUP(A63,[1]令和3年度契約状況調査票!$C:$AR,23,FALSE)="②同種の他の契約の予定価格を類推されるおそれがあるため公表しない","同種の他の契約の予定価格を類推されるおそれがあるため公表しない",IF(VLOOKUP(A63,[1]令和3年度契約状況調査票!$C:$AR,23,FALSE)="－","－",IF(VLOOKUP(A63,[1]令和3年度契約状況調査票!$C:$AR,9,FALSE)&lt;&gt;"",TEXT(VLOOKUP(A63,[1]令和3年度契約状況調査票!$C:$AR,16,FALSE),"#,##0円")&amp;CHAR(10)&amp;"(A)",VLOOKUP(A63,[1]令和3年度契約状況調査票!$C:$AR,16,FALSE))))))</f>
        <v/>
      </c>
      <c r="I63" s="28" t="str">
        <f>IF(A63="","",VLOOKUP(A63,[1]令和3年度契約状況調査票!$C:$AR,17,FALSE))</f>
        <v/>
      </c>
      <c r="J63" s="29" t="str">
        <f>IF(A63="","",IF(VLOOKUP(A63,[1]令和3年度契約状況調査票!$C:$AR,16,FALSE)="他官署で調達手続きを実施のため","－",IF(VLOOKUP(A63,[1]令和3年度契約状況調査票!$C:$AR,23,FALSE)="②同種の他の契約の予定価格を類推されるおそれがあるため公表しない","－",IF(VLOOKUP(A63,[1]令和3年度契約状況調査票!$C:$AR,23,FALSE)="－","－",IF(VLOOKUP(A63,[1]令和3年度契約状況調査票!$C:$AR,9,FALSE)&lt;&gt;"",TEXT(VLOOKUP(A63,[1]令和3年度契約状況調査票!$C:$AR,19,FALSE),"#.0%")&amp;CHAR(10)&amp;"(B/A×100)",VLOOKUP(A63,[1]令和3年度契約状況調査票!$C:$AR,19,FALSE))))))</f>
        <v/>
      </c>
      <c r="K63" s="30" t="str">
        <f>IF(A63="","",IF(VLOOKUP(A63,[1]令和3年度契約状況調査票!$C:$AR,29,FALSE)="①公益社団法人","公社",IF(VLOOKUP(A63,[1]令和3年度契約状況調査票!$C:$AR,29,FALSE)="②公益財団法人","公財","")))</f>
        <v/>
      </c>
      <c r="L63" s="30" t="str">
        <f>IF(A63="","",VLOOKUP(A63,[1]令和3年度契約状況調査票!$C:$AR,30,FALSE))</f>
        <v/>
      </c>
      <c r="M63" s="31" t="str">
        <f>IF(A63="","",IF(VLOOKUP(A63,[1]令和3年度契約状況調査票!$C:$AR,30,FALSE)="国所管",VLOOKUP(A63,[1]令和3年度契約状況調査票!$C:$AR,24,FALSE),""))</f>
        <v/>
      </c>
      <c r="N63" s="32" t="str">
        <f>IF(A63="","",IF(AND(P63="○",O63="分担契約/単価契約"),"単価契約"&amp;CHAR(10)&amp;"予定調達総額 "&amp;TEXT(VLOOKUP(A63,[1]令和3年度契約状況調査票!$C:$AR,18,FALSE),"#,##0円")&amp;"(B)"&amp;CHAR(10)&amp;"分担契約"&amp;CHAR(10)&amp;VLOOKUP(A63,[1]令和3年度契約状況調査票!$C:$AR,34,FALSE),IF(AND(P63="○",O63="分担契約"),"分担契約"&amp;CHAR(10)&amp;"契約総額 "&amp;TEXT(VLOOKUP(A63,[1]令和3年度契約状況調査票!$C:$AR,18,FALSE),"#,##0円")&amp;"(B)"&amp;CHAR(10)&amp;VLOOKUP(A63,[1]令和3年度契約状況調査票!$C:$AR,34,FALSE),(IF(O63="分担契約/単価契約","単価契約"&amp;CHAR(10)&amp;"予定調達総額 "&amp;TEXT(VLOOKUP(A63,[1]令和3年度契約状況調査票!$C:$AR,18,FALSE),"#,##0円")&amp;CHAR(10)&amp;"分担契約"&amp;CHAR(10)&amp;VLOOKUP(A63,[1]令和3年度契約状況調査票!$C:$AR,34,FALSE),IF(O63="分担契約","分担契約"&amp;CHAR(10)&amp;"契約総額 "&amp;TEXT(VLOOKUP(A63,[1]令和3年度契約状況調査票!$C:$AR,18,FALSE),"#,##0円")&amp;CHAR(10)&amp;VLOOKUP(A63,[1]令和3年度契約状況調査票!$C:$AR,34,FALSE),IF(O63="単価契約","単価契約"&amp;CHAR(10)&amp;"予定調達総額 "&amp;TEXT(VLOOKUP(A63,[1]令和3年度契約状況調査票!$C:$AR,18,FALSE),"#,##0円")&amp;CHAR(10)&amp;VLOOKUP(A63,[1]令和3年度契約状況調査票!$C:$AR,34,FALSE),VLOOKUP(A63,[1]令和3年度契約状況調査票!$C:$AR,34,FALSE))))))))</f>
        <v/>
      </c>
      <c r="O63" s="21" t="str">
        <f>IF(A63="","",VLOOKUP(A63,[1]令和3年度契約状況調査票!$C:$BY,55,FALSE))</f>
        <v/>
      </c>
      <c r="P63" s="21" t="str">
        <f>IF(A63="","",IF(VLOOKUP(A63,[1]令和3年度契約状況調査票!$C:$AR,16,FALSE)="他官署で調達手続きを実施のため","×",IF(VLOOKUP(A63,[1]令和3年度契約状況調査票!$C:$AR,23,FALSE)="②同種の他の契約の予定価格を類推されるおそれがあるため公表しない","×","○")))</f>
        <v/>
      </c>
    </row>
    <row r="64" spans="1:16" s="21" customFormat="1" ht="60" customHeight="1" x14ac:dyDescent="0.15">
      <c r="A64" s="22" t="str">
        <f>IF(MAX([1]令和3年度契約状況調査票!C63:C308)&gt;=ROW()-5,ROW()-5,"")</f>
        <v/>
      </c>
      <c r="B64" s="23" t="str">
        <f>IF(A64="","",VLOOKUP(A64,[1]令和3年度契約状況調査票!$C:$AR,7,FALSE))</f>
        <v/>
      </c>
      <c r="C64" s="24" t="str">
        <f>IF(A64="","",VLOOKUP(A64,[1]令和3年度契約状況調査票!$C:$AR,8,FALSE))</f>
        <v/>
      </c>
      <c r="D64" s="25" t="str">
        <f>IF(A64="","",VLOOKUP(A64,[1]令和3年度契約状況調査票!$C:$AR,11,FALSE))</f>
        <v/>
      </c>
      <c r="E64" s="23" t="str">
        <f>IF(A64="","",VLOOKUP(A64,[1]令和3年度契約状況調査票!$C:$AR,12,FALSE))</f>
        <v/>
      </c>
      <c r="F64" s="26" t="str">
        <f>IF(A64="","",VLOOKUP(A64,[1]令和3年度契約状況調査票!$C:$AR,13,FALSE))</f>
        <v/>
      </c>
      <c r="G64" s="27" t="str">
        <f>IF(A64="","",IF(VLOOKUP(A64,[1]令和3年度契約状況調査票!$C:$AR,14,FALSE)="②一般競争入札（総合評価方式）","一般競争入札"&amp;CHAR(10)&amp;"（総合評価方式）","一般競争入札"))</f>
        <v/>
      </c>
      <c r="H64" s="28" t="str">
        <f>IF(A64="","",IF(VLOOKUP(A64,[1]令和3年度契約状況調査票!$C:$AR,16,FALSE)="他官署で調達手続きを実施のため","他官署で調達手続きを実施のため",IF(VLOOKUP(A64,[1]令和3年度契約状況調査票!$C:$AR,23,FALSE)="②同種の他の契約の予定価格を類推されるおそれがあるため公表しない","同種の他の契約の予定価格を類推されるおそれがあるため公表しない",IF(VLOOKUP(A64,[1]令和3年度契約状況調査票!$C:$AR,23,FALSE)="－","－",IF(VLOOKUP(A64,[1]令和3年度契約状況調査票!$C:$AR,9,FALSE)&lt;&gt;"",TEXT(VLOOKUP(A64,[1]令和3年度契約状況調査票!$C:$AR,16,FALSE),"#,##0円")&amp;CHAR(10)&amp;"(A)",VLOOKUP(A64,[1]令和3年度契約状況調査票!$C:$AR,16,FALSE))))))</f>
        <v/>
      </c>
      <c r="I64" s="28" t="str">
        <f>IF(A64="","",VLOOKUP(A64,[1]令和3年度契約状況調査票!$C:$AR,17,FALSE))</f>
        <v/>
      </c>
      <c r="J64" s="29" t="str">
        <f>IF(A64="","",IF(VLOOKUP(A64,[1]令和3年度契約状況調査票!$C:$AR,16,FALSE)="他官署で調達手続きを実施のため","－",IF(VLOOKUP(A64,[1]令和3年度契約状況調査票!$C:$AR,23,FALSE)="②同種の他の契約の予定価格を類推されるおそれがあるため公表しない","－",IF(VLOOKUP(A64,[1]令和3年度契約状況調査票!$C:$AR,23,FALSE)="－","－",IF(VLOOKUP(A64,[1]令和3年度契約状況調査票!$C:$AR,9,FALSE)&lt;&gt;"",TEXT(VLOOKUP(A64,[1]令和3年度契約状況調査票!$C:$AR,19,FALSE),"#.0%")&amp;CHAR(10)&amp;"(B/A×100)",VLOOKUP(A64,[1]令和3年度契約状況調査票!$C:$AR,19,FALSE))))))</f>
        <v/>
      </c>
      <c r="K64" s="30" t="str">
        <f>IF(A64="","",IF(VLOOKUP(A64,[1]令和3年度契約状況調査票!$C:$AR,29,FALSE)="①公益社団法人","公社",IF(VLOOKUP(A64,[1]令和3年度契約状況調査票!$C:$AR,29,FALSE)="②公益財団法人","公財","")))</f>
        <v/>
      </c>
      <c r="L64" s="30" t="str">
        <f>IF(A64="","",VLOOKUP(A64,[1]令和3年度契約状況調査票!$C:$AR,30,FALSE))</f>
        <v/>
      </c>
      <c r="M64" s="31" t="str">
        <f>IF(A64="","",IF(VLOOKUP(A64,[1]令和3年度契約状況調査票!$C:$AR,30,FALSE)="国所管",VLOOKUP(A64,[1]令和3年度契約状況調査票!$C:$AR,24,FALSE),""))</f>
        <v/>
      </c>
      <c r="N64" s="32" t="str">
        <f>IF(A64="","",IF(AND(P64="○",O64="分担契約/単価契約"),"単価契約"&amp;CHAR(10)&amp;"予定調達総額 "&amp;TEXT(VLOOKUP(A64,[1]令和3年度契約状況調査票!$C:$AR,18,FALSE),"#,##0円")&amp;"(B)"&amp;CHAR(10)&amp;"分担契約"&amp;CHAR(10)&amp;VLOOKUP(A64,[1]令和3年度契約状況調査票!$C:$AR,34,FALSE),IF(AND(P64="○",O64="分担契約"),"分担契約"&amp;CHAR(10)&amp;"契約総額 "&amp;TEXT(VLOOKUP(A64,[1]令和3年度契約状況調査票!$C:$AR,18,FALSE),"#,##0円")&amp;"(B)"&amp;CHAR(10)&amp;VLOOKUP(A64,[1]令和3年度契約状況調査票!$C:$AR,34,FALSE),(IF(O64="分担契約/単価契約","単価契約"&amp;CHAR(10)&amp;"予定調達総額 "&amp;TEXT(VLOOKUP(A64,[1]令和3年度契約状況調査票!$C:$AR,18,FALSE),"#,##0円")&amp;CHAR(10)&amp;"分担契約"&amp;CHAR(10)&amp;VLOOKUP(A64,[1]令和3年度契約状況調査票!$C:$AR,34,FALSE),IF(O64="分担契約","分担契約"&amp;CHAR(10)&amp;"契約総額 "&amp;TEXT(VLOOKUP(A64,[1]令和3年度契約状況調査票!$C:$AR,18,FALSE),"#,##0円")&amp;CHAR(10)&amp;VLOOKUP(A64,[1]令和3年度契約状況調査票!$C:$AR,34,FALSE),IF(O64="単価契約","単価契約"&amp;CHAR(10)&amp;"予定調達総額 "&amp;TEXT(VLOOKUP(A64,[1]令和3年度契約状況調査票!$C:$AR,18,FALSE),"#,##0円")&amp;CHAR(10)&amp;VLOOKUP(A64,[1]令和3年度契約状況調査票!$C:$AR,34,FALSE),VLOOKUP(A64,[1]令和3年度契約状況調査票!$C:$AR,34,FALSE))))))))</f>
        <v/>
      </c>
      <c r="O64" s="21" t="str">
        <f>IF(A64="","",VLOOKUP(A64,[1]令和3年度契約状況調査票!$C:$BY,55,FALSE))</f>
        <v/>
      </c>
      <c r="P64" s="21" t="str">
        <f>IF(A64="","",IF(VLOOKUP(A64,[1]令和3年度契約状況調査票!$C:$AR,16,FALSE)="他官署で調達手続きを実施のため","×",IF(VLOOKUP(A64,[1]令和3年度契約状況調査票!$C:$AR,23,FALSE)="②同種の他の契約の予定価格を類推されるおそれがあるため公表しない","×","○")))</f>
        <v/>
      </c>
    </row>
    <row r="65" spans="1:16" s="21" customFormat="1" ht="60" customHeight="1" x14ac:dyDescent="0.15">
      <c r="A65" s="22" t="str">
        <f>IF(MAX([1]令和3年度契約状況調査票!C64:C309)&gt;=ROW()-5,ROW()-5,"")</f>
        <v/>
      </c>
      <c r="B65" s="23" t="str">
        <f>IF(A65="","",VLOOKUP(A65,[1]令和3年度契約状況調査票!$C:$AR,7,FALSE))</f>
        <v/>
      </c>
      <c r="C65" s="24" t="str">
        <f>IF(A65="","",VLOOKUP(A65,[1]令和3年度契約状況調査票!$C:$AR,8,FALSE))</f>
        <v/>
      </c>
      <c r="D65" s="25" t="str">
        <f>IF(A65="","",VLOOKUP(A65,[1]令和3年度契約状況調査票!$C:$AR,11,FALSE))</f>
        <v/>
      </c>
      <c r="E65" s="23" t="str">
        <f>IF(A65="","",VLOOKUP(A65,[1]令和3年度契約状況調査票!$C:$AR,12,FALSE))</f>
        <v/>
      </c>
      <c r="F65" s="26" t="str">
        <f>IF(A65="","",VLOOKUP(A65,[1]令和3年度契約状況調査票!$C:$AR,13,FALSE))</f>
        <v/>
      </c>
      <c r="G65" s="27" t="str">
        <f>IF(A65="","",IF(VLOOKUP(A65,[1]令和3年度契約状況調査票!$C:$AR,14,FALSE)="②一般競争入札（総合評価方式）","一般競争入札"&amp;CHAR(10)&amp;"（総合評価方式）","一般競争入札"))</f>
        <v/>
      </c>
      <c r="H65" s="28" t="str">
        <f>IF(A65="","",IF(VLOOKUP(A65,[1]令和3年度契約状況調査票!$C:$AR,16,FALSE)="他官署で調達手続きを実施のため","他官署で調達手続きを実施のため",IF(VLOOKUP(A65,[1]令和3年度契約状況調査票!$C:$AR,23,FALSE)="②同種の他の契約の予定価格を類推されるおそれがあるため公表しない","同種の他の契約の予定価格を類推されるおそれがあるため公表しない",IF(VLOOKUP(A65,[1]令和3年度契約状況調査票!$C:$AR,23,FALSE)="－","－",IF(VLOOKUP(A65,[1]令和3年度契約状況調査票!$C:$AR,9,FALSE)&lt;&gt;"",TEXT(VLOOKUP(A65,[1]令和3年度契約状況調査票!$C:$AR,16,FALSE),"#,##0円")&amp;CHAR(10)&amp;"(A)",VLOOKUP(A65,[1]令和3年度契約状況調査票!$C:$AR,16,FALSE))))))</f>
        <v/>
      </c>
      <c r="I65" s="28" t="str">
        <f>IF(A65="","",VLOOKUP(A65,[1]令和3年度契約状況調査票!$C:$AR,17,FALSE))</f>
        <v/>
      </c>
      <c r="J65" s="29" t="str">
        <f>IF(A65="","",IF(VLOOKUP(A65,[1]令和3年度契約状況調査票!$C:$AR,16,FALSE)="他官署で調達手続きを実施のため","－",IF(VLOOKUP(A65,[1]令和3年度契約状況調査票!$C:$AR,23,FALSE)="②同種の他の契約の予定価格を類推されるおそれがあるため公表しない","－",IF(VLOOKUP(A65,[1]令和3年度契約状況調査票!$C:$AR,23,FALSE)="－","－",IF(VLOOKUP(A65,[1]令和3年度契約状況調査票!$C:$AR,9,FALSE)&lt;&gt;"",TEXT(VLOOKUP(A65,[1]令和3年度契約状況調査票!$C:$AR,19,FALSE),"#.0%")&amp;CHAR(10)&amp;"(B/A×100)",VLOOKUP(A65,[1]令和3年度契約状況調査票!$C:$AR,19,FALSE))))))</f>
        <v/>
      </c>
      <c r="K65" s="30" t="str">
        <f>IF(A65="","",IF(VLOOKUP(A65,[1]令和3年度契約状況調査票!$C:$AR,29,FALSE)="①公益社団法人","公社",IF(VLOOKUP(A65,[1]令和3年度契約状況調査票!$C:$AR,29,FALSE)="②公益財団法人","公財","")))</f>
        <v/>
      </c>
      <c r="L65" s="30" t="str">
        <f>IF(A65="","",VLOOKUP(A65,[1]令和3年度契約状況調査票!$C:$AR,30,FALSE))</f>
        <v/>
      </c>
      <c r="M65" s="31" t="str">
        <f>IF(A65="","",IF(VLOOKUP(A65,[1]令和3年度契約状況調査票!$C:$AR,30,FALSE)="国所管",VLOOKUP(A65,[1]令和3年度契約状況調査票!$C:$AR,24,FALSE),""))</f>
        <v/>
      </c>
      <c r="N65" s="32" t="str">
        <f>IF(A65="","",IF(AND(P65="○",O65="分担契約/単価契約"),"単価契約"&amp;CHAR(10)&amp;"予定調達総額 "&amp;TEXT(VLOOKUP(A65,[1]令和3年度契約状況調査票!$C:$AR,18,FALSE),"#,##0円")&amp;"(B)"&amp;CHAR(10)&amp;"分担契約"&amp;CHAR(10)&amp;VLOOKUP(A65,[1]令和3年度契約状況調査票!$C:$AR,34,FALSE),IF(AND(P65="○",O65="分担契約"),"分担契約"&amp;CHAR(10)&amp;"契約総額 "&amp;TEXT(VLOOKUP(A65,[1]令和3年度契約状況調査票!$C:$AR,18,FALSE),"#,##0円")&amp;"(B)"&amp;CHAR(10)&amp;VLOOKUP(A65,[1]令和3年度契約状況調査票!$C:$AR,34,FALSE),(IF(O65="分担契約/単価契約","単価契約"&amp;CHAR(10)&amp;"予定調達総額 "&amp;TEXT(VLOOKUP(A65,[1]令和3年度契約状況調査票!$C:$AR,18,FALSE),"#,##0円")&amp;CHAR(10)&amp;"分担契約"&amp;CHAR(10)&amp;VLOOKUP(A65,[1]令和3年度契約状況調査票!$C:$AR,34,FALSE),IF(O65="分担契約","分担契約"&amp;CHAR(10)&amp;"契約総額 "&amp;TEXT(VLOOKUP(A65,[1]令和3年度契約状況調査票!$C:$AR,18,FALSE),"#,##0円")&amp;CHAR(10)&amp;VLOOKUP(A65,[1]令和3年度契約状況調査票!$C:$AR,34,FALSE),IF(O65="単価契約","単価契約"&amp;CHAR(10)&amp;"予定調達総額 "&amp;TEXT(VLOOKUP(A65,[1]令和3年度契約状況調査票!$C:$AR,18,FALSE),"#,##0円")&amp;CHAR(10)&amp;VLOOKUP(A65,[1]令和3年度契約状況調査票!$C:$AR,34,FALSE),VLOOKUP(A65,[1]令和3年度契約状況調査票!$C:$AR,34,FALSE))))))))</f>
        <v/>
      </c>
      <c r="O65" s="21" t="str">
        <f>IF(A65="","",VLOOKUP(A65,[1]令和3年度契約状況調査票!$C:$BY,55,FALSE))</f>
        <v/>
      </c>
      <c r="P65" s="21" t="str">
        <f>IF(A65="","",IF(VLOOKUP(A65,[1]令和3年度契約状況調査票!$C:$AR,16,FALSE)="他官署で調達手続きを実施のため","×",IF(VLOOKUP(A65,[1]令和3年度契約状況調査票!$C:$AR,23,FALSE)="②同種の他の契約の予定価格を類推されるおそれがあるため公表しない","×","○")))</f>
        <v/>
      </c>
    </row>
    <row r="66" spans="1:16" s="21" customFormat="1" ht="60" customHeight="1" x14ac:dyDescent="0.15">
      <c r="A66" s="22" t="str">
        <f>IF(MAX([1]令和3年度契約状況調査票!C65:C310)&gt;=ROW()-5,ROW()-5,"")</f>
        <v/>
      </c>
      <c r="B66" s="23" t="str">
        <f>IF(A66="","",VLOOKUP(A66,[1]令和3年度契約状況調査票!$C:$AR,7,FALSE))</f>
        <v/>
      </c>
      <c r="C66" s="24" t="str">
        <f>IF(A66="","",VLOOKUP(A66,[1]令和3年度契約状況調査票!$C:$AR,8,FALSE))</f>
        <v/>
      </c>
      <c r="D66" s="25" t="str">
        <f>IF(A66="","",VLOOKUP(A66,[1]令和3年度契約状況調査票!$C:$AR,11,FALSE))</f>
        <v/>
      </c>
      <c r="E66" s="23" t="str">
        <f>IF(A66="","",VLOOKUP(A66,[1]令和3年度契約状況調査票!$C:$AR,12,FALSE))</f>
        <v/>
      </c>
      <c r="F66" s="26" t="str">
        <f>IF(A66="","",VLOOKUP(A66,[1]令和3年度契約状況調査票!$C:$AR,13,FALSE))</f>
        <v/>
      </c>
      <c r="G66" s="27" t="str">
        <f>IF(A66="","",IF(VLOOKUP(A66,[1]令和3年度契約状況調査票!$C:$AR,14,FALSE)="②一般競争入札（総合評価方式）","一般競争入札"&amp;CHAR(10)&amp;"（総合評価方式）","一般競争入札"))</f>
        <v/>
      </c>
      <c r="H66" s="28" t="str">
        <f>IF(A66="","",IF(VLOOKUP(A66,[1]令和3年度契約状況調査票!$C:$AR,16,FALSE)="他官署で調達手続きを実施のため","他官署で調達手続きを実施のため",IF(VLOOKUP(A66,[1]令和3年度契約状況調査票!$C:$AR,23,FALSE)="②同種の他の契約の予定価格を類推されるおそれがあるため公表しない","同種の他の契約の予定価格を類推されるおそれがあるため公表しない",IF(VLOOKUP(A66,[1]令和3年度契約状況調査票!$C:$AR,23,FALSE)="－","－",IF(VLOOKUP(A66,[1]令和3年度契約状況調査票!$C:$AR,9,FALSE)&lt;&gt;"",TEXT(VLOOKUP(A66,[1]令和3年度契約状況調査票!$C:$AR,16,FALSE),"#,##0円")&amp;CHAR(10)&amp;"(A)",VLOOKUP(A66,[1]令和3年度契約状況調査票!$C:$AR,16,FALSE))))))</f>
        <v/>
      </c>
      <c r="I66" s="28" t="str">
        <f>IF(A66="","",VLOOKUP(A66,[1]令和3年度契約状況調査票!$C:$AR,17,FALSE))</f>
        <v/>
      </c>
      <c r="J66" s="29" t="str">
        <f>IF(A66="","",IF(VLOOKUP(A66,[1]令和3年度契約状況調査票!$C:$AR,16,FALSE)="他官署で調達手続きを実施のため","－",IF(VLOOKUP(A66,[1]令和3年度契約状況調査票!$C:$AR,23,FALSE)="②同種の他の契約の予定価格を類推されるおそれがあるため公表しない","－",IF(VLOOKUP(A66,[1]令和3年度契約状況調査票!$C:$AR,23,FALSE)="－","－",IF(VLOOKUP(A66,[1]令和3年度契約状況調査票!$C:$AR,9,FALSE)&lt;&gt;"",TEXT(VLOOKUP(A66,[1]令和3年度契約状況調査票!$C:$AR,19,FALSE),"#.0%")&amp;CHAR(10)&amp;"(B/A×100)",VLOOKUP(A66,[1]令和3年度契約状況調査票!$C:$AR,19,FALSE))))))</f>
        <v/>
      </c>
      <c r="K66" s="30" t="str">
        <f>IF(A66="","",IF(VLOOKUP(A66,[1]令和3年度契約状況調査票!$C:$AR,29,FALSE)="①公益社団法人","公社",IF(VLOOKUP(A66,[1]令和3年度契約状況調査票!$C:$AR,29,FALSE)="②公益財団法人","公財","")))</f>
        <v/>
      </c>
      <c r="L66" s="30" t="str">
        <f>IF(A66="","",VLOOKUP(A66,[1]令和3年度契約状況調査票!$C:$AR,30,FALSE))</f>
        <v/>
      </c>
      <c r="M66" s="31" t="str">
        <f>IF(A66="","",IF(VLOOKUP(A66,[1]令和3年度契約状況調査票!$C:$AR,30,FALSE)="国所管",VLOOKUP(A66,[1]令和3年度契約状況調査票!$C:$AR,24,FALSE),""))</f>
        <v/>
      </c>
      <c r="N66" s="32" t="str">
        <f>IF(A66="","",IF(AND(P66="○",O66="分担契約/単価契約"),"単価契約"&amp;CHAR(10)&amp;"予定調達総額 "&amp;TEXT(VLOOKUP(A66,[1]令和3年度契約状況調査票!$C:$AR,18,FALSE),"#,##0円")&amp;"(B)"&amp;CHAR(10)&amp;"分担契約"&amp;CHAR(10)&amp;VLOOKUP(A66,[1]令和3年度契約状況調査票!$C:$AR,34,FALSE),IF(AND(P66="○",O66="分担契約"),"分担契約"&amp;CHAR(10)&amp;"契約総額 "&amp;TEXT(VLOOKUP(A66,[1]令和3年度契約状況調査票!$C:$AR,18,FALSE),"#,##0円")&amp;"(B)"&amp;CHAR(10)&amp;VLOOKUP(A66,[1]令和3年度契約状況調査票!$C:$AR,34,FALSE),(IF(O66="分担契約/単価契約","単価契約"&amp;CHAR(10)&amp;"予定調達総額 "&amp;TEXT(VLOOKUP(A66,[1]令和3年度契約状況調査票!$C:$AR,18,FALSE),"#,##0円")&amp;CHAR(10)&amp;"分担契約"&amp;CHAR(10)&amp;VLOOKUP(A66,[1]令和3年度契約状況調査票!$C:$AR,34,FALSE),IF(O66="分担契約","分担契約"&amp;CHAR(10)&amp;"契約総額 "&amp;TEXT(VLOOKUP(A66,[1]令和3年度契約状況調査票!$C:$AR,18,FALSE),"#,##0円")&amp;CHAR(10)&amp;VLOOKUP(A66,[1]令和3年度契約状況調査票!$C:$AR,34,FALSE),IF(O66="単価契約","単価契約"&amp;CHAR(10)&amp;"予定調達総額 "&amp;TEXT(VLOOKUP(A66,[1]令和3年度契約状況調査票!$C:$AR,18,FALSE),"#,##0円")&amp;CHAR(10)&amp;VLOOKUP(A66,[1]令和3年度契約状況調査票!$C:$AR,34,FALSE),VLOOKUP(A66,[1]令和3年度契約状況調査票!$C:$AR,34,FALSE))))))))</f>
        <v/>
      </c>
      <c r="O66" s="21" t="str">
        <f>IF(A66="","",VLOOKUP(A66,[1]令和3年度契約状況調査票!$C:$BY,55,FALSE))</f>
        <v/>
      </c>
      <c r="P66" s="21" t="str">
        <f>IF(A66="","",IF(VLOOKUP(A66,[1]令和3年度契約状況調査票!$C:$AR,16,FALSE)="他官署で調達手続きを実施のため","×",IF(VLOOKUP(A66,[1]令和3年度契約状況調査票!$C:$AR,23,FALSE)="②同種の他の契約の予定価格を類推されるおそれがあるため公表しない","×","○")))</f>
        <v/>
      </c>
    </row>
    <row r="67" spans="1:16" s="21" customFormat="1" ht="60" customHeight="1" x14ac:dyDescent="0.15">
      <c r="A67" s="22" t="str">
        <f>IF(MAX([1]令和3年度契約状況調査票!C66:C311)&gt;=ROW()-5,ROW()-5,"")</f>
        <v/>
      </c>
      <c r="B67" s="23" t="str">
        <f>IF(A67="","",VLOOKUP(A67,[1]令和3年度契約状況調査票!$C:$AR,7,FALSE))</f>
        <v/>
      </c>
      <c r="C67" s="24" t="str">
        <f>IF(A67="","",VLOOKUP(A67,[1]令和3年度契約状況調査票!$C:$AR,8,FALSE))</f>
        <v/>
      </c>
      <c r="D67" s="25" t="str">
        <f>IF(A67="","",VLOOKUP(A67,[1]令和3年度契約状況調査票!$C:$AR,11,FALSE))</f>
        <v/>
      </c>
      <c r="E67" s="23" t="str">
        <f>IF(A67="","",VLOOKUP(A67,[1]令和3年度契約状況調査票!$C:$AR,12,FALSE))</f>
        <v/>
      </c>
      <c r="F67" s="26" t="str">
        <f>IF(A67="","",VLOOKUP(A67,[1]令和3年度契約状況調査票!$C:$AR,13,FALSE))</f>
        <v/>
      </c>
      <c r="G67" s="27" t="str">
        <f>IF(A67="","",IF(VLOOKUP(A67,[1]令和3年度契約状況調査票!$C:$AR,14,FALSE)="②一般競争入札（総合評価方式）","一般競争入札"&amp;CHAR(10)&amp;"（総合評価方式）","一般競争入札"))</f>
        <v/>
      </c>
      <c r="H67" s="28" t="str">
        <f>IF(A67="","",IF(VLOOKUP(A67,[1]令和3年度契約状況調査票!$C:$AR,16,FALSE)="他官署で調達手続きを実施のため","他官署で調達手続きを実施のため",IF(VLOOKUP(A67,[1]令和3年度契約状況調査票!$C:$AR,23,FALSE)="②同種の他の契約の予定価格を類推されるおそれがあるため公表しない","同種の他の契約の予定価格を類推されるおそれがあるため公表しない",IF(VLOOKUP(A67,[1]令和3年度契約状況調査票!$C:$AR,23,FALSE)="－","－",IF(VLOOKUP(A67,[1]令和3年度契約状況調査票!$C:$AR,9,FALSE)&lt;&gt;"",TEXT(VLOOKUP(A67,[1]令和3年度契約状況調査票!$C:$AR,16,FALSE),"#,##0円")&amp;CHAR(10)&amp;"(A)",VLOOKUP(A67,[1]令和3年度契約状況調査票!$C:$AR,16,FALSE))))))</f>
        <v/>
      </c>
      <c r="I67" s="28" t="str">
        <f>IF(A67="","",VLOOKUP(A67,[1]令和3年度契約状況調査票!$C:$AR,17,FALSE))</f>
        <v/>
      </c>
      <c r="J67" s="29" t="str">
        <f>IF(A67="","",IF(VLOOKUP(A67,[1]令和3年度契約状況調査票!$C:$AR,16,FALSE)="他官署で調達手続きを実施のため","－",IF(VLOOKUP(A67,[1]令和3年度契約状況調査票!$C:$AR,23,FALSE)="②同種の他の契約の予定価格を類推されるおそれがあるため公表しない","－",IF(VLOOKUP(A67,[1]令和3年度契約状況調査票!$C:$AR,23,FALSE)="－","－",IF(VLOOKUP(A67,[1]令和3年度契約状況調査票!$C:$AR,9,FALSE)&lt;&gt;"",TEXT(VLOOKUP(A67,[1]令和3年度契約状況調査票!$C:$AR,19,FALSE),"#.0%")&amp;CHAR(10)&amp;"(B/A×100)",VLOOKUP(A67,[1]令和3年度契約状況調査票!$C:$AR,19,FALSE))))))</f>
        <v/>
      </c>
      <c r="K67" s="30" t="str">
        <f>IF(A67="","",IF(VLOOKUP(A67,[1]令和3年度契約状況調査票!$C:$AR,29,FALSE)="①公益社団法人","公社",IF(VLOOKUP(A67,[1]令和3年度契約状況調査票!$C:$AR,29,FALSE)="②公益財団法人","公財","")))</f>
        <v/>
      </c>
      <c r="L67" s="30" t="str">
        <f>IF(A67="","",VLOOKUP(A67,[1]令和3年度契約状況調査票!$C:$AR,30,FALSE))</f>
        <v/>
      </c>
      <c r="M67" s="31" t="str">
        <f>IF(A67="","",IF(VLOOKUP(A67,[1]令和3年度契約状況調査票!$C:$AR,30,FALSE)="国所管",VLOOKUP(A67,[1]令和3年度契約状況調査票!$C:$AR,24,FALSE),""))</f>
        <v/>
      </c>
      <c r="N67" s="32" t="str">
        <f>IF(A67="","",IF(AND(P67="○",O67="分担契約/単価契約"),"単価契約"&amp;CHAR(10)&amp;"予定調達総額 "&amp;TEXT(VLOOKUP(A67,[1]令和3年度契約状況調査票!$C:$AR,18,FALSE),"#,##0円")&amp;"(B)"&amp;CHAR(10)&amp;"分担契約"&amp;CHAR(10)&amp;VLOOKUP(A67,[1]令和3年度契約状況調査票!$C:$AR,34,FALSE),IF(AND(P67="○",O67="分担契約"),"分担契約"&amp;CHAR(10)&amp;"契約総額 "&amp;TEXT(VLOOKUP(A67,[1]令和3年度契約状況調査票!$C:$AR,18,FALSE),"#,##0円")&amp;"(B)"&amp;CHAR(10)&amp;VLOOKUP(A67,[1]令和3年度契約状況調査票!$C:$AR,34,FALSE),(IF(O67="分担契約/単価契約","単価契約"&amp;CHAR(10)&amp;"予定調達総額 "&amp;TEXT(VLOOKUP(A67,[1]令和3年度契約状況調査票!$C:$AR,18,FALSE),"#,##0円")&amp;CHAR(10)&amp;"分担契約"&amp;CHAR(10)&amp;VLOOKUP(A67,[1]令和3年度契約状況調査票!$C:$AR,34,FALSE),IF(O67="分担契約","分担契約"&amp;CHAR(10)&amp;"契約総額 "&amp;TEXT(VLOOKUP(A67,[1]令和3年度契約状況調査票!$C:$AR,18,FALSE),"#,##0円")&amp;CHAR(10)&amp;VLOOKUP(A67,[1]令和3年度契約状況調査票!$C:$AR,34,FALSE),IF(O67="単価契約","単価契約"&amp;CHAR(10)&amp;"予定調達総額 "&amp;TEXT(VLOOKUP(A67,[1]令和3年度契約状況調査票!$C:$AR,18,FALSE),"#,##0円")&amp;CHAR(10)&amp;VLOOKUP(A67,[1]令和3年度契約状況調査票!$C:$AR,34,FALSE),VLOOKUP(A67,[1]令和3年度契約状況調査票!$C:$AR,34,FALSE))))))))</f>
        <v/>
      </c>
      <c r="O67" s="21" t="str">
        <f>IF(A67="","",VLOOKUP(A67,[1]令和3年度契約状況調査票!$C:$BY,55,FALSE))</f>
        <v/>
      </c>
      <c r="P67" s="21" t="str">
        <f>IF(A67="","",IF(VLOOKUP(A67,[1]令和3年度契約状況調査票!$C:$AR,16,FALSE)="他官署で調達手続きを実施のため","×",IF(VLOOKUP(A67,[1]令和3年度契約状況調査票!$C:$AR,23,FALSE)="②同種の他の契約の予定価格を類推されるおそれがあるため公表しない","×","○")))</f>
        <v/>
      </c>
    </row>
    <row r="68" spans="1:16" s="21" customFormat="1" ht="60" customHeight="1" x14ac:dyDescent="0.15">
      <c r="A68" s="22" t="str">
        <f>IF(MAX([1]令和3年度契約状況調査票!C67:C312)&gt;=ROW()-5,ROW()-5,"")</f>
        <v/>
      </c>
      <c r="B68" s="23" t="str">
        <f>IF(A68="","",VLOOKUP(A68,[1]令和3年度契約状況調査票!$C:$AR,7,FALSE))</f>
        <v/>
      </c>
      <c r="C68" s="24" t="str">
        <f>IF(A68="","",VLOOKUP(A68,[1]令和3年度契約状況調査票!$C:$AR,8,FALSE))</f>
        <v/>
      </c>
      <c r="D68" s="25" t="str">
        <f>IF(A68="","",VLOOKUP(A68,[1]令和3年度契約状況調査票!$C:$AR,11,FALSE))</f>
        <v/>
      </c>
      <c r="E68" s="23" t="str">
        <f>IF(A68="","",VLOOKUP(A68,[1]令和3年度契約状況調査票!$C:$AR,12,FALSE))</f>
        <v/>
      </c>
      <c r="F68" s="26" t="str">
        <f>IF(A68="","",VLOOKUP(A68,[1]令和3年度契約状況調査票!$C:$AR,13,FALSE))</f>
        <v/>
      </c>
      <c r="G68" s="27" t="str">
        <f>IF(A68="","",IF(VLOOKUP(A68,[1]令和3年度契約状況調査票!$C:$AR,14,FALSE)="②一般競争入札（総合評価方式）","一般競争入札"&amp;CHAR(10)&amp;"（総合評価方式）","一般競争入札"))</f>
        <v/>
      </c>
      <c r="H68" s="28" t="str">
        <f>IF(A68="","",IF(VLOOKUP(A68,[1]令和3年度契約状況調査票!$C:$AR,16,FALSE)="他官署で調達手続きを実施のため","他官署で調達手続きを実施のため",IF(VLOOKUP(A68,[1]令和3年度契約状況調査票!$C:$AR,23,FALSE)="②同種の他の契約の予定価格を類推されるおそれがあるため公表しない","同種の他の契約の予定価格を類推されるおそれがあるため公表しない",IF(VLOOKUP(A68,[1]令和3年度契約状況調査票!$C:$AR,23,FALSE)="－","－",IF(VLOOKUP(A68,[1]令和3年度契約状況調査票!$C:$AR,9,FALSE)&lt;&gt;"",TEXT(VLOOKUP(A68,[1]令和3年度契約状況調査票!$C:$AR,16,FALSE),"#,##0円")&amp;CHAR(10)&amp;"(A)",VLOOKUP(A68,[1]令和3年度契約状況調査票!$C:$AR,16,FALSE))))))</f>
        <v/>
      </c>
      <c r="I68" s="28" t="str">
        <f>IF(A68="","",VLOOKUP(A68,[1]令和3年度契約状況調査票!$C:$AR,17,FALSE))</f>
        <v/>
      </c>
      <c r="J68" s="29" t="str">
        <f>IF(A68="","",IF(VLOOKUP(A68,[1]令和3年度契約状況調査票!$C:$AR,16,FALSE)="他官署で調達手続きを実施のため","－",IF(VLOOKUP(A68,[1]令和3年度契約状況調査票!$C:$AR,23,FALSE)="②同種の他の契約の予定価格を類推されるおそれがあるため公表しない","－",IF(VLOOKUP(A68,[1]令和3年度契約状況調査票!$C:$AR,23,FALSE)="－","－",IF(VLOOKUP(A68,[1]令和3年度契約状況調査票!$C:$AR,9,FALSE)&lt;&gt;"",TEXT(VLOOKUP(A68,[1]令和3年度契約状況調査票!$C:$AR,19,FALSE),"#.0%")&amp;CHAR(10)&amp;"(B/A×100)",VLOOKUP(A68,[1]令和3年度契約状況調査票!$C:$AR,19,FALSE))))))</f>
        <v/>
      </c>
      <c r="K68" s="30" t="str">
        <f>IF(A68="","",IF(VLOOKUP(A68,[1]令和3年度契約状況調査票!$C:$AR,29,FALSE)="①公益社団法人","公社",IF(VLOOKUP(A68,[1]令和3年度契約状況調査票!$C:$AR,29,FALSE)="②公益財団法人","公財","")))</f>
        <v/>
      </c>
      <c r="L68" s="30" t="str">
        <f>IF(A68="","",VLOOKUP(A68,[1]令和3年度契約状況調査票!$C:$AR,30,FALSE))</f>
        <v/>
      </c>
      <c r="M68" s="31" t="str">
        <f>IF(A68="","",IF(VLOOKUP(A68,[1]令和3年度契約状況調査票!$C:$AR,30,FALSE)="国所管",VLOOKUP(A68,[1]令和3年度契約状況調査票!$C:$AR,24,FALSE),""))</f>
        <v/>
      </c>
      <c r="N68" s="32" t="str">
        <f>IF(A68="","",IF(AND(P68="○",O68="分担契約/単価契約"),"単価契約"&amp;CHAR(10)&amp;"予定調達総額 "&amp;TEXT(VLOOKUP(A68,[1]令和3年度契約状況調査票!$C:$AR,18,FALSE),"#,##0円")&amp;"(B)"&amp;CHAR(10)&amp;"分担契約"&amp;CHAR(10)&amp;VLOOKUP(A68,[1]令和3年度契約状況調査票!$C:$AR,34,FALSE),IF(AND(P68="○",O68="分担契約"),"分担契約"&amp;CHAR(10)&amp;"契約総額 "&amp;TEXT(VLOOKUP(A68,[1]令和3年度契約状況調査票!$C:$AR,18,FALSE),"#,##0円")&amp;"(B)"&amp;CHAR(10)&amp;VLOOKUP(A68,[1]令和3年度契約状況調査票!$C:$AR,34,FALSE),(IF(O68="分担契約/単価契約","単価契約"&amp;CHAR(10)&amp;"予定調達総額 "&amp;TEXT(VLOOKUP(A68,[1]令和3年度契約状況調査票!$C:$AR,18,FALSE),"#,##0円")&amp;CHAR(10)&amp;"分担契約"&amp;CHAR(10)&amp;VLOOKUP(A68,[1]令和3年度契約状況調査票!$C:$AR,34,FALSE),IF(O68="分担契約","分担契約"&amp;CHAR(10)&amp;"契約総額 "&amp;TEXT(VLOOKUP(A68,[1]令和3年度契約状況調査票!$C:$AR,18,FALSE),"#,##0円")&amp;CHAR(10)&amp;VLOOKUP(A68,[1]令和3年度契約状況調査票!$C:$AR,34,FALSE),IF(O68="単価契約","単価契約"&amp;CHAR(10)&amp;"予定調達総額 "&amp;TEXT(VLOOKUP(A68,[1]令和3年度契約状況調査票!$C:$AR,18,FALSE),"#,##0円")&amp;CHAR(10)&amp;VLOOKUP(A68,[1]令和3年度契約状況調査票!$C:$AR,34,FALSE),VLOOKUP(A68,[1]令和3年度契約状況調査票!$C:$AR,34,FALSE))))))))</f>
        <v/>
      </c>
      <c r="O68" s="21" t="str">
        <f>IF(A68="","",VLOOKUP(A68,[1]令和3年度契約状況調査票!$C:$BY,55,FALSE))</f>
        <v/>
      </c>
      <c r="P68" s="21" t="str">
        <f>IF(A68="","",IF(VLOOKUP(A68,[1]令和3年度契約状況調査票!$C:$AR,16,FALSE)="他官署で調達手続きを実施のため","×",IF(VLOOKUP(A68,[1]令和3年度契約状況調査票!$C:$AR,23,FALSE)="②同種の他の契約の予定価格を類推されるおそれがあるため公表しない","×","○")))</f>
        <v/>
      </c>
    </row>
    <row r="69" spans="1:16" s="21" customFormat="1" ht="60" customHeight="1" x14ac:dyDescent="0.15">
      <c r="A69" s="22" t="str">
        <f>IF(MAX([1]令和3年度契約状況調査票!C68:C313)&gt;=ROW()-5,ROW()-5,"")</f>
        <v/>
      </c>
      <c r="B69" s="23" t="str">
        <f>IF(A69="","",VLOOKUP(A69,[1]令和3年度契約状況調査票!$C:$AR,7,FALSE))</f>
        <v/>
      </c>
      <c r="C69" s="24" t="str">
        <f>IF(A69="","",VLOOKUP(A69,[1]令和3年度契約状況調査票!$C:$AR,8,FALSE))</f>
        <v/>
      </c>
      <c r="D69" s="25" t="str">
        <f>IF(A69="","",VLOOKUP(A69,[1]令和3年度契約状況調査票!$C:$AR,11,FALSE))</f>
        <v/>
      </c>
      <c r="E69" s="23" t="str">
        <f>IF(A69="","",VLOOKUP(A69,[1]令和3年度契約状況調査票!$C:$AR,12,FALSE))</f>
        <v/>
      </c>
      <c r="F69" s="26" t="str">
        <f>IF(A69="","",VLOOKUP(A69,[1]令和3年度契約状況調査票!$C:$AR,13,FALSE))</f>
        <v/>
      </c>
      <c r="G69" s="27" t="str">
        <f>IF(A69="","",IF(VLOOKUP(A69,[1]令和3年度契約状況調査票!$C:$AR,14,FALSE)="②一般競争入札（総合評価方式）","一般競争入札"&amp;CHAR(10)&amp;"（総合評価方式）","一般競争入札"))</f>
        <v/>
      </c>
      <c r="H69" s="28" t="str">
        <f>IF(A69="","",IF(VLOOKUP(A69,[1]令和3年度契約状況調査票!$C:$AR,16,FALSE)="他官署で調達手続きを実施のため","他官署で調達手続きを実施のため",IF(VLOOKUP(A69,[1]令和3年度契約状況調査票!$C:$AR,23,FALSE)="②同種の他の契約の予定価格を類推されるおそれがあるため公表しない","同種の他の契約の予定価格を類推されるおそれがあるため公表しない",IF(VLOOKUP(A69,[1]令和3年度契約状況調査票!$C:$AR,23,FALSE)="－","－",IF(VLOOKUP(A69,[1]令和3年度契約状況調査票!$C:$AR,9,FALSE)&lt;&gt;"",TEXT(VLOOKUP(A69,[1]令和3年度契約状況調査票!$C:$AR,16,FALSE),"#,##0円")&amp;CHAR(10)&amp;"(A)",VLOOKUP(A69,[1]令和3年度契約状況調査票!$C:$AR,16,FALSE))))))</f>
        <v/>
      </c>
      <c r="I69" s="28" t="str">
        <f>IF(A69="","",VLOOKUP(A69,[1]令和3年度契約状況調査票!$C:$AR,17,FALSE))</f>
        <v/>
      </c>
      <c r="J69" s="29" t="str">
        <f>IF(A69="","",IF(VLOOKUP(A69,[1]令和3年度契約状況調査票!$C:$AR,16,FALSE)="他官署で調達手続きを実施のため","－",IF(VLOOKUP(A69,[1]令和3年度契約状況調査票!$C:$AR,23,FALSE)="②同種の他の契約の予定価格を類推されるおそれがあるため公表しない","－",IF(VLOOKUP(A69,[1]令和3年度契約状況調査票!$C:$AR,23,FALSE)="－","－",IF(VLOOKUP(A69,[1]令和3年度契約状況調査票!$C:$AR,9,FALSE)&lt;&gt;"",TEXT(VLOOKUP(A69,[1]令和3年度契約状況調査票!$C:$AR,19,FALSE),"#.0%")&amp;CHAR(10)&amp;"(B/A×100)",VLOOKUP(A69,[1]令和3年度契約状況調査票!$C:$AR,19,FALSE))))))</f>
        <v/>
      </c>
      <c r="K69" s="30" t="str">
        <f>IF(A69="","",IF(VLOOKUP(A69,[1]令和3年度契約状況調査票!$C:$AR,29,FALSE)="①公益社団法人","公社",IF(VLOOKUP(A69,[1]令和3年度契約状況調査票!$C:$AR,29,FALSE)="②公益財団法人","公財","")))</f>
        <v/>
      </c>
      <c r="L69" s="30" t="str">
        <f>IF(A69="","",VLOOKUP(A69,[1]令和3年度契約状況調査票!$C:$AR,30,FALSE))</f>
        <v/>
      </c>
      <c r="M69" s="31" t="str">
        <f>IF(A69="","",IF(VLOOKUP(A69,[1]令和3年度契約状況調査票!$C:$AR,30,FALSE)="国所管",VLOOKUP(A69,[1]令和3年度契約状況調査票!$C:$AR,24,FALSE),""))</f>
        <v/>
      </c>
      <c r="N69" s="32" t="str">
        <f>IF(A69="","",IF(AND(P69="○",O69="分担契約/単価契約"),"単価契約"&amp;CHAR(10)&amp;"予定調達総額 "&amp;TEXT(VLOOKUP(A69,[1]令和3年度契約状況調査票!$C:$AR,18,FALSE),"#,##0円")&amp;"(B)"&amp;CHAR(10)&amp;"分担契約"&amp;CHAR(10)&amp;VLOOKUP(A69,[1]令和3年度契約状況調査票!$C:$AR,34,FALSE),IF(AND(P69="○",O69="分担契約"),"分担契約"&amp;CHAR(10)&amp;"契約総額 "&amp;TEXT(VLOOKUP(A69,[1]令和3年度契約状況調査票!$C:$AR,18,FALSE),"#,##0円")&amp;"(B)"&amp;CHAR(10)&amp;VLOOKUP(A69,[1]令和3年度契約状況調査票!$C:$AR,34,FALSE),(IF(O69="分担契約/単価契約","単価契約"&amp;CHAR(10)&amp;"予定調達総額 "&amp;TEXT(VLOOKUP(A69,[1]令和3年度契約状況調査票!$C:$AR,18,FALSE),"#,##0円")&amp;CHAR(10)&amp;"分担契約"&amp;CHAR(10)&amp;VLOOKUP(A69,[1]令和3年度契約状況調査票!$C:$AR,34,FALSE),IF(O69="分担契約","分担契約"&amp;CHAR(10)&amp;"契約総額 "&amp;TEXT(VLOOKUP(A69,[1]令和3年度契約状況調査票!$C:$AR,18,FALSE),"#,##0円")&amp;CHAR(10)&amp;VLOOKUP(A69,[1]令和3年度契約状況調査票!$C:$AR,34,FALSE),IF(O69="単価契約","単価契約"&amp;CHAR(10)&amp;"予定調達総額 "&amp;TEXT(VLOOKUP(A69,[1]令和3年度契約状況調査票!$C:$AR,18,FALSE),"#,##0円")&amp;CHAR(10)&amp;VLOOKUP(A69,[1]令和3年度契約状況調査票!$C:$AR,34,FALSE),VLOOKUP(A69,[1]令和3年度契約状況調査票!$C:$AR,34,FALSE))))))))</f>
        <v/>
      </c>
      <c r="O69" s="21" t="str">
        <f>IF(A69="","",VLOOKUP(A69,[1]令和3年度契約状況調査票!$C:$BY,55,FALSE))</f>
        <v/>
      </c>
      <c r="P69" s="21" t="str">
        <f>IF(A69="","",IF(VLOOKUP(A69,[1]令和3年度契約状況調査票!$C:$AR,16,FALSE)="他官署で調達手続きを実施のため","×",IF(VLOOKUP(A69,[1]令和3年度契約状況調査票!$C:$AR,23,FALSE)="②同種の他の契約の予定価格を類推されるおそれがあるため公表しない","×","○")))</f>
        <v/>
      </c>
    </row>
    <row r="70" spans="1:16" s="21" customFormat="1" ht="60" customHeight="1" x14ac:dyDescent="0.15">
      <c r="A70" s="22" t="str">
        <f>IF(MAX([1]令和3年度契約状況調査票!C69:C314)&gt;=ROW()-5,ROW()-5,"")</f>
        <v/>
      </c>
      <c r="B70" s="23" t="str">
        <f>IF(A70="","",VLOOKUP(A70,[1]令和3年度契約状況調査票!$C:$AR,7,FALSE))</f>
        <v/>
      </c>
      <c r="C70" s="24" t="str">
        <f>IF(A70="","",VLOOKUP(A70,[1]令和3年度契約状況調査票!$C:$AR,8,FALSE))</f>
        <v/>
      </c>
      <c r="D70" s="25" t="str">
        <f>IF(A70="","",VLOOKUP(A70,[1]令和3年度契約状況調査票!$C:$AR,11,FALSE))</f>
        <v/>
      </c>
      <c r="E70" s="23" t="str">
        <f>IF(A70="","",VLOOKUP(A70,[1]令和3年度契約状況調査票!$C:$AR,12,FALSE))</f>
        <v/>
      </c>
      <c r="F70" s="26" t="str">
        <f>IF(A70="","",VLOOKUP(A70,[1]令和3年度契約状況調査票!$C:$AR,13,FALSE))</f>
        <v/>
      </c>
      <c r="G70" s="27" t="str">
        <f>IF(A70="","",IF(VLOOKUP(A70,[1]令和3年度契約状況調査票!$C:$AR,14,FALSE)="②一般競争入札（総合評価方式）","一般競争入札"&amp;CHAR(10)&amp;"（総合評価方式）","一般競争入札"))</f>
        <v/>
      </c>
      <c r="H70" s="28" t="str">
        <f>IF(A70="","",IF(VLOOKUP(A70,[1]令和3年度契約状況調査票!$C:$AR,16,FALSE)="他官署で調達手続きを実施のため","他官署で調達手続きを実施のため",IF(VLOOKUP(A70,[1]令和3年度契約状況調査票!$C:$AR,23,FALSE)="②同種の他の契約の予定価格を類推されるおそれがあるため公表しない","同種の他の契約の予定価格を類推されるおそれがあるため公表しない",IF(VLOOKUP(A70,[1]令和3年度契約状況調査票!$C:$AR,23,FALSE)="－","－",IF(VLOOKUP(A70,[1]令和3年度契約状況調査票!$C:$AR,9,FALSE)&lt;&gt;"",TEXT(VLOOKUP(A70,[1]令和3年度契約状況調査票!$C:$AR,16,FALSE),"#,##0円")&amp;CHAR(10)&amp;"(A)",VLOOKUP(A70,[1]令和3年度契約状況調査票!$C:$AR,16,FALSE))))))</f>
        <v/>
      </c>
      <c r="I70" s="28" t="str">
        <f>IF(A70="","",VLOOKUP(A70,[1]令和3年度契約状況調査票!$C:$AR,17,FALSE))</f>
        <v/>
      </c>
      <c r="J70" s="29" t="str">
        <f>IF(A70="","",IF(VLOOKUP(A70,[1]令和3年度契約状況調査票!$C:$AR,16,FALSE)="他官署で調達手続きを実施のため","－",IF(VLOOKUP(A70,[1]令和3年度契約状況調査票!$C:$AR,23,FALSE)="②同種の他の契約の予定価格を類推されるおそれがあるため公表しない","－",IF(VLOOKUP(A70,[1]令和3年度契約状況調査票!$C:$AR,23,FALSE)="－","－",IF(VLOOKUP(A70,[1]令和3年度契約状況調査票!$C:$AR,9,FALSE)&lt;&gt;"",TEXT(VLOOKUP(A70,[1]令和3年度契約状況調査票!$C:$AR,19,FALSE),"#.0%")&amp;CHAR(10)&amp;"(B/A×100)",VLOOKUP(A70,[1]令和3年度契約状況調査票!$C:$AR,19,FALSE))))))</f>
        <v/>
      </c>
      <c r="K70" s="30" t="str">
        <f>IF(A70="","",IF(VLOOKUP(A70,[1]令和3年度契約状況調査票!$C:$AR,29,FALSE)="①公益社団法人","公社",IF(VLOOKUP(A70,[1]令和3年度契約状況調査票!$C:$AR,29,FALSE)="②公益財団法人","公財","")))</f>
        <v/>
      </c>
      <c r="L70" s="30" t="str">
        <f>IF(A70="","",VLOOKUP(A70,[1]令和3年度契約状況調査票!$C:$AR,30,FALSE))</f>
        <v/>
      </c>
      <c r="M70" s="31" t="str">
        <f>IF(A70="","",IF(VLOOKUP(A70,[1]令和3年度契約状況調査票!$C:$AR,30,FALSE)="国所管",VLOOKUP(A70,[1]令和3年度契約状況調査票!$C:$AR,24,FALSE),""))</f>
        <v/>
      </c>
      <c r="N70" s="32" t="str">
        <f>IF(A70="","",IF(AND(P70="○",O70="分担契約/単価契約"),"単価契約"&amp;CHAR(10)&amp;"予定調達総額 "&amp;TEXT(VLOOKUP(A70,[1]令和3年度契約状況調査票!$C:$AR,18,FALSE),"#,##0円")&amp;"(B)"&amp;CHAR(10)&amp;"分担契約"&amp;CHAR(10)&amp;VLOOKUP(A70,[1]令和3年度契約状況調査票!$C:$AR,34,FALSE),IF(AND(P70="○",O70="分担契約"),"分担契約"&amp;CHAR(10)&amp;"契約総額 "&amp;TEXT(VLOOKUP(A70,[1]令和3年度契約状況調査票!$C:$AR,18,FALSE),"#,##0円")&amp;"(B)"&amp;CHAR(10)&amp;VLOOKUP(A70,[1]令和3年度契約状況調査票!$C:$AR,34,FALSE),(IF(O70="分担契約/単価契約","単価契約"&amp;CHAR(10)&amp;"予定調達総額 "&amp;TEXT(VLOOKUP(A70,[1]令和3年度契約状況調査票!$C:$AR,18,FALSE),"#,##0円")&amp;CHAR(10)&amp;"分担契約"&amp;CHAR(10)&amp;VLOOKUP(A70,[1]令和3年度契約状況調査票!$C:$AR,34,FALSE),IF(O70="分担契約","分担契約"&amp;CHAR(10)&amp;"契約総額 "&amp;TEXT(VLOOKUP(A70,[1]令和3年度契約状況調査票!$C:$AR,18,FALSE),"#,##0円")&amp;CHAR(10)&amp;VLOOKUP(A70,[1]令和3年度契約状況調査票!$C:$AR,34,FALSE),IF(O70="単価契約","単価契約"&amp;CHAR(10)&amp;"予定調達総額 "&amp;TEXT(VLOOKUP(A70,[1]令和3年度契約状況調査票!$C:$AR,18,FALSE),"#,##0円")&amp;CHAR(10)&amp;VLOOKUP(A70,[1]令和3年度契約状況調査票!$C:$AR,34,FALSE),VLOOKUP(A70,[1]令和3年度契約状況調査票!$C:$AR,34,FALSE))))))))</f>
        <v/>
      </c>
      <c r="O70" s="21" t="str">
        <f>IF(A70="","",VLOOKUP(A70,[1]令和3年度契約状況調査票!$C:$BY,55,FALSE))</f>
        <v/>
      </c>
      <c r="P70" s="21" t="str">
        <f>IF(A70="","",IF(VLOOKUP(A70,[1]令和3年度契約状況調査票!$C:$AR,16,FALSE)="他官署で調達手続きを実施のため","×",IF(VLOOKUP(A70,[1]令和3年度契約状況調査票!$C:$AR,23,FALSE)="②同種の他の契約の予定価格を類推されるおそれがあるため公表しない","×","○")))</f>
        <v/>
      </c>
    </row>
    <row r="71" spans="1:16" s="21" customFormat="1" ht="60" customHeight="1" x14ac:dyDescent="0.15">
      <c r="A71" s="22" t="str">
        <f>IF(MAX([1]令和3年度契約状況調査票!C70:C315)&gt;=ROW()-5,ROW()-5,"")</f>
        <v/>
      </c>
      <c r="B71" s="23" t="str">
        <f>IF(A71="","",VLOOKUP(A71,[1]令和3年度契約状況調査票!$C:$AR,7,FALSE))</f>
        <v/>
      </c>
      <c r="C71" s="24" t="str">
        <f>IF(A71="","",VLOOKUP(A71,[1]令和3年度契約状況調査票!$C:$AR,8,FALSE))</f>
        <v/>
      </c>
      <c r="D71" s="25" t="str">
        <f>IF(A71="","",VLOOKUP(A71,[1]令和3年度契約状況調査票!$C:$AR,11,FALSE))</f>
        <v/>
      </c>
      <c r="E71" s="23" t="str">
        <f>IF(A71="","",VLOOKUP(A71,[1]令和3年度契約状況調査票!$C:$AR,12,FALSE))</f>
        <v/>
      </c>
      <c r="F71" s="26" t="str">
        <f>IF(A71="","",VLOOKUP(A71,[1]令和3年度契約状況調査票!$C:$AR,13,FALSE))</f>
        <v/>
      </c>
      <c r="G71" s="27" t="str">
        <f>IF(A71="","",IF(VLOOKUP(A71,[1]令和3年度契約状況調査票!$C:$AR,14,FALSE)="②一般競争入札（総合評価方式）","一般競争入札"&amp;CHAR(10)&amp;"（総合評価方式）","一般競争入札"))</f>
        <v/>
      </c>
      <c r="H71" s="28" t="str">
        <f>IF(A71="","",IF(VLOOKUP(A71,[1]令和3年度契約状況調査票!$C:$AR,16,FALSE)="他官署で調達手続きを実施のため","他官署で調達手続きを実施のため",IF(VLOOKUP(A71,[1]令和3年度契約状況調査票!$C:$AR,23,FALSE)="②同種の他の契約の予定価格を類推されるおそれがあるため公表しない","同種の他の契約の予定価格を類推されるおそれがあるため公表しない",IF(VLOOKUP(A71,[1]令和3年度契約状況調査票!$C:$AR,23,FALSE)="－","－",IF(VLOOKUP(A71,[1]令和3年度契約状況調査票!$C:$AR,9,FALSE)&lt;&gt;"",TEXT(VLOOKUP(A71,[1]令和3年度契約状況調査票!$C:$AR,16,FALSE),"#,##0円")&amp;CHAR(10)&amp;"(A)",VLOOKUP(A71,[1]令和3年度契約状況調査票!$C:$AR,16,FALSE))))))</f>
        <v/>
      </c>
      <c r="I71" s="28" t="str">
        <f>IF(A71="","",VLOOKUP(A71,[1]令和3年度契約状況調査票!$C:$AR,17,FALSE))</f>
        <v/>
      </c>
      <c r="J71" s="29" t="str">
        <f>IF(A71="","",IF(VLOOKUP(A71,[1]令和3年度契約状況調査票!$C:$AR,16,FALSE)="他官署で調達手続きを実施のため","－",IF(VLOOKUP(A71,[1]令和3年度契約状況調査票!$C:$AR,23,FALSE)="②同種の他の契約の予定価格を類推されるおそれがあるため公表しない","－",IF(VLOOKUP(A71,[1]令和3年度契約状況調査票!$C:$AR,23,FALSE)="－","－",IF(VLOOKUP(A71,[1]令和3年度契約状況調査票!$C:$AR,9,FALSE)&lt;&gt;"",TEXT(VLOOKUP(A71,[1]令和3年度契約状況調査票!$C:$AR,19,FALSE),"#.0%")&amp;CHAR(10)&amp;"(B/A×100)",VLOOKUP(A71,[1]令和3年度契約状況調査票!$C:$AR,19,FALSE))))))</f>
        <v/>
      </c>
      <c r="K71" s="30" t="str">
        <f>IF(A71="","",IF(VLOOKUP(A71,[1]令和3年度契約状況調査票!$C:$AR,29,FALSE)="①公益社団法人","公社",IF(VLOOKUP(A71,[1]令和3年度契約状況調査票!$C:$AR,29,FALSE)="②公益財団法人","公財","")))</f>
        <v/>
      </c>
      <c r="L71" s="30" t="str">
        <f>IF(A71="","",VLOOKUP(A71,[1]令和3年度契約状況調査票!$C:$AR,30,FALSE))</f>
        <v/>
      </c>
      <c r="M71" s="31" t="str">
        <f>IF(A71="","",IF(VLOOKUP(A71,[1]令和3年度契約状況調査票!$C:$AR,30,FALSE)="国所管",VLOOKUP(A71,[1]令和3年度契約状況調査票!$C:$AR,24,FALSE),""))</f>
        <v/>
      </c>
      <c r="N71" s="32" t="str">
        <f>IF(A71="","",IF(AND(P71="○",O71="分担契約/単価契約"),"単価契約"&amp;CHAR(10)&amp;"予定調達総額 "&amp;TEXT(VLOOKUP(A71,[1]令和3年度契約状況調査票!$C:$AR,18,FALSE),"#,##0円")&amp;"(B)"&amp;CHAR(10)&amp;"分担契約"&amp;CHAR(10)&amp;VLOOKUP(A71,[1]令和3年度契約状況調査票!$C:$AR,34,FALSE),IF(AND(P71="○",O71="分担契約"),"分担契約"&amp;CHAR(10)&amp;"契約総額 "&amp;TEXT(VLOOKUP(A71,[1]令和3年度契約状況調査票!$C:$AR,18,FALSE),"#,##0円")&amp;"(B)"&amp;CHAR(10)&amp;VLOOKUP(A71,[1]令和3年度契約状況調査票!$C:$AR,34,FALSE),(IF(O71="分担契約/単価契約","単価契約"&amp;CHAR(10)&amp;"予定調達総額 "&amp;TEXT(VLOOKUP(A71,[1]令和3年度契約状況調査票!$C:$AR,18,FALSE),"#,##0円")&amp;CHAR(10)&amp;"分担契約"&amp;CHAR(10)&amp;VLOOKUP(A71,[1]令和3年度契約状況調査票!$C:$AR,34,FALSE),IF(O71="分担契約","分担契約"&amp;CHAR(10)&amp;"契約総額 "&amp;TEXT(VLOOKUP(A71,[1]令和3年度契約状況調査票!$C:$AR,18,FALSE),"#,##0円")&amp;CHAR(10)&amp;VLOOKUP(A71,[1]令和3年度契約状況調査票!$C:$AR,34,FALSE),IF(O71="単価契約","単価契約"&amp;CHAR(10)&amp;"予定調達総額 "&amp;TEXT(VLOOKUP(A71,[1]令和3年度契約状況調査票!$C:$AR,18,FALSE),"#,##0円")&amp;CHAR(10)&amp;VLOOKUP(A71,[1]令和3年度契約状況調査票!$C:$AR,34,FALSE),VLOOKUP(A71,[1]令和3年度契約状況調査票!$C:$AR,34,FALSE))))))))</f>
        <v/>
      </c>
      <c r="O71" s="21" t="str">
        <f>IF(A71="","",VLOOKUP(A71,[1]令和3年度契約状況調査票!$C:$BY,55,FALSE))</f>
        <v/>
      </c>
      <c r="P71" s="21" t="str">
        <f>IF(A71="","",IF(VLOOKUP(A71,[1]令和3年度契約状況調査票!$C:$AR,16,FALSE)="他官署で調達手続きを実施のため","×",IF(VLOOKUP(A71,[1]令和3年度契約状況調査票!$C:$AR,23,FALSE)="②同種の他の契約の予定価格を類推されるおそれがあるため公表しない","×","○")))</f>
        <v/>
      </c>
    </row>
    <row r="72" spans="1:16" s="21" customFormat="1" ht="60" customHeight="1" x14ac:dyDescent="0.15">
      <c r="A72" s="22" t="str">
        <f>IF(MAX([1]令和3年度契約状況調査票!C71:C316)&gt;=ROW()-5,ROW()-5,"")</f>
        <v/>
      </c>
      <c r="B72" s="23" t="str">
        <f>IF(A72="","",VLOOKUP(A72,[1]令和3年度契約状況調査票!$C:$AR,7,FALSE))</f>
        <v/>
      </c>
      <c r="C72" s="24" t="str">
        <f>IF(A72="","",VLOOKUP(A72,[1]令和3年度契約状況調査票!$C:$AR,8,FALSE))</f>
        <v/>
      </c>
      <c r="D72" s="25" t="str">
        <f>IF(A72="","",VLOOKUP(A72,[1]令和3年度契約状況調査票!$C:$AR,11,FALSE))</f>
        <v/>
      </c>
      <c r="E72" s="23" t="str">
        <f>IF(A72="","",VLOOKUP(A72,[1]令和3年度契約状況調査票!$C:$AR,12,FALSE))</f>
        <v/>
      </c>
      <c r="F72" s="26" t="str">
        <f>IF(A72="","",VLOOKUP(A72,[1]令和3年度契約状況調査票!$C:$AR,13,FALSE))</f>
        <v/>
      </c>
      <c r="G72" s="27" t="str">
        <f>IF(A72="","",IF(VLOOKUP(A72,[1]令和3年度契約状況調査票!$C:$AR,14,FALSE)="②一般競争入札（総合評価方式）","一般競争入札"&amp;CHAR(10)&amp;"（総合評価方式）","一般競争入札"))</f>
        <v/>
      </c>
      <c r="H72" s="28" t="str">
        <f>IF(A72="","",IF(VLOOKUP(A72,[1]令和3年度契約状況調査票!$C:$AR,16,FALSE)="他官署で調達手続きを実施のため","他官署で調達手続きを実施のため",IF(VLOOKUP(A72,[1]令和3年度契約状況調査票!$C:$AR,23,FALSE)="②同種の他の契約の予定価格を類推されるおそれがあるため公表しない","同種の他の契約の予定価格を類推されるおそれがあるため公表しない",IF(VLOOKUP(A72,[1]令和3年度契約状況調査票!$C:$AR,23,FALSE)="－","－",IF(VLOOKUP(A72,[1]令和3年度契約状況調査票!$C:$AR,9,FALSE)&lt;&gt;"",TEXT(VLOOKUP(A72,[1]令和3年度契約状況調査票!$C:$AR,16,FALSE),"#,##0円")&amp;CHAR(10)&amp;"(A)",VLOOKUP(A72,[1]令和3年度契約状況調査票!$C:$AR,16,FALSE))))))</f>
        <v/>
      </c>
      <c r="I72" s="28" t="str">
        <f>IF(A72="","",VLOOKUP(A72,[1]令和3年度契約状況調査票!$C:$AR,17,FALSE))</f>
        <v/>
      </c>
      <c r="J72" s="29" t="str">
        <f>IF(A72="","",IF(VLOOKUP(A72,[1]令和3年度契約状況調査票!$C:$AR,16,FALSE)="他官署で調達手続きを実施のため","－",IF(VLOOKUP(A72,[1]令和3年度契約状況調査票!$C:$AR,23,FALSE)="②同種の他の契約の予定価格を類推されるおそれがあるため公表しない","－",IF(VLOOKUP(A72,[1]令和3年度契約状況調査票!$C:$AR,23,FALSE)="－","－",IF(VLOOKUP(A72,[1]令和3年度契約状況調査票!$C:$AR,9,FALSE)&lt;&gt;"",TEXT(VLOOKUP(A72,[1]令和3年度契約状況調査票!$C:$AR,19,FALSE),"#.0%")&amp;CHAR(10)&amp;"(B/A×100)",VLOOKUP(A72,[1]令和3年度契約状況調査票!$C:$AR,19,FALSE))))))</f>
        <v/>
      </c>
      <c r="K72" s="30" t="str">
        <f>IF(A72="","",IF(VLOOKUP(A72,[1]令和3年度契約状況調査票!$C:$AR,29,FALSE)="①公益社団法人","公社",IF(VLOOKUP(A72,[1]令和3年度契約状況調査票!$C:$AR,29,FALSE)="②公益財団法人","公財","")))</f>
        <v/>
      </c>
      <c r="L72" s="30" t="str">
        <f>IF(A72="","",VLOOKUP(A72,[1]令和3年度契約状況調査票!$C:$AR,30,FALSE))</f>
        <v/>
      </c>
      <c r="M72" s="31" t="str">
        <f>IF(A72="","",IF(VLOOKUP(A72,[1]令和3年度契約状況調査票!$C:$AR,30,FALSE)="国所管",VLOOKUP(A72,[1]令和3年度契約状況調査票!$C:$AR,24,FALSE),""))</f>
        <v/>
      </c>
      <c r="N72" s="32" t="str">
        <f>IF(A72="","",IF(AND(P72="○",O72="分担契約/単価契約"),"単価契約"&amp;CHAR(10)&amp;"予定調達総額 "&amp;TEXT(VLOOKUP(A72,[1]令和3年度契約状況調査票!$C:$AR,18,FALSE),"#,##0円")&amp;"(B)"&amp;CHAR(10)&amp;"分担契約"&amp;CHAR(10)&amp;VLOOKUP(A72,[1]令和3年度契約状況調査票!$C:$AR,34,FALSE),IF(AND(P72="○",O72="分担契約"),"分担契約"&amp;CHAR(10)&amp;"契約総額 "&amp;TEXT(VLOOKUP(A72,[1]令和3年度契約状況調査票!$C:$AR,18,FALSE),"#,##0円")&amp;"(B)"&amp;CHAR(10)&amp;VLOOKUP(A72,[1]令和3年度契約状況調査票!$C:$AR,34,FALSE),(IF(O72="分担契約/単価契約","単価契約"&amp;CHAR(10)&amp;"予定調達総額 "&amp;TEXT(VLOOKUP(A72,[1]令和3年度契約状況調査票!$C:$AR,18,FALSE),"#,##0円")&amp;CHAR(10)&amp;"分担契約"&amp;CHAR(10)&amp;VLOOKUP(A72,[1]令和3年度契約状況調査票!$C:$AR,34,FALSE),IF(O72="分担契約","分担契約"&amp;CHAR(10)&amp;"契約総額 "&amp;TEXT(VLOOKUP(A72,[1]令和3年度契約状況調査票!$C:$AR,18,FALSE),"#,##0円")&amp;CHAR(10)&amp;VLOOKUP(A72,[1]令和3年度契約状況調査票!$C:$AR,34,FALSE),IF(O72="単価契約","単価契約"&amp;CHAR(10)&amp;"予定調達総額 "&amp;TEXT(VLOOKUP(A72,[1]令和3年度契約状況調査票!$C:$AR,18,FALSE),"#,##0円")&amp;CHAR(10)&amp;VLOOKUP(A72,[1]令和3年度契約状況調査票!$C:$AR,34,FALSE),VLOOKUP(A72,[1]令和3年度契約状況調査票!$C:$AR,34,FALSE))))))))</f>
        <v/>
      </c>
      <c r="O72" s="21" t="str">
        <f>IF(A72="","",VLOOKUP(A72,[1]令和3年度契約状況調査票!$C:$BY,55,FALSE))</f>
        <v/>
      </c>
      <c r="P72" s="21" t="str">
        <f>IF(A72="","",IF(VLOOKUP(A72,[1]令和3年度契約状況調査票!$C:$AR,16,FALSE)="他官署で調達手続きを実施のため","×",IF(VLOOKUP(A72,[1]令和3年度契約状況調査票!$C:$AR,23,FALSE)="②同種の他の契約の予定価格を類推されるおそれがあるため公表しない","×","○")))</f>
        <v/>
      </c>
    </row>
    <row r="73" spans="1:16" s="21" customFormat="1" ht="60" customHeight="1" x14ac:dyDescent="0.15">
      <c r="A73" s="22" t="str">
        <f>IF(MAX([1]令和3年度契約状況調査票!C72:C317)&gt;=ROW()-5,ROW()-5,"")</f>
        <v/>
      </c>
      <c r="B73" s="23" t="str">
        <f>IF(A73="","",VLOOKUP(A73,[1]令和3年度契約状況調査票!$C:$AR,7,FALSE))</f>
        <v/>
      </c>
      <c r="C73" s="24" t="str">
        <f>IF(A73="","",VLOOKUP(A73,[1]令和3年度契約状況調査票!$C:$AR,8,FALSE))</f>
        <v/>
      </c>
      <c r="D73" s="25" t="str">
        <f>IF(A73="","",VLOOKUP(A73,[1]令和3年度契約状況調査票!$C:$AR,11,FALSE))</f>
        <v/>
      </c>
      <c r="E73" s="23" t="str">
        <f>IF(A73="","",VLOOKUP(A73,[1]令和3年度契約状況調査票!$C:$AR,12,FALSE))</f>
        <v/>
      </c>
      <c r="F73" s="26" t="str">
        <f>IF(A73="","",VLOOKUP(A73,[1]令和3年度契約状況調査票!$C:$AR,13,FALSE))</f>
        <v/>
      </c>
      <c r="G73" s="27" t="str">
        <f>IF(A73="","",IF(VLOOKUP(A73,[1]令和3年度契約状況調査票!$C:$AR,14,FALSE)="②一般競争入札（総合評価方式）","一般競争入札"&amp;CHAR(10)&amp;"（総合評価方式）","一般競争入札"))</f>
        <v/>
      </c>
      <c r="H73" s="28" t="str">
        <f>IF(A73="","",IF(VLOOKUP(A73,[1]令和3年度契約状況調査票!$C:$AR,16,FALSE)="他官署で調達手続きを実施のため","他官署で調達手続きを実施のため",IF(VLOOKUP(A73,[1]令和3年度契約状況調査票!$C:$AR,23,FALSE)="②同種の他の契約の予定価格を類推されるおそれがあるため公表しない","同種の他の契約の予定価格を類推されるおそれがあるため公表しない",IF(VLOOKUP(A73,[1]令和3年度契約状況調査票!$C:$AR,23,FALSE)="－","－",IF(VLOOKUP(A73,[1]令和3年度契約状況調査票!$C:$AR,9,FALSE)&lt;&gt;"",TEXT(VLOOKUP(A73,[1]令和3年度契約状況調査票!$C:$AR,16,FALSE),"#,##0円")&amp;CHAR(10)&amp;"(A)",VLOOKUP(A73,[1]令和3年度契約状況調査票!$C:$AR,16,FALSE))))))</f>
        <v/>
      </c>
      <c r="I73" s="28" t="str">
        <f>IF(A73="","",VLOOKUP(A73,[1]令和3年度契約状況調査票!$C:$AR,17,FALSE))</f>
        <v/>
      </c>
      <c r="J73" s="29" t="str">
        <f>IF(A73="","",IF(VLOOKUP(A73,[1]令和3年度契約状況調査票!$C:$AR,16,FALSE)="他官署で調達手続きを実施のため","－",IF(VLOOKUP(A73,[1]令和3年度契約状況調査票!$C:$AR,23,FALSE)="②同種の他の契約の予定価格を類推されるおそれがあるため公表しない","－",IF(VLOOKUP(A73,[1]令和3年度契約状況調査票!$C:$AR,23,FALSE)="－","－",IF(VLOOKUP(A73,[1]令和3年度契約状況調査票!$C:$AR,9,FALSE)&lt;&gt;"",TEXT(VLOOKUP(A73,[1]令和3年度契約状況調査票!$C:$AR,19,FALSE),"#.0%")&amp;CHAR(10)&amp;"(B/A×100)",VLOOKUP(A73,[1]令和3年度契約状況調査票!$C:$AR,19,FALSE))))))</f>
        <v/>
      </c>
      <c r="K73" s="30" t="str">
        <f>IF(A73="","",IF(VLOOKUP(A73,[1]令和3年度契約状況調査票!$C:$AR,29,FALSE)="①公益社団法人","公社",IF(VLOOKUP(A73,[1]令和3年度契約状況調査票!$C:$AR,29,FALSE)="②公益財団法人","公財","")))</f>
        <v/>
      </c>
      <c r="L73" s="30" t="str">
        <f>IF(A73="","",VLOOKUP(A73,[1]令和3年度契約状況調査票!$C:$AR,30,FALSE))</f>
        <v/>
      </c>
      <c r="M73" s="31" t="str">
        <f>IF(A73="","",IF(VLOOKUP(A73,[1]令和3年度契約状況調査票!$C:$AR,30,FALSE)="国所管",VLOOKUP(A73,[1]令和3年度契約状況調査票!$C:$AR,24,FALSE),""))</f>
        <v/>
      </c>
      <c r="N73" s="32" t="str">
        <f>IF(A73="","",IF(AND(P73="○",O73="分担契約/単価契約"),"単価契約"&amp;CHAR(10)&amp;"予定調達総額 "&amp;TEXT(VLOOKUP(A73,[1]令和3年度契約状況調査票!$C:$AR,18,FALSE),"#,##0円")&amp;"(B)"&amp;CHAR(10)&amp;"分担契約"&amp;CHAR(10)&amp;VLOOKUP(A73,[1]令和3年度契約状況調査票!$C:$AR,34,FALSE),IF(AND(P73="○",O73="分担契約"),"分担契約"&amp;CHAR(10)&amp;"契約総額 "&amp;TEXT(VLOOKUP(A73,[1]令和3年度契約状況調査票!$C:$AR,18,FALSE),"#,##0円")&amp;"(B)"&amp;CHAR(10)&amp;VLOOKUP(A73,[1]令和3年度契約状況調査票!$C:$AR,34,FALSE),(IF(O73="分担契約/単価契約","単価契約"&amp;CHAR(10)&amp;"予定調達総額 "&amp;TEXT(VLOOKUP(A73,[1]令和3年度契約状況調査票!$C:$AR,18,FALSE),"#,##0円")&amp;CHAR(10)&amp;"分担契約"&amp;CHAR(10)&amp;VLOOKUP(A73,[1]令和3年度契約状況調査票!$C:$AR,34,FALSE),IF(O73="分担契約","分担契約"&amp;CHAR(10)&amp;"契約総額 "&amp;TEXT(VLOOKUP(A73,[1]令和3年度契約状況調査票!$C:$AR,18,FALSE),"#,##0円")&amp;CHAR(10)&amp;VLOOKUP(A73,[1]令和3年度契約状況調査票!$C:$AR,34,FALSE),IF(O73="単価契約","単価契約"&amp;CHAR(10)&amp;"予定調達総額 "&amp;TEXT(VLOOKUP(A73,[1]令和3年度契約状況調査票!$C:$AR,18,FALSE),"#,##0円")&amp;CHAR(10)&amp;VLOOKUP(A73,[1]令和3年度契約状況調査票!$C:$AR,34,FALSE),VLOOKUP(A73,[1]令和3年度契約状況調査票!$C:$AR,34,FALSE))))))))</f>
        <v/>
      </c>
      <c r="O73" s="21" t="str">
        <f>IF(A73="","",VLOOKUP(A73,[1]令和3年度契約状況調査票!$C:$BY,55,FALSE))</f>
        <v/>
      </c>
      <c r="P73" s="21" t="str">
        <f>IF(A73="","",IF(VLOOKUP(A73,[1]令和3年度契約状況調査票!$C:$AR,16,FALSE)="他官署で調達手続きを実施のため","×",IF(VLOOKUP(A73,[1]令和3年度契約状況調査票!$C:$AR,23,FALSE)="②同種の他の契約の予定価格を類推されるおそれがあるため公表しない","×","○")))</f>
        <v/>
      </c>
    </row>
    <row r="74" spans="1:16" s="21" customFormat="1" ht="60" customHeight="1" x14ac:dyDescent="0.15">
      <c r="A74" s="22" t="str">
        <f>IF(MAX([1]令和3年度契約状況調査票!C73:C318)&gt;=ROW()-5,ROW()-5,"")</f>
        <v/>
      </c>
      <c r="B74" s="23" t="str">
        <f>IF(A74="","",VLOOKUP(A74,[1]令和3年度契約状況調査票!$C:$AR,7,FALSE))</f>
        <v/>
      </c>
      <c r="C74" s="24" t="str">
        <f>IF(A74="","",VLOOKUP(A74,[1]令和3年度契約状況調査票!$C:$AR,8,FALSE))</f>
        <v/>
      </c>
      <c r="D74" s="25" t="str">
        <f>IF(A74="","",VLOOKUP(A74,[1]令和3年度契約状況調査票!$C:$AR,11,FALSE))</f>
        <v/>
      </c>
      <c r="E74" s="23" t="str">
        <f>IF(A74="","",VLOOKUP(A74,[1]令和3年度契約状況調査票!$C:$AR,12,FALSE))</f>
        <v/>
      </c>
      <c r="F74" s="26" t="str">
        <f>IF(A74="","",VLOOKUP(A74,[1]令和3年度契約状況調査票!$C:$AR,13,FALSE))</f>
        <v/>
      </c>
      <c r="G74" s="27" t="str">
        <f>IF(A74="","",IF(VLOOKUP(A74,[1]令和3年度契約状況調査票!$C:$AR,14,FALSE)="②一般競争入札（総合評価方式）","一般競争入札"&amp;CHAR(10)&amp;"（総合評価方式）","一般競争入札"))</f>
        <v/>
      </c>
      <c r="H74" s="28" t="str">
        <f>IF(A74="","",IF(VLOOKUP(A74,[1]令和3年度契約状況調査票!$C:$AR,16,FALSE)="他官署で調達手続きを実施のため","他官署で調達手続きを実施のため",IF(VLOOKUP(A74,[1]令和3年度契約状況調査票!$C:$AR,23,FALSE)="②同種の他の契約の予定価格を類推されるおそれがあるため公表しない","同種の他の契約の予定価格を類推されるおそれがあるため公表しない",IF(VLOOKUP(A74,[1]令和3年度契約状況調査票!$C:$AR,23,FALSE)="－","－",IF(VLOOKUP(A74,[1]令和3年度契約状況調査票!$C:$AR,9,FALSE)&lt;&gt;"",TEXT(VLOOKUP(A74,[1]令和3年度契約状況調査票!$C:$AR,16,FALSE),"#,##0円")&amp;CHAR(10)&amp;"(A)",VLOOKUP(A74,[1]令和3年度契約状況調査票!$C:$AR,16,FALSE))))))</f>
        <v/>
      </c>
      <c r="I74" s="28" t="str">
        <f>IF(A74="","",VLOOKUP(A74,[1]令和3年度契約状況調査票!$C:$AR,17,FALSE))</f>
        <v/>
      </c>
      <c r="J74" s="29" t="str">
        <f>IF(A74="","",IF(VLOOKUP(A74,[1]令和3年度契約状況調査票!$C:$AR,16,FALSE)="他官署で調達手続きを実施のため","－",IF(VLOOKUP(A74,[1]令和3年度契約状況調査票!$C:$AR,23,FALSE)="②同種の他の契約の予定価格を類推されるおそれがあるため公表しない","－",IF(VLOOKUP(A74,[1]令和3年度契約状況調査票!$C:$AR,23,FALSE)="－","－",IF(VLOOKUP(A74,[1]令和3年度契約状況調査票!$C:$AR,9,FALSE)&lt;&gt;"",TEXT(VLOOKUP(A74,[1]令和3年度契約状況調査票!$C:$AR,19,FALSE),"#.0%")&amp;CHAR(10)&amp;"(B/A×100)",VLOOKUP(A74,[1]令和3年度契約状況調査票!$C:$AR,19,FALSE))))))</f>
        <v/>
      </c>
      <c r="K74" s="30" t="str">
        <f>IF(A74="","",IF(VLOOKUP(A74,[1]令和3年度契約状況調査票!$C:$AR,29,FALSE)="①公益社団法人","公社",IF(VLOOKUP(A74,[1]令和3年度契約状況調査票!$C:$AR,29,FALSE)="②公益財団法人","公財","")))</f>
        <v/>
      </c>
      <c r="L74" s="30" t="str">
        <f>IF(A74="","",VLOOKUP(A74,[1]令和3年度契約状況調査票!$C:$AR,30,FALSE))</f>
        <v/>
      </c>
      <c r="M74" s="31" t="str">
        <f>IF(A74="","",IF(VLOOKUP(A74,[1]令和3年度契約状況調査票!$C:$AR,30,FALSE)="国所管",VLOOKUP(A74,[1]令和3年度契約状況調査票!$C:$AR,24,FALSE),""))</f>
        <v/>
      </c>
      <c r="N74" s="32" t="str">
        <f>IF(A74="","",IF(AND(P74="○",O74="分担契約/単価契約"),"単価契約"&amp;CHAR(10)&amp;"予定調達総額 "&amp;TEXT(VLOOKUP(A74,[1]令和3年度契約状況調査票!$C:$AR,18,FALSE),"#,##0円")&amp;"(B)"&amp;CHAR(10)&amp;"分担契約"&amp;CHAR(10)&amp;VLOOKUP(A74,[1]令和3年度契約状況調査票!$C:$AR,34,FALSE),IF(AND(P74="○",O74="分担契約"),"分担契約"&amp;CHAR(10)&amp;"契約総額 "&amp;TEXT(VLOOKUP(A74,[1]令和3年度契約状況調査票!$C:$AR,18,FALSE),"#,##0円")&amp;"(B)"&amp;CHAR(10)&amp;VLOOKUP(A74,[1]令和3年度契約状況調査票!$C:$AR,34,FALSE),(IF(O74="分担契約/単価契約","単価契約"&amp;CHAR(10)&amp;"予定調達総額 "&amp;TEXT(VLOOKUP(A74,[1]令和3年度契約状況調査票!$C:$AR,18,FALSE),"#,##0円")&amp;CHAR(10)&amp;"分担契約"&amp;CHAR(10)&amp;VLOOKUP(A74,[1]令和3年度契約状況調査票!$C:$AR,34,FALSE),IF(O74="分担契約","分担契約"&amp;CHAR(10)&amp;"契約総額 "&amp;TEXT(VLOOKUP(A74,[1]令和3年度契約状況調査票!$C:$AR,18,FALSE),"#,##0円")&amp;CHAR(10)&amp;VLOOKUP(A74,[1]令和3年度契約状況調査票!$C:$AR,34,FALSE),IF(O74="単価契約","単価契約"&amp;CHAR(10)&amp;"予定調達総額 "&amp;TEXT(VLOOKUP(A74,[1]令和3年度契約状況調査票!$C:$AR,18,FALSE),"#,##0円")&amp;CHAR(10)&amp;VLOOKUP(A74,[1]令和3年度契約状況調査票!$C:$AR,34,FALSE),VLOOKUP(A74,[1]令和3年度契約状況調査票!$C:$AR,34,FALSE))))))))</f>
        <v/>
      </c>
      <c r="O74" s="21" t="str">
        <f>IF(A74="","",VLOOKUP(A74,[1]令和3年度契約状況調査票!$C:$BY,55,FALSE))</f>
        <v/>
      </c>
      <c r="P74" s="21" t="str">
        <f>IF(A74="","",IF(VLOOKUP(A74,[1]令和3年度契約状況調査票!$C:$AR,16,FALSE)="他官署で調達手続きを実施のため","×",IF(VLOOKUP(A74,[1]令和3年度契約状況調査票!$C:$AR,23,FALSE)="②同種の他の契約の予定価格を類推されるおそれがあるため公表しない","×","○")))</f>
        <v/>
      </c>
    </row>
    <row r="75" spans="1:16" s="21" customFormat="1" ht="60" customHeight="1" x14ac:dyDescent="0.15">
      <c r="A75" s="22" t="str">
        <f>IF(MAX([1]令和3年度契約状況調査票!C74:C319)&gt;=ROW()-5,ROW()-5,"")</f>
        <v/>
      </c>
      <c r="B75" s="23" t="str">
        <f>IF(A75="","",VLOOKUP(A75,[1]令和3年度契約状況調査票!$C:$AR,7,FALSE))</f>
        <v/>
      </c>
      <c r="C75" s="24" t="str">
        <f>IF(A75="","",VLOOKUP(A75,[1]令和3年度契約状況調査票!$C:$AR,8,FALSE))</f>
        <v/>
      </c>
      <c r="D75" s="25" t="str">
        <f>IF(A75="","",VLOOKUP(A75,[1]令和3年度契約状況調査票!$C:$AR,11,FALSE))</f>
        <v/>
      </c>
      <c r="E75" s="23" t="str">
        <f>IF(A75="","",VLOOKUP(A75,[1]令和3年度契約状況調査票!$C:$AR,12,FALSE))</f>
        <v/>
      </c>
      <c r="F75" s="26" t="str">
        <f>IF(A75="","",VLOOKUP(A75,[1]令和3年度契約状況調査票!$C:$AR,13,FALSE))</f>
        <v/>
      </c>
      <c r="G75" s="27" t="str">
        <f>IF(A75="","",IF(VLOOKUP(A75,[1]令和3年度契約状況調査票!$C:$AR,14,FALSE)="②一般競争入札（総合評価方式）","一般競争入札"&amp;CHAR(10)&amp;"（総合評価方式）","一般競争入札"))</f>
        <v/>
      </c>
      <c r="H75" s="28" t="str">
        <f>IF(A75="","",IF(VLOOKUP(A75,[1]令和3年度契約状況調査票!$C:$AR,16,FALSE)="他官署で調達手続きを実施のため","他官署で調達手続きを実施のため",IF(VLOOKUP(A75,[1]令和3年度契約状況調査票!$C:$AR,23,FALSE)="②同種の他の契約の予定価格を類推されるおそれがあるため公表しない","同種の他の契約の予定価格を類推されるおそれがあるため公表しない",IF(VLOOKUP(A75,[1]令和3年度契約状況調査票!$C:$AR,23,FALSE)="－","－",IF(VLOOKUP(A75,[1]令和3年度契約状況調査票!$C:$AR,9,FALSE)&lt;&gt;"",TEXT(VLOOKUP(A75,[1]令和3年度契約状況調査票!$C:$AR,16,FALSE),"#,##0円")&amp;CHAR(10)&amp;"(A)",VLOOKUP(A75,[1]令和3年度契約状況調査票!$C:$AR,16,FALSE))))))</f>
        <v/>
      </c>
      <c r="I75" s="28" t="str">
        <f>IF(A75="","",VLOOKUP(A75,[1]令和3年度契約状況調査票!$C:$AR,17,FALSE))</f>
        <v/>
      </c>
      <c r="J75" s="29" t="str">
        <f>IF(A75="","",IF(VLOOKUP(A75,[1]令和3年度契約状況調査票!$C:$AR,16,FALSE)="他官署で調達手続きを実施のため","－",IF(VLOOKUP(A75,[1]令和3年度契約状況調査票!$C:$AR,23,FALSE)="②同種の他の契約の予定価格を類推されるおそれがあるため公表しない","－",IF(VLOOKUP(A75,[1]令和3年度契約状況調査票!$C:$AR,23,FALSE)="－","－",IF(VLOOKUP(A75,[1]令和3年度契約状況調査票!$C:$AR,9,FALSE)&lt;&gt;"",TEXT(VLOOKUP(A75,[1]令和3年度契約状況調査票!$C:$AR,19,FALSE),"#.0%")&amp;CHAR(10)&amp;"(B/A×100)",VLOOKUP(A75,[1]令和3年度契約状況調査票!$C:$AR,19,FALSE))))))</f>
        <v/>
      </c>
      <c r="K75" s="30" t="str">
        <f>IF(A75="","",IF(VLOOKUP(A75,[1]令和3年度契約状況調査票!$C:$AR,29,FALSE)="①公益社団法人","公社",IF(VLOOKUP(A75,[1]令和3年度契約状況調査票!$C:$AR,29,FALSE)="②公益財団法人","公財","")))</f>
        <v/>
      </c>
      <c r="L75" s="30" t="str">
        <f>IF(A75="","",VLOOKUP(A75,[1]令和3年度契約状況調査票!$C:$AR,30,FALSE))</f>
        <v/>
      </c>
      <c r="M75" s="31" t="str">
        <f>IF(A75="","",IF(VLOOKUP(A75,[1]令和3年度契約状況調査票!$C:$AR,30,FALSE)="国所管",VLOOKUP(A75,[1]令和3年度契約状況調査票!$C:$AR,24,FALSE),""))</f>
        <v/>
      </c>
      <c r="N75" s="32" t="str">
        <f>IF(A75="","",IF(AND(P75="○",O75="分担契約/単価契約"),"単価契約"&amp;CHAR(10)&amp;"予定調達総額 "&amp;TEXT(VLOOKUP(A75,[1]令和3年度契約状況調査票!$C:$AR,18,FALSE),"#,##0円")&amp;"(B)"&amp;CHAR(10)&amp;"分担契約"&amp;CHAR(10)&amp;VLOOKUP(A75,[1]令和3年度契約状況調査票!$C:$AR,34,FALSE),IF(AND(P75="○",O75="分担契約"),"分担契約"&amp;CHAR(10)&amp;"契約総額 "&amp;TEXT(VLOOKUP(A75,[1]令和3年度契約状況調査票!$C:$AR,18,FALSE),"#,##0円")&amp;"(B)"&amp;CHAR(10)&amp;VLOOKUP(A75,[1]令和3年度契約状況調査票!$C:$AR,34,FALSE),(IF(O75="分担契約/単価契約","単価契約"&amp;CHAR(10)&amp;"予定調達総額 "&amp;TEXT(VLOOKUP(A75,[1]令和3年度契約状況調査票!$C:$AR,18,FALSE),"#,##0円")&amp;CHAR(10)&amp;"分担契約"&amp;CHAR(10)&amp;VLOOKUP(A75,[1]令和3年度契約状況調査票!$C:$AR,34,FALSE),IF(O75="分担契約","分担契約"&amp;CHAR(10)&amp;"契約総額 "&amp;TEXT(VLOOKUP(A75,[1]令和3年度契約状況調査票!$C:$AR,18,FALSE),"#,##0円")&amp;CHAR(10)&amp;VLOOKUP(A75,[1]令和3年度契約状況調査票!$C:$AR,34,FALSE),IF(O75="単価契約","単価契約"&amp;CHAR(10)&amp;"予定調達総額 "&amp;TEXT(VLOOKUP(A75,[1]令和3年度契約状況調査票!$C:$AR,18,FALSE),"#,##0円")&amp;CHAR(10)&amp;VLOOKUP(A75,[1]令和3年度契約状況調査票!$C:$AR,34,FALSE),VLOOKUP(A75,[1]令和3年度契約状況調査票!$C:$AR,34,FALSE))))))))</f>
        <v/>
      </c>
      <c r="O75" s="21" t="str">
        <f>IF(A75="","",VLOOKUP(A75,[1]令和3年度契約状況調査票!$C:$BY,55,FALSE))</f>
        <v/>
      </c>
      <c r="P75" s="21" t="str">
        <f>IF(A75="","",IF(VLOOKUP(A75,[1]令和3年度契約状況調査票!$C:$AR,16,FALSE)="他官署で調達手続きを実施のため","×",IF(VLOOKUP(A75,[1]令和3年度契約状況調査票!$C:$AR,23,FALSE)="②同種の他の契約の予定価格を類推されるおそれがあるため公表しない","×","○")))</f>
        <v/>
      </c>
    </row>
    <row r="76" spans="1:16" s="21" customFormat="1" ht="60" customHeight="1" x14ac:dyDescent="0.15">
      <c r="A76" s="22" t="str">
        <f>IF(MAX([1]令和3年度契約状況調査票!C75:C320)&gt;=ROW()-5,ROW()-5,"")</f>
        <v/>
      </c>
      <c r="B76" s="23" t="str">
        <f>IF(A76="","",VLOOKUP(A76,[1]令和3年度契約状況調査票!$C:$AR,7,FALSE))</f>
        <v/>
      </c>
      <c r="C76" s="24" t="str">
        <f>IF(A76="","",VLOOKUP(A76,[1]令和3年度契約状況調査票!$C:$AR,8,FALSE))</f>
        <v/>
      </c>
      <c r="D76" s="25" t="str">
        <f>IF(A76="","",VLOOKUP(A76,[1]令和3年度契約状況調査票!$C:$AR,11,FALSE))</f>
        <v/>
      </c>
      <c r="E76" s="23" t="str">
        <f>IF(A76="","",VLOOKUP(A76,[1]令和3年度契約状況調査票!$C:$AR,12,FALSE))</f>
        <v/>
      </c>
      <c r="F76" s="26" t="str">
        <f>IF(A76="","",VLOOKUP(A76,[1]令和3年度契約状況調査票!$C:$AR,13,FALSE))</f>
        <v/>
      </c>
      <c r="G76" s="27" t="str">
        <f>IF(A76="","",IF(VLOOKUP(A76,[1]令和3年度契約状況調査票!$C:$AR,14,FALSE)="②一般競争入札（総合評価方式）","一般競争入札"&amp;CHAR(10)&amp;"（総合評価方式）","一般競争入札"))</f>
        <v/>
      </c>
      <c r="H76" s="28" t="str">
        <f>IF(A76="","",IF(VLOOKUP(A76,[1]令和3年度契約状況調査票!$C:$AR,16,FALSE)="他官署で調達手続きを実施のため","他官署で調達手続きを実施のため",IF(VLOOKUP(A76,[1]令和3年度契約状況調査票!$C:$AR,23,FALSE)="②同種の他の契約の予定価格を類推されるおそれがあるため公表しない","同種の他の契約の予定価格を類推されるおそれがあるため公表しない",IF(VLOOKUP(A76,[1]令和3年度契約状況調査票!$C:$AR,23,FALSE)="－","－",IF(VLOOKUP(A76,[1]令和3年度契約状況調査票!$C:$AR,9,FALSE)&lt;&gt;"",TEXT(VLOOKUP(A76,[1]令和3年度契約状況調査票!$C:$AR,16,FALSE),"#,##0円")&amp;CHAR(10)&amp;"(A)",VLOOKUP(A76,[1]令和3年度契約状況調査票!$C:$AR,16,FALSE))))))</f>
        <v/>
      </c>
      <c r="I76" s="28" t="str">
        <f>IF(A76="","",VLOOKUP(A76,[1]令和3年度契約状況調査票!$C:$AR,17,FALSE))</f>
        <v/>
      </c>
      <c r="J76" s="29" t="str">
        <f>IF(A76="","",IF(VLOOKUP(A76,[1]令和3年度契約状況調査票!$C:$AR,16,FALSE)="他官署で調達手続きを実施のため","－",IF(VLOOKUP(A76,[1]令和3年度契約状況調査票!$C:$AR,23,FALSE)="②同種の他の契約の予定価格を類推されるおそれがあるため公表しない","－",IF(VLOOKUP(A76,[1]令和3年度契約状況調査票!$C:$AR,23,FALSE)="－","－",IF(VLOOKUP(A76,[1]令和3年度契約状況調査票!$C:$AR,9,FALSE)&lt;&gt;"",TEXT(VLOOKUP(A76,[1]令和3年度契約状況調査票!$C:$AR,19,FALSE),"#.0%")&amp;CHAR(10)&amp;"(B/A×100)",VLOOKUP(A76,[1]令和3年度契約状況調査票!$C:$AR,19,FALSE))))))</f>
        <v/>
      </c>
      <c r="K76" s="30" t="str">
        <f>IF(A76="","",IF(VLOOKUP(A76,[1]令和3年度契約状況調査票!$C:$AR,29,FALSE)="①公益社団法人","公社",IF(VLOOKUP(A76,[1]令和3年度契約状況調査票!$C:$AR,29,FALSE)="②公益財団法人","公財","")))</f>
        <v/>
      </c>
      <c r="L76" s="30" t="str">
        <f>IF(A76="","",VLOOKUP(A76,[1]令和3年度契約状況調査票!$C:$AR,30,FALSE))</f>
        <v/>
      </c>
      <c r="M76" s="31" t="str">
        <f>IF(A76="","",IF(VLOOKUP(A76,[1]令和3年度契約状況調査票!$C:$AR,30,FALSE)="国所管",VLOOKUP(A76,[1]令和3年度契約状況調査票!$C:$AR,24,FALSE),""))</f>
        <v/>
      </c>
      <c r="N76" s="32" t="str">
        <f>IF(A76="","",IF(AND(P76="○",O76="分担契約/単価契約"),"単価契約"&amp;CHAR(10)&amp;"予定調達総額 "&amp;TEXT(VLOOKUP(A76,[1]令和3年度契約状況調査票!$C:$AR,18,FALSE),"#,##0円")&amp;"(B)"&amp;CHAR(10)&amp;"分担契約"&amp;CHAR(10)&amp;VLOOKUP(A76,[1]令和3年度契約状況調査票!$C:$AR,34,FALSE),IF(AND(P76="○",O76="分担契約"),"分担契約"&amp;CHAR(10)&amp;"契約総額 "&amp;TEXT(VLOOKUP(A76,[1]令和3年度契約状況調査票!$C:$AR,18,FALSE),"#,##0円")&amp;"(B)"&amp;CHAR(10)&amp;VLOOKUP(A76,[1]令和3年度契約状況調査票!$C:$AR,34,FALSE),(IF(O76="分担契約/単価契約","単価契約"&amp;CHAR(10)&amp;"予定調達総額 "&amp;TEXT(VLOOKUP(A76,[1]令和3年度契約状況調査票!$C:$AR,18,FALSE),"#,##0円")&amp;CHAR(10)&amp;"分担契約"&amp;CHAR(10)&amp;VLOOKUP(A76,[1]令和3年度契約状況調査票!$C:$AR,34,FALSE),IF(O76="分担契約","分担契約"&amp;CHAR(10)&amp;"契約総額 "&amp;TEXT(VLOOKUP(A76,[1]令和3年度契約状況調査票!$C:$AR,18,FALSE),"#,##0円")&amp;CHAR(10)&amp;VLOOKUP(A76,[1]令和3年度契約状況調査票!$C:$AR,34,FALSE),IF(O76="単価契約","単価契約"&amp;CHAR(10)&amp;"予定調達総額 "&amp;TEXT(VLOOKUP(A76,[1]令和3年度契約状況調査票!$C:$AR,18,FALSE),"#,##0円")&amp;CHAR(10)&amp;VLOOKUP(A76,[1]令和3年度契約状況調査票!$C:$AR,34,FALSE),VLOOKUP(A76,[1]令和3年度契約状況調査票!$C:$AR,34,FALSE))))))))</f>
        <v/>
      </c>
      <c r="O76" s="21" t="str">
        <f>IF(A76="","",VLOOKUP(A76,[1]令和3年度契約状況調査票!$C:$BY,55,FALSE))</f>
        <v/>
      </c>
      <c r="P76" s="21" t="str">
        <f>IF(A76="","",IF(VLOOKUP(A76,[1]令和3年度契約状況調査票!$C:$AR,16,FALSE)="他官署で調達手続きを実施のため","×",IF(VLOOKUP(A76,[1]令和3年度契約状況調査票!$C:$AR,23,FALSE)="②同種の他の契約の予定価格を類推されるおそれがあるため公表しない","×","○")))</f>
        <v/>
      </c>
    </row>
    <row r="77" spans="1:16" s="21" customFormat="1" ht="60" customHeight="1" x14ac:dyDescent="0.15">
      <c r="A77" s="22" t="str">
        <f>IF(MAX([1]令和3年度契約状況調査票!C76:C321)&gt;=ROW()-5,ROW()-5,"")</f>
        <v/>
      </c>
      <c r="B77" s="23" t="str">
        <f>IF(A77="","",VLOOKUP(A77,[1]令和3年度契約状況調査票!$C:$AR,7,FALSE))</f>
        <v/>
      </c>
      <c r="C77" s="24" t="str">
        <f>IF(A77="","",VLOOKUP(A77,[1]令和3年度契約状況調査票!$C:$AR,8,FALSE))</f>
        <v/>
      </c>
      <c r="D77" s="25" t="str">
        <f>IF(A77="","",VLOOKUP(A77,[1]令和3年度契約状況調査票!$C:$AR,11,FALSE))</f>
        <v/>
      </c>
      <c r="E77" s="23" t="str">
        <f>IF(A77="","",VLOOKUP(A77,[1]令和3年度契約状況調査票!$C:$AR,12,FALSE))</f>
        <v/>
      </c>
      <c r="F77" s="26" t="str">
        <f>IF(A77="","",VLOOKUP(A77,[1]令和3年度契約状況調査票!$C:$AR,13,FALSE))</f>
        <v/>
      </c>
      <c r="G77" s="27" t="str">
        <f>IF(A77="","",IF(VLOOKUP(A77,[1]令和3年度契約状況調査票!$C:$AR,14,FALSE)="②一般競争入札（総合評価方式）","一般競争入札"&amp;CHAR(10)&amp;"（総合評価方式）","一般競争入札"))</f>
        <v/>
      </c>
      <c r="H77" s="28" t="str">
        <f>IF(A77="","",IF(VLOOKUP(A77,[1]令和3年度契約状況調査票!$C:$AR,16,FALSE)="他官署で調達手続きを実施のため","他官署で調達手続きを実施のため",IF(VLOOKUP(A77,[1]令和3年度契約状況調査票!$C:$AR,23,FALSE)="②同種の他の契約の予定価格を類推されるおそれがあるため公表しない","同種の他の契約の予定価格を類推されるおそれがあるため公表しない",IF(VLOOKUP(A77,[1]令和3年度契約状況調査票!$C:$AR,23,FALSE)="－","－",IF(VLOOKUP(A77,[1]令和3年度契約状況調査票!$C:$AR,9,FALSE)&lt;&gt;"",TEXT(VLOOKUP(A77,[1]令和3年度契約状況調査票!$C:$AR,16,FALSE),"#,##0円")&amp;CHAR(10)&amp;"(A)",VLOOKUP(A77,[1]令和3年度契約状況調査票!$C:$AR,16,FALSE))))))</f>
        <v/>
      </c>
      <c r="I77" s="28" t="str">
        <f>IF(A77="","",VLOOKUP(A77,[1]令和3年度契約状況調査票!$C:$AR,17,FALSE))</f>
        <v/>
      </c>
      <c r="J77" s="29" t="str">
        <f>IF(A77="","",IF(VLOOKUP(A77,[1]令和3年度契約状況調査票!$C:$AR,16,FALSE)="他官署で調達手続きを実施のため","－",IF(VLOOKUP(A77,[1]令和3年度契約状況調査票!$C:$AR,23,FALSE)="②同種の他の契約の予定価格を類推されるおそれがあるため公表しない","－",IF(VLOOKUP(A77,[1]令和3年度契約状況調査票!$C:$AR,23,FALSE)="－","－",IF(VLOOKUP(A77,[1]令和3年度契約状況調査票!$C:$AR,9,FALSE)&lt;&gt;"",TEXT(VLOOKUP(A77,[1]令和3年度契約状況調査票!$C:$AR,19,FALSE),"#.0%")&amp;CHAR(10)&amp;"(B/A×100)",VLOOKUP(A77,[1]令和3年度契約状況調査票!$C:$AR,19,FALSE))))))</f>
        <v/>
      </c>
      <c r="K77" s="30" t="str">
        <f>IF(A77="","",IF(VLOOKUP(A77,[1]令和3年度契約状況調査票!$C:$AR,29,FALSE)="①公益社団法人","公社",IF(VLOOKUP(A77,[1]令和3年度契約状況調査票!$C:$AR,29,FALSE)="②公益財団法人","公財","")))</f>
        <v/>
      </c>
      <c r="L77" s="30" t="str">
        <f>IF(A77="","",VLOOKUP(A77,[1]令和3年度契約状況調査票!$C:$AR,30,FALSE))</f>
        <v/>
      </c>
      <c r="M77" s="31" t="str">
        <f>IF(A77="","",IF(VLOOKUP(A77,[1]令和3年度契約状況調査票!$C:$AR,30,FALSE)="国所管",VLOOKUP(A77,[1]令和3年度契約状況調査票!$C:$AR,24,FALSE),""))</f>
        <v/>
      </c>
      <c r="N77" s="32" t="str">
        <f>IF(A77="","",IF(AND(P77="○",O77="分担契約/単価契約"),"単価契約"&amp;CHAR(10)&amp;"予定調達総額 "&amp;TEXT(VLOOKUP(A77,[1]令和3年度契約状況調査票!$C:$AR,18,FALSE),"#,##0円")&amp;"(B)"&amp;CHAR(10)&amp;"分担契約"&amp;CHAR(10)&amp;VLOOKUP(A77,[1]令和3年度契約状況調査票!$C:$AR,34,FALSE),IF(AND(P77="○",O77="分担契約"),"分担契約"&amp;CHAR(10)&amp;"契約総額 "&amp;TEXT(VLOOKUP(A77,[1]令和3年度契約状況調査票!$C:$AR,18,FALSE),"#,##0円")&amp;"(B)"&amp;CHAR(10)&amp;VLOOKUP(A77,[1]令和3年度契約状況調査票!$C:$AR,34,FALSE),(IF(O77="分担契約/単価契約","単価契約"&amp;CHAR(10)&amp;"予定調達総額 "&amp;TEXT(VLOOKUP(A77,[1]令和3年度契約状況調査票!$C:$AR,18,FALSE),"#,##0円")&amp;CHAR(10)&amp;"分担契約"&amp;CHAR(10)&amp;VLOOKUP(A77,[1]令和3年度契約状況調査票!$C:$AR,34,FALSE),IF(O77="分担契約","分担契約"&amp;CHAR(10)&amp;"契約総額 "&amp;TEXT(VLOOKUP(A77,[1]令和3年度契約状況調査票!$C:$AR,18,FALSE),"#,##0円")&amp;CHAR(10)&amp;VLOOKUP(A77,[1]令和3年度契約状況調査票!$C:$AR,34,FALSE),IF(O77="単価契約","単価契約"&amp;CHAR(10)&amp;"予定調達総額 "&amp;TEXT(VLOOKUP(A77,[1]令和3年度契約状況調査票!$C:$AR,18,FALSE),"#,##0円")&amp;CHAR(10)&amp;VLOOKUP(A77,[1]令和3年度契約状況調査票!$C:$AR,34,FALSE),VLOOKUP(A77,[1]令和3年度契約状況調査票!$C:$AR,34,FALSE))))))))</f>
        <v/>
      </c>
      <c r="O77" s="21" t="str">
        <f>IF(A77="","",VLOOKUP(A77,[1]令和3年度契約状況調査票!$C:$BY,55,FALSE))</f>
        <v/>
      </c>
      <c r="P77" s="21" t="str">
        <f>IF(A77="","",IF(VLOOKUP(A77,[1]令和3年度契約状況調査票!$C:$AR,16,FALSE)="他官署で調達手続きを実施のため","×",IF(VLOOKUP(A77,[1]令和3年度契約状況調査票!$C:$AR,23,FALSE)="②同種の他の契約の予定価格を類推されるおそれがあるため公表しない","×","○")))</f>
        <v/>
      </c>
    </row>
    <row r="78" spans="1:16" s="21" customFormat="1" ht="60" customHeight="1" x14ac:dyDescent="0.15">
      <c r="A78" s="22" t="str">
        <f>IF(MAX([1]令和3年度契約状況調査票!C77:C322)&gt;=ROW()-5,ROW()-5,"")</f>
        <v/>
      </c>
      <c r="B78" s="23" t="str">
        <f>IF(A78="","",VLOOKUP(A78,[1]令和3年度契約状況調査票!$C:$AR,7,FALSE))</f>
        <v/>
      </c>
      <c r="C78" s="24" t="str">
        <f>IF(A78="","",VLOOKUP(A78,[1]令和3年度契約状況調査票!$C:$AR,8,FALSE))</f>
        <v/>
      </c>
      <c r="D78" s="25" t="str">
        <f>IF(A78="","",VLOOKUP(A78,[1]令和3年度契約状況調査票!$C:$AR,11,FALSE))</f>
        <v/>
      </c>
      <c r="E78" s="23" t="str">
        <f>IF(A78="","",VLOOKUP(A78,[1]令和3年度契約状況調査票!$C:$AR,12,FALSE))</f>
        <v/>
      </c>
      <c r="F78" s="26" t="str">
        <f>IF(A78="","",VLOOKUP(A78,[1]令和3年度契約状況調査票!$C:$AR,13,FALSE))</f>
        <v/>
      </c>
      <c r="G78" s="27" t="str">
        <f>IF(A78="","",IF(VLOOKUP(A78,[1]令和3年度契約状況調査票!$C:$AR,14,FALSE)="②一般競争入札（総合評価方式）","一般競争入札"&amp;CHAR(10)&amp;"（総合評価方式）","一般競争入札"))</f>
        <v/>
      </c>
      <c r="H78" s="28" t="str">
        <f>IF(A78="","",IF(VLOOKUP(A78,[1]令和3年度契約状況調査票!$C:$AR,16,FALSE)="他官署で調達手続きを実施のため","他官署で調達手続きを実施のため",IF(VLOOKUP(A78,[1]令和3年度契約状況調査票!$C:$AR,23,FALSE)="②同種の他の契約の予定価格を類推されるおそれがあるため公表しない","同種の他の契約の予定価格を類推されるおそれがあるため公表しない",IF(VLOOKUP(A78,[1]令和3年度契約状況調査票!$C:$AR,23,FALSE)="－","－",IF(VLOOKUP(A78,[1]令和3年度契約状況調査票!$C:$AR,9,FALSE)&lt;&gt;"",TEXT(VLOOKUP(A78,[1]令和3年度契約状況調査票!$C:$AR,16,FALSE),"#,##0円")&amp;CHAR(10)&amp;"(A)",VLOOKUP(A78,[1]令和3年度契約状況調査票!$C:$AR,16,FALSE))))))</f>
        <v/>
      </c>
      <c r="I78" s="28" t="str">
        <f>IF(A78="","",VLOOKUP(A78,[1]令和3年度契約状況調査票!$C:$AR,17,FALSE))</f>
        <v/>
      </c>
      <c r="J78" s="29" t="str">
        <f>IF(A78="","",IF(VLOOKUP(A78,[1]令和3年度契約状況調査票!$C:$AR,16,FALSE)="他官署で調達手続きを実施のため","－",IF(VLOOKUP(A78,[1]令和3年度契約状況調査票!$C:$AR,23,FALSE)="②同種の他の契約の予定価格を類推されるおそれがあるため公表しない","－",IF(VLOOKUP(A78,[1]令和3年度契約状況調査票!$C:$AR,23,FALSE)="－","－",IF(VLOOKUP(A78,[1]令和3年度契約状況調査票!$C:$AR,9,FALSE)&lt;&gt;"",TEXT(VLOOKUP(A78,[1]令和3年度契約状況調査票!$C:$AR,19,FALSE),"#.0%")&amp;CHAR(10)&amp;"(B/A×100)",VLOOKUP(A78,[1]令和3年度契約状況調査票!$C:$AR,19,FALSE))))))</f>
        <v/>
      </c>
      <c r="K78" s="30" t="str">
        <f>IF(A78="","",IF(VLOOKUP(A78,[1]令和3年度契約状況調査票!$C:$AR,29,FALSE)="①公益社団法人","公社",IF(VLOOKUP(A78,[1]令和3年度契約状況調査票!$C:$AR,29,FALSE)="②公益財団法人","公財","")))</f>
        <v/>
      </c>
      <c r="L78" s="30" t="str">
        <f>IF(A78="","",VLOOKUP(A78,[1]令和3年度契約状況調査票!$C:$AR,30,FALSE))</f>
        <v/>
      </c>
      <c r="M78" s="31" t="str">
        <f>IF(A78="","",IF(VLOOKUP(A78,[1]令和3年度契約状況調査票!$C:$AR,30,FALSE)="国所管",VLOOKUP(A78,[1]令和3年度契約状況調査票!$C:$AR,24,FALSE),""))</f>
        <v/>
      </c>
      <c r="N78" s="32" t="str">
        <f>IF(A78="","",IF(AND(P78="○",O78="分担契約/単価契約"),"単価契約"&amp;CHAR(10)&amp;"予定調達総額 "&amp;TEXT(VLOOKUP(A78,[1]令和3年度契約状況調査票!$C:$AR,18,FALSE),"#,##0円")&amp;"(B)"&amp;CHAR(10)&amp;"分担契約"&amp;CHAR(10)&amp;VLOOKUP(A78,[1]令和3年度契約状況調査票!$C:$AR,34,FALSE),IF(AND(P78="○",O78="分担契約"),"分担契約"&amp;CHAR(10)&amp;"契約総額 "&amp;TEXT(VLOOKUP(A78,[1]令和3年度契約状況調査票!$C:$AR,18,FALSE),"#,##0円")&amp;"(B)"&amp;CHAR(10)&amp;VLOOKUP(A78,[1]令和3年度契約状況調査票!$C:$AR,34,FALSE),(IF(O78="分担契約/単価契約","単価契約"&amp;CHAR(10)&amp;"予定調達総額 "&amp;TEXT(VLOOKUP(A78,[1]令和3年度契約状況調査票!$C:$AR,18,FALSE),"#,##0円")&amp;CHAR(10)&amp;"分担契約"&amp;CHAR(10)&amp;VLOOKUP(A78,[1]令和3年度契約状況調査票!$C:$AR,34,FALSE),IF(O78="分担契約","分担契約"&amp;CHAR(10)&amp;"契約総額 "&amp;TEXT(VLOOKUP(A78,[1]令和3年度契約状況調査票!$C:$AR,18,FALSE),"#,##0円")&amp;CHAR(10)&amp;VLOOKUP(A78,[1]令和3年度契約状況調査票!$C:$AR,34,FALSE),IF(O78="単価契約","単価契約"&amp;CHAR(10)&amp;"予定調達総額 "&amp;TEXT(VLOOKUP(A78,[1]令和3年度契約状況調査票!$C:$AR,18,FALSE),"#,##0円")&amp;CHAR(10)&amp;VLOOKUP(A78,[1]令和3年度契約状況調査票!$C:$AR,34,FALSE),VLOOKUP(A78,[1]令和3年度契約状況調査票!$C:$AR,34,FALSE))))))))</f>
        <v/>
      </c>
      <c r="O78" s="21" t="str">
        <f>IF(A78="","",VLOOKUP(A78,[1]令和3年度契約状況調査票!$C:$BY,55,FALSE))</f>
        <v/>
      </c>
      <c r="P78" s="21" t="str">
        <f>IF(A78="","",IF(VLOOKUP(A78,[1]令和3年度契約状況調査票!$C:$AR,16,FALSE)="他官署で調達手続きを実施のため","×",IF(VLOOKUP(A78,[1]令和3年度契約状況調査票!$C:$AR,23,FALSE)="②同種の他の契約の予定価格を類推されるおそれがあるため公表しない","×","○")))</f>
        <v/>
      </c>
    </row>
    <row r="79" spans="1:16" s="21" customFormat="1" ht="60" customHeight="1" x14ac:dyDescent="0.15">
      <c r="A79" s="22" t="str">
        <f>IF(MAX([1]令和3年度契約状況調査票!C78:C323)&gt;=ROW()-5,ROW()-5,"")</f>
        <v/>
      </c>
      <c r="B79" s="23" t="str">
        <f>IF(A79="","",VLOOKUP(A79,[1]令和3年度契約状況調査票!$C:$AR,7,FALSE))</f>
        <v/>
      </c>
      <c r="C79" s="24" t="str">
        <f>IF(A79="","",VLOOKUP(A79,[1]令和3年度契約状況調査票!$C:$AR,8,FALSE))</f>
        <v/>
      </c>
      <c r="D79" s="25" t="str">
        <f>IF(A79="","",VLOOKUP(A79,[1]令和3年度契約状況調査票!$C:$AR,11,FALSE))</f>
        <v/>
      </c>
      <c r="E79" s="23" t="str">
        <f>IF(A79="","",VLOOKUP(A79,[1]令和3年度契約状況調査票!$C:$AR,12,FALSE))</f>
        <v/>
      </c>
      <c r="F79" s="26" t="str">
        <f>IF(A79="","",VLOOKUP(A79,[1]令和3年度契約状況調査票!$C:$AR,13,FALSE))</f>
        <v/>
      </c>
      <c r="G79" s="27" t="str">
        <f>IF(A79="","",IF(VLOOKUP(A79,[1]令和3年度契約状況調査票!$C:$AR,14,FALSE)="②一般競争入札（総合評価方式）","一般競争入札"&amp;CHAR(10)&amp;"（総合評価方式）","一般競争入札"))</f>
        <v/>
      </c>
      <c r="H79" s="28" t="str">
        <f>IF(A79="","",IF(VLOOKUP(A79,[1]令和3年度契約状況調査票!$C:$AR,16,FALSE)="他官署で調達手続きを実施のため","他官署で調達手続きを実施のため",IF(VLOOKUP(A79,[1]令和3年度契約状況調査票!$C:$AR,23,FALSE)="②同種の他の契約の予定価格を類推されるおそれがあるため公表しない","同種の他の契約の予定価格を類推されるおそれがあるため公表しない",IF(VLOOKUP(A79,[1]令和3年度契約状況調査票!$C:$AR,23,FALSE)="－","－",IF(VLOOKUP(A79,[1]令和3年度契約状況調査票!$C:$AR,9,FALSE)&lt;&gt;"",TEXT(VLOOKUP(A79,[1]令和3年度契約状況調査票!$C:$AR,16,FALSE),"#,##0円")&amp;CHAR(10)&amp;"(A)",VLOOKUP(A79,[1]令和3年度契約状況調査票!$C:$AR,16,FALSE))))))</f>
        <v/>
      </c>
      <c r="I79" s="28" t="str">
        <f>IF(A79="","",VLOOKUP(A79,[1]令和3年度契約状況調査票!$C:$AR,17,FALSE))</f>
        <v/>
      </c>
      <c r="J79" s="29" t="str">
        <f>IF(A79="","",IF(VLOOKUP(A79,[1]令和3年度契約状況調査票!$C:$AR,16,FALSE)="他官署で調達手続きを実施のため","－",IF(VLOOKUP(A79,[1]令和3年度契約状況調査票!$C:$AR,23,FALSE)="②同種の他の契約の予定価格を類推されるおそれがあるため公表しない","－",IF(VLOOKUP(A79,[1]令和3年度契約状況調査票!$C:$AR,23,FALSE)="－","－",IF(VLOOKUP(A79,[1]令和3年度契約状況調査票!$C:$AR,9,FALSE)&lt;&gt;"",TEXT(VLOOKUP(A79,[1]令和3年度契約状況調査票!$C:$AR,19,FALSE),"#.0%")&amp;CHAR(10)&amp;"(B/A×100)",VLOOKUP(A79,[1]令和3年度契約状況調査票!$C:$AR,19,FALSE))))))</f>
        <v/>
      </c>
      <c r="K79" s="30" t="str">
        <f>IF(A79="","",IF(VLOOKUP(A79,[1]令和3年度契約状況調査票!$C:$AR,29,FALSE)="①公益社団法人","公社",IF(VLOOKUP(A79,[1]令和3年度契約状況調査票!$C:$AR,29,FALSE)="②公益財団法人","公財","")))</f>
        <v/>
      </c>
      <c r="L79" s="30" t="str">
        <f>IF(A79="","",VLOOKUP(A79,[1]令和3年度契約状況調査票!$C:$AR,30,FALSE))</f>
        <v/>
      </c>
      <c r="M79" s="31" t="str">
        <f>IF(A79="","",IF(VLOOKUP(A79,[1]令和3年度契約状況調査票!$C:$AR,30,FALSE)="国所管",VLOOKUP(A79,[1]令和3年度契約状況調査票!$C:$AR,24,FALSE),""))</f>
        <v/>
      </c>
      <c r="N79" s="32" t="str">
        <f>IF(A79="","",IF(AND(P79="○",O79="分担契約/単価契約"),"単価契約"&amp;CHAR(10)&amp;"予定調達総額 "&amp;TEXT(VLOOKUP(A79,[1]令和3年度契約状況調査票!$C:$AR,18,FALSE),"#,##0円")&amp;"(B)"&amp;CHAR(10)&amp;"分担契約"&amp;CHAR(10)&amp;VLOOKUP(A79,[1]令和3年度契約状況調査票!$C:$AR,34,FALSE),IF(AND(P79="○",O79="分担契約"),"分担契約"&amp;CHAR(10)&amp;"契約総額 "&amp;TEXT(VLOOKUP(A79,[1]令和3年度契約状況調査票!$C:$AR,18,FALSE),"#,##0円")&amp;"(B)"&amp;CHAR(10)&amp;VLOOKUP(A79,[1]令和3年度契約状況調査票!$C:$AR,34,FALSE),(IF(O79="分担契約/単価契約","単価契約"&amp;CHAR(10)&amp;"予定調達総額 "&amp;TEXT(VLOOKUP(A79,[1]令和3年度契約状況調査票!$C:$AR,18,FALSE),"#,##0円")&amp;CHAR(10)&amp;"分担契約"&amp;CHAR(10)&amp;VLOOKUP(A79,[1]令和3年度契約状況調査票!$C:$AR,34,FALSE),IF(O79="分担契約","分担契約"&amp;CHAR(10)&amp;"契約総額 "&amp;TEXT(VLOOKUP(A79,[1]令和3年度契約状況調査票!$C:$AR,18,FALSE),"#,##0円")&amp;CHAR(10)&amp;VLOOKUP(A79,[1]令和3年度契約状況調査票!$C:$AR,34,FALSE),IF(O79="単価契約","単価契約"&amp;CHAR(10)&amp;"予定調達総額 "&amp;TEXT(VLOOKUP(A79,[1]令和3年度契約状況調査票!$C:$AR,18,FALSE),"#,##0円")&amp;CHAR(10)&amp;VLOOKUP(A79,[1]令和3年度契約状況調査票!$C:$AR,34,FALSE),VLOOKUP(A79,[1]令和3年度契約状況調査票!$C:$AR,34,FALSE))))))))</f>
        <v/>
      </c>
      <c r="O79" s="21" t="str">
        <f>IF(A79="","",VLOOKUP(A79,[1]令和3年度契約状況調査票!$C:$BY,55,FALSE))</f>
        <v/>
      </c>
      <c r="P79" s="21" t="str">
        <f>IF(A79="","",IF(VLOOKUP(A79,[1]令和3年度契約状況調査票!$C:$AR,16,FALSE)="他官署で調達手続きを実施のため","×",IF(VLOOKUP(A79,[1]令和3年度契約状況調査票!$C:$AR,23,FALSE)="②同種の他の契約の予定価格を類推されるおそれがあるため公表しない","×","○")))</f>
        <v/>
      </c>
    </row>
    <row r="80" spans="1:16" s="21" customFormat="1" ht="60" customHeight="1" x14ac:dyDescent="0.15">
      <c r="A80" s="22" t="str">
        <f>IF(MAX([1]令和3年度契約状況調査票!C79:C324)&gt;=ROW()-5,ROW()-5,"")</f>
        <v/>
      </c>
      <c r="B80" s="23" t="str">
        <f>IF(A80="","",VLOOKUP(A80,[1]令和3年度契約状況調査票!$C:$AR,7,FALSE))</f>
        <v/>
      </c>
      <c r="C80" s="24" t="str">
        <f>IF(A80="","",VLOOKUP(A80,[1]令和3年度契約状況調査票!$C:$AR,8,FALSE))</f>
        <v/>
      </c>
      <c r="D80" s="25" t="str">
        <f>IF(A80="","",VLOOKUP(A80,[1]令和3年度契約状況調査票!$C:$AR,11,FALSE))</f>
        <v/>
      </c>
      <c r="E80" s="23" t="str">
        <f>IF(A80="","",VLOOKUP(A80,[1]令和3年度契約状況調査票!$C:$AR,12,FALSE))</f>
        <v/>
      </c>
      <c r="F80" s="26" t="str">
        <f>IF(A80="","",VLOOKUP(A80,[1]令和3年度契約状況調査票!$C:$AR,13,FALSE))</f>
        <v/>
      </c>
      <c r="G80" s="27" t="str">
        <f>IF(A80="","",IF(VLOOKUP(A80,[1]令和3年度契約状況調査票!$C:$AR,14,FALSE)="②一般競争入札（総合評価方式）","一般競争入札"&amp;CHAR(10)&amp;"（総合評価方式）","一般競争入札"))</f>
        <v/>
      </c>
      <c r="H80" s="28" t="str">
        <f>IF(A80="","",IF(VLOOKUP(A80,[1]令和3年度契約状況調査票!$C:$AR,16,FALSE)="他官署で調達手続きを実施のため","他官署で調達手続きを実施のため",IF(VLOOKUP(A80,[1]令和3年度契約状況調査票!$C:$AR,23,FALSE)="②同種の他の契約の予定価格を類推されるおそれがあるため公表しない","同種の他の契約の予定価格を類推されるおそれがあるため公表しない",IF(VLOOKUP(A80,[1]令和3年度契約状況調査票!$C:$AR,23,FALSE)="－","－",IF(VLOOKUP(A80,[1]令和3年度契約状況調査票!$C:$AR,9,FALSE)&lt;&gt;"",TEXT(VLOOKUP(A80,[1]令和3年度契約状況調査票!$C:$AR,16,FALSE),"#,##0円")&amp;CHAR(10)&amp;"(A)",VLOOKUP(A80,[1]令和3年度契約状況調査票!$C:$AR,16,FALSE))))))</f>
        <v/>
      </c>
      <c r="I80" s="28" t="str">
        <f>IF(A80="","",VLOOKUP(A80,[1]令和3年度契約状況調査票!$C:$AR,17,FALSE))</f>
        <v/>
      </c>
      <c r="J80" s="29" t="str">
        <f>IF(A80="","",IF(VLOOKUP(A80,[1]令和3年度契約状況調査票!$C:$AR,16,FALSE)="他官署で調達手続きを実施のため","－",IF(VLOOKUP(A80,[1]令和3年度契約状況調査票!$C:$AR,23,FALSE)="②同種の他の契約の予定価格を類推されるおそれがあるため公表しない","－",IF(VLOOKUP(A80,[1]令和3年度契約状況調査票!$C:$AR,23,FALSE)="－","－",IF(VLOOKUP(A80,[1]令和3年度契約状況調査票!$C:$AR,9,FALSE)&lt;&gt;"",TEXT(VLOOKUP(A80,[1]令和3年度契約状況調査票!$C:$AR,19,FALSE),"#.0%")&amp;CHAR(10)&amp;"(B/A×100)",VLOOKUP(A80,[1]令和3年度契約状況調査票!$C:$AR,19,FALSE))))))</f>
        <v/>
      </c>
      <c r="K80" s="30" t="str">
        <f>IF(A80="","",IF(VLOOKUP(A80,[1]令和3年度契約状況調査票!$C:$AR,29,FALSE)="①公益社団法人","公社",IF(VLOOKUP(A80,[1]令和3年度契約状況調査票!$C:$AR,29,FALSE)="②公益財団法人","公財","")))</f>
        <v/>
      </c>
      <c r="L80" s="30" t="str">
        <f>IF(A80="","",VLOOKUP(A80,[1]令和3年度契約状況調査票!$C:$AR,30,FALSE))</f>
        <v/>
      </c>
      <c r="M80" s="31" t="str">
        <f>IF(A80="","",IF(VLOOKUP(A80,[1]令和3年度契約状況調査票!$C:$AR,30,FALSE)="国所管",VLOOKUP(A80,[1]令和3年度契約状況調査票!$C:$AR,24,FALSE),""))</f>
        <v/>
      </c>
      <c r="N80" s="32" t="str">
        <f>IF(A80="","",IF(AND(P80="○",O80="分担契約/単価契約"),"単価契約"&amp;CHAR(10)&amp;"予定調達総額 "&amp;TEXT(VLOOKUP(A80,[1]令和3年度契約状況調査票!$C:$AR,18,FALSE),"#,##0円")&amp;"(B)"&amp;CHAR(10)&amp;"分担契約"&amp;CHAR(10)&amp;VLOOKUP(A80,[1]令和3年度契約状況調査票!$C:$AR,34,FALSE),IF(AND(P80="○",O80="分担契約"),"分担契約"&amp;CHAR(10)&amp;"契約総額 "&amp;TEXT(VLOOKUP(A80,[1]令和3年度契約状況調査票!$C:$AR,18,FALSE),"#,##0円")&amp;"(B)"&amp;CHAR(10)&amp;VLOOKUP(A80,[1]令和3年度契約状況調査票!$C:$AR,34,FALSE),(IF(O80="分担契約/単価契約","単価契約"&amp;CHAR(10)&amp;"予定調達総額 "&amp;TEXT(VLOOKUP(A80,[1]令和3年度契約状況調査票!$C:$AR,18,FALSE),"#,##0円")&amp;CHAR(10)&amp;"分担契約"&amp;CHAR(10)&amp;VLOOKUP(A80,[1]令和3年度契約状況調査票!$C:$AR,34,FALSE),IF(O80="分担契約","分担契約"&amp;CHAR(10)&amp;"契約総額 "&amp;TEXT(VLOOKUP(A80,[1]令和3年度契約状況調査票!$C:$AR,18,FALSE),"#,##0円")&amp;CHAR(10)&amp;VLOOKUP(A80,[1]令和3年度契約状況調査票!$C:$AR,34,FALSE),IF(O80="単価契約","単価契約"&amp;CHAR(10)&amp;"予定調達総額 "&amp;TEXT(VLOOKUP(A80,[1]令和3年度契約状況調査票!$C:$AR,18,FALSE),"#,##0円")&amp;CHAR(10)&amp;VLOOKUP(A80,[1]令和3年度契約状況調査票!$C:$AR,34,FALSE),VLOOKUP(A80,[1]令和3年度契約状況調査票!$C:$AR,34,FALSE))))))))</f>
        <v/>
      </c>
      <c r="O80" s="21" t="str">
        <f>IF(A80="","",VLOOKUP(A80,[1]令和3年度契約状況調査票!$C:$BY,55,FALSE))</f>
        <v/>
      </c>
      <c r="P80" s="21" t="str">
        <f>IF(A80="","",IF(VLOOKUP(A80,[1]令和3年度契約状況調査票!$C:$AR,16,FALSE)="他官署で調達手続きを実施のため","×",IF(VLOOKUP(A80,[1]令和3年度契約状況調査票!$C:$AR,23,FALSE)="②同種の他の契約の予定価格を類推されるおそれがあるため公表しない","×","○")))</f>
        <v/>
      </c>
    </row>
    <row r="81" spans="1:16" s="21" customFormat="1" ht="60" customHeight="1" x14ac:dyDescent="0.15">
      <c r="A81" s="22" t="str">
        <f>IF(MAX([1]令和3年度契約状況調査票!C80:C325)&gt;=ROW()-5,ROW()-5,"")</f>
        <v/>
      </c>
      <c r="B81" s="23" t="str">
        <f>IF(A81="","",VLOOKUP(A81,[1]令和3年度契約状況調査票!$C:$AR,7,FALSE))</f>
        <v/>
      </c>
      <c r="C81" s="24" t="str">
        <f>IF(A81="","",VLOOKUP(A81,[1]令和3年度契約状況調査票!$C:$AR,8,FALSE))</f>
        <v/>
      </c>
      <c r="D81" s="25" t="str">
        <f>IF(A81="","",VLOOKUP(A81,[1]令和3年度契約状況調査票!$C:$AR,11,FALSE))</f>
        <v/>
      </c>
      <c r="E81" s="23" t="str">
        <f>IF(A81="","",VLOOKUP(A81,[1]令和3年度契約状況調査票!$C:$AR,12,FALSE))</f>
        <v/>
      </c>
      <c r="F81" s="26" t="str">
        <f>IF(A81="","",VLOOKUP(A81,[1]令和3年度契約状況調査票!$C:$AR,13,FALSE))</f>
        <v/>
      </c>
      <c r="G81" s="27" t="str">
        <f>IF(A81="","",IF(VLOOKUP(A81,[1]令和3年度契約状況調査票!$C:$AR,14,FALSE)="②一般競争入札（総合評価方式）","一般競争入札"&amp;CHAR(10)&amp;"（総合評価方式）","一般競争入札"))</f>
        <v/>
      </c>
      <c r="H81" s="28" t="str">
        <f>IF(A81="","",IF(VLOOKUP(A81,[1]令和3年度契約状況調査票!$C:$AR,16,FALSE)="他官署で調達手続きを実施のため","他官署で調達手続きを実施のため",IF(VLOOKUP(A81,[1]令和3年度契約状況調査票!$C:$AR,23,FALSE)="②同種の他の契約の予定価格を類推されるおそれがあるため公表しない","同種の他の契約の予定価格を類推されるおそれがあるため公表しない",IF(VLOOKUP(A81,[1]令和3年度契約状況調査票!$C:$AR,23,FALSE)="－","－",IF(VLOOKUP(A81,[1]令和3年度契約状況調査票!$C:$AR,9,FALSE)&lt;&gt;"",TEXT(VLOOKUP(A81,[1]令和3年度契約状況調査票!$C:$AR,16,FALSE),"#,##0円")&amp;CHAR(10)&amp;"(A)",VLOOKUP(A81,[1]令和3年度契約状況調査票!$C:$AR,16,FALSE))))))</f>
        <v/>
      </c>
      <c r="I81" s="28" t="str">
        <f>IF(A81="","",VLOOKUP(A81,[1]令和3年度契約状況調査票!$C:$AR,17,FALSE))</f>
        <v/>
      </c>
      <c r="J81" s="29" t="str">
        <f>IF(A81="","",IF(VLOOKUP(A81,[1]令和3年度契約状況調査票!$C:$AR,16,FALSE)="他官署で調達手続きを実施のため","－",IF(VLOOKUP(A81,[1]令和3年度契約状況調査票!$C:$AR,23,FALSE)="②同種の他の契約の予定価格を類推されるおそれがあるため公表しない","－",IF(VLOOKUP(A81,[1]令和3年度契約状況調査票!$C:$AR,23,FALSE)="－","－",IF(VLOOKUP(A81,[1]令和3年度契約状況調査票!$C:$AR,9,FALSE)&lt;&gt;"",TEXT(VLOOKUP(A81,[1]令和3年度契約状況調査票!$C:$AR,19,FALSE),"#.0%")&amp;CHAR(10)&amp;"(B/A×100)",VLOOKUP(A81,[1]令和3年度契約状況調査票!$C:$AR,19,FALSE))))))</f>
        <v/>
      </c>
      <c r="K81" s="30" t="str">
        <f>IF(A81="","",IF(VLOOKUP(A81,[1]令和3年度契約状況調査票!$C:$AR,29,FALSE)="①公益社団法人","公社",IF(VLOOKUP(A81,[1]令和3年度契約状況調査票!$C:$AR,29,FALSE)="②公益財団法人","公財","")))</f>
        <v/>
      </c>
      <c r="L81" s="30" t="str">
        <f>IF(A81="","",VLOOKUP(A81,[1]令和3年度契約状況調査票!$C:$AR,30,FALSE))</f>
        <v/>
      </c>
      <c r="M81" s="31" t="str">
        <f>IF(A81="","",IF(VLOOKUP(A81,[1]令和3年度契約状況調査票!$C:$AR,30,FALSE)="国所管",VLOOKUP(A81,[1]令和3年度契約状況調査票!$C:$AR,24,FALSE),""))</f>
        <v/>
      </c>
      <c r="N81" s="32" t="str">
        <f>IF(A81="","",IF(AND(P81="○",O81="分担契約/単価契約"),"単価契約"&amp;CHAR(10)&amp;"予定調達総額 "&amp;TEXT(VLOOKUP(A81,[1]令和3年度契約状況調査票!$C:$AR,18,FALSE),"#,##0円")&amp;"(B)"&amp;CHAR(10)&amp;"分担契約"&amp;CHAR(10)&amp;VLOOKUP(A81,[1]令和3年度契約状況調査票!$C:$AR,34,FALSE),IF(AND(P81="○",O81="分担契約"),"分担契約"&amp;CHAR(10)&amp;"契約総額 "&amp;TEXT(VLOOKUP(A81,[1]令和3年度契約状況調査票!$C:$AR,18,FALSE),"#,##0円")&amp;"(B)"&amp;CHAR(10)&amp;VLOOKUP(A81,[1]令和3年度契約状況調査票!$C:$AR,34,FALSE),(IF(O81="分担契約/単価契約","単価契約"&amp;CHAR(10)&amp;"予定調達総額 "&amp;TEXT(VLOOKUP(A81,[1]令和3年度契約状況調査票!$C:$AR,18,FALSE),"#,##0円")&amp;CHAR(10)&amp;"分担契約"&amp;CHAR(10)&amp;VLOOKUP(A81,[1]令和3年度契約状況調査票!$C:$AR,34,FALSE),IF(O81="分担契約","分担契約"&amp;CHAR(10)&amp;"契約総額 "&amp;TEXT(VLOOKUP(A81,[1]令和3年度契約状況調査票!$C:$AR,18,FALSE),"#,##0円")&amp;CHAR(10)&amp;VLOOKUP(A81,[1]令和3年度契約状況調査票!$C:$AR,34,FALSE),IF(O81="単価契約","単価契約"&amp;CHAR(10)&amp;"予定調達総額 "&amp;TEXT(VLOOKUP(A81,[1]令和3年度契約状況調査票!$C:$AR,18,FALSE),"#,##0円")&amp;CHAR(10)&amp;VLOOKUP(A81,[1]令和3年度契約状況調査票!$C:$AR,34,FALSE),VLOOKUP(A81,[1]令和3年度契約状況調査票!$C:$AR,34,FALSE))))))))</f>
        <v/>
      </c>
      <c r="O81" s="21" t="str">
        <f>IF(A81="","",VLOOKUP(A81,[1]令和3年度契約状況調査票!$C:$BY,55,FALSE))</f>
        <v/>
      </c>
      <c r="P81" s="21" t="str">
        <f>IF(A81="","",IF(VLOOKUP(A81,[1]令和3年度契約状況調査票!$C:$AR,16,FALSE)="他官署で調達手続きを実施のため","×",IF(VLOOKUP(A81,[1]令和3年度契約状況調査票!$C:$AR,23,FALSE)="②同種の他の契約の予定価格を類推されるおそれがあるため公表しない","×","○")))</f>
        <v/>
      </c>
    </row>
    <row r="82" spans="1:16" s="21" customFormat="1" ht="60" customHeight="1" x14ac:dyDescent="0.15">
      <c r="A82" s="22" t="str">
        <f>IF(MAX([1]令和3年度契約状況調査票!C81:C326)&gt;=ROW()-5,ROW()-5,"")</f>
        <v/>
      </c>
      <c r="B82" s="23" t="str">
        <f>IF(A82="","",VLOOKUP(A82,[1]令和3年度契約状況調査票!$C:$AR,7,FALSE))</f>
        <v/>
      </c>
      <c r="C82" s="24" t="str">
        <f>IF(A82="","",VLOOKUP(A82,[1]令和3年度契約状況調査票!$C:$AR,8,FALSE))</f>
        <v/>
      </c>
      <c r="D82" s="25" t="str">
        <f>IF(A82="","",VLOOKUP(A82,[1]令和3年度契約状況調査票!$C:$AR,11,FALSE))</f>
        <v/>
      </c>
      <c r="E82" s="23" t="str">
        <f>IF(A82="","",VLOOKUP(A82,[1]令和3年度契約状況調査票!$C:$AR,12,FALSE))</f>
        <v/>
      </c>
      <c r="F82" s="26" t="str">
        <f>IF(A82="","",VLOOKUP(A82,[1]令和3年度契約状況調査票!$C:$AR,13,FALSE))</f>
        <v/>
      </c>
      <c r="G82" s="27" t="str">
        <f>IF(A82="","",IF(VLOOKUP(A82,[1]令和3年度契約状況調査票!$C:$AR,14,FALSE)="②一般競争入札（総合評価方式）","一般競争入札"&amp;CHAR(10)&amp;"（総合評価方式）","一般競争入札"))</f>
        <v/>
      </c>
      <c r="H82" s="28" t="str">
        <f>IF(A82="","",IF(VLOOKUP(A82,[1]令和3年度契約状況調査票!$C:$AR,16,FALSE)="他官署で調達手続きを実施のため","他官署で調達手続きを実施のため",IF(VLOOKUP(A82,[1]令和3年度契約状況調査票!$C:$AR,23,FALSE)="②同種の他の契約の予定価格を類推されるおそれがあるため公表しない","同種の他の契約の予定価格を類推されるおそれがあるため公表しない",IF(VLOOKUP(A82,[1]令和3年度契約状況調査票!$C:$AR,23,FALSE)="－","－",IF(VLOOKUP(A82,[1]令和3年度契約状況調査票!$C:$AR,9,FALSE)&lt;&gt;"",TEXT(VLOOKUP(A82,[1]令和3年度契約状況調査票!$C:$AR,16,FALSE),"#,##0円")&amp;CHAR(10)&amp;"(A)",VLOOKUP(A82,[1]令和3年度契約状況調査票!$C:$AR,16,FALSE))))))</f>
        <v/>
      </c>
      <c r="I82" s="28" t="str">
        <f>IF(A82="","",VLOOKUP(A82,[1]令和3年度契約状況調査票!$C:$AR,17,FALSE))</f>
        <v/>
      </c>
      <c r="J82" s="29" t="str">
        <f>IF(A82="","",IF(VLOOKUP(A82,[1]令和3年度契約状況調査票!$C:$AR,16,FALSE)="他官署で調達手続きを実施のため","－",IF(VLOOKUP(A82,[1]令和3年度契約状況調査票!$C:$AR,23,FALSE)="②同種の他の契約の予定価格を類推されるおそれがあるため公表しない","－",IF(VLOOKUP(A82,[1]令和3年度契約状況調査票!$C:$AR,23,FALSE)="－","－",IF(VLOOKUP(A82,[1]令和3年度契約状況調査票!$C:$AR,9,FALSE)&lt;&gt;"",TEXT(VLOOKUP(A82,[1]令和3年度契約状況調査票!$C:$AR,19,FALSE),"#.0%")&amp;CHAR(10)&amp;"(B/A×100)",VLOOKUP(A82,[1]令和3年度契約状況調査票!$C:$AR,19,FALSE))))))</f>
        <v/>
      </c>
      <c r="K82" s="30" t="str">
        <f>IF(A82="","",IF(VLOOKUP(A82,[1]令和3年度契約状況調査票!$C:$AR,29,FALSE)="①公益社団法人","公社",IF(VLOOKUP(A82,[1]令和3年度契約状況調査票!$C:$AR,29,FALSE)="②公益財団法人","公財","")))</f>
        <v/>
      </c>
      <c r="L82" s="30" t="str">
        <f>IF(A82="","",VLOOKUP(A82,[1]令和3年度契約状況調査票!$C:$AR,30,FALSE))</f>
        <v/>
      </c>
      <c r="M82" s="31" t="str">
        <f>IF(A82="","",IF(VLOOKUP(A82,[1]令和3年度契約状況調査票!$C:$AR,30,FALSE)="国所管",VLOOKUP(A82,[1]令和3年度契約状況調査票!$C:$AR,24,FALSE),""))</f>
        <v/>
      </c>
      <c r="N82" s="32" t="str">
        <f>IF(A82="","",IF(AND(P82="○",O82="分担契約/単価契約"),"単価契約"&amp;CHAR(10)&amp;"予定調達総額 "&amp;TEXT(VLOOKUP(A82,[1]令和3年度契約状況調査票!$C:$AR,18,FALSE),"#,##0円")&amp;"(B)"&amp;CHAR(10)&amp;"分担契約"&amp;CHAR(10)&amp;VLOOKUP(A82,[1]令和3年度契約状況調査票!$C:$AR,34,FALSE),IF(AND(P82="○",O82="分担契約"),"分担契約"&amp;CHAR(10)&amp;"契約総額 "&amp;TEXT(VLOOKUP(A82,[1]令和3年度契約状況調査票!$C:$AR,18,FALSE),"#,##0円")&amp;"(B)"&amp;CHAR(10)&amp;VLOOKUP(A82,[1]令和3年度契約状況調査票!$C:$AR,34,FALSE),(IF(O82="分担契約/単価契約","単価契約"&amp;CHAR(10)&amp;"予定調達総額 "&amp;TEXT(VLOOKUP(A82,[1]令和3年度契約状況調査票!$C:$AR,18,FALSE),"#,##0円")&amp;CHAR(10)&amp;"分担契約"&amp;CHAR(10)&amp;VLOOKUP(A82,[1]令和3年度契約状況調査票!$C:$AR,34,FALSE),IF(O82="分担契約","分担契約"&amp;CHAR(10)&amp;"契約総額 "&amp;TEXT(VLOOKUP(A82,[1]令和3年度契約状況調査票!$C:$AR,18,FALSE),"#,##0円")&amp;CHAR(10)&amp;VLOOKUP(A82,[1]令和3年度契約状況調査票!$C:$AR,34,FALSE),IF(O82="単価契約","単価契約"&amp;CHAR(10)&amp;"予定調達総額 "&amp;TEXT(VLOOKUP(A82,[1]令和3年度契約状況調査票!$C:$AR,18,FALSE),"#,##0円")&amp;CHAR(10)&amp;VLOOKUP(A82,[1]令和3年度契約状況調査票!$C:$AR,34,FALSE),VLOOKUP(A82,[1]令和3年度契約状況調査票!$C:$AR,34,FALSE))))))))</f>
        <v/>
      </c>
      <c r="O82" s="21" t="str">
        <f>IF(A82="","",VLOOKUP(A82,[1]令和3年度契約状況調査票!$C:$BY,55,FALSE))</f>
        <v/>
      </c>
      <c r="P82" s="21" t="str">
        <f>IF(A82="","",IF(VLOOKUP(A82,[1]令和3年度契約状況調査票!$C:$AR,16,FALSE)="他官署で調達手続きを実施のため","×",IF(VLOOKUP(A82,[1]令和3年度契約状況調査票!$C:$AR,23,FALSE)="②同種の他の契約の予定価格を類推されるおそれがあるため公表しない","×","○")))</f>
        <v/>
      </c>
    </row>
    <row r="83" spans="1:16" s="21" customFormat="1" ht="60" customHeight="1" x14ac:dyDescent="0.15">
      <c r="A83" s="22" t="str">
        <f>IF(MAX([1]令和3年度契約状況調査票!C82:C327)&gt;=ROW()-5,ROW()-5,"")</f>
        <v/>
      </c>
      <c r="B83" s="23" t="str">
        <f>IF(A83="","",VLOOKUP(A83,[1]令和3年度契約状況調査票!$C:$AR,7,FALSE))</f>
        <v/>
      </c>
      <c r="C83" s="24" t="str">
        <f>IF(A83="","",VLOOKUP(A83,[1]令和3年度契約状況調査票!$C:$AR,8,FALSE))</f>
        <v/>
      </c>
      <c r="D83" s="25" t="str">
        <f>IF(A83="","",VLOOKUP(A83,[1]令和3年度契約状況調査票!$C:$AR,11,FALSE))</f>
        <v/>
      </c>
      <c r="E83" s="23" t="str">
        <f>IF(A83="","",VLOOKUP(A83,[1]令和3年度契約状況調査票!$C:$AR,12,FALSE))</f>
        <v/>
      </c>
      <c r="F83" s="26" t="str">
        <f>IF(A83="","",VLOOKUP(A83,[1]令和3年度契約状況調査票!$C:$AR,13,FALSE))</f>
        <v/>
      </c>
      <c r="G83" s="27" t="str">
        <f>IF(A83="","",IF(VLOOKUP(A83,[1]令和3年度契約状況調査票!$C:$AR,14,FALSE)="②一般競争入札（総合評価方式）","一般競争入札"&amp;CHAR(10)&amp;"（総合評価方式）","一般競争入札"))</f>
        <v/>
      </c>
      <c r="H83" s="28" t="str">
        <f>IF(A83="","",IF(VLOOKUP(A83,[1]令和3年度契約状況調査票!$C:$AR,16,FALSE)="他官署で調達手続きを実施のため","他官署で調達手続きを実施のため",IF(VLOOKUP(A83,[1]令和3年度契約状況調査票!$C:$AR,23,FALSE)="②同種の他の契約の予定価格を類推されるおそれがあるため公表しない","同種の他の契約の予定価格を類推されるおそれがあるため公表しない",IF(VLOOKUP(A83,[1]令和3年度契約状況調査票!$C:$AR,23,FALSE)="－","－",IF(VLOOKUP(A83,[1]令和3年度契約状況調査票!$C:$AR,9,FALSE)&lt;&gt;"",TEXT(VLOOKUP(A83,[1]令和3年度契約状況調査票!$C:$AR,16,FALSE),"#,##0円")&amp;CHAR(10)&amp;"(A)",VLOOKUP(A83,[1]令和3年度契約状況調査票!$C:$AR,16,FALSE))))))</f>
        <v/>
      </c>
      <c r="I83" s="28" t="str">
        <f>IF(A83="","",VLOOKUP(A83,[1]令和3年度契約状況調査票!$C:$AR,17,FALSE))</f>
        <v/>
      </c>
      <c r="J83" s="29" t="str">
        <f>IF(A83="","",IF(VLOOKUP(A83,[1]令和3年度契約状況調査票!$C:$AR,16,FALSE)="他官署で調達手続きを実施のため","－",IF(VLOOKUP(A83,[1]令和3年度契約状況調査票!$C:$AR,23,FALSE)="②同種の他の契約の予定価格を類推されるおそれがあるため公表しない","－",IF(VLOOKUP(A83,[1]令和3年度契約状況調査票!$C:$AR,23,FALSE)="－","－",IF(VLOOKUP(A83,[1]令和3年度契約状況調査票!$C:$AR,9,FALSE)&lt;&gt;"",TEXT(VLOOKUP(A83,[1]令和3年度契約状況調査票!$C:$AR,19,FALSE),"#.0%")&amp;CHAR(10)&amp;"(B/A×100)",VLOOKUP(A83,[1]令和3年度契約状況調査票!$C:$AR,19,FALSE))))))</f>
        <v/>
      </c>
      <c r="K83" s="30" t="str">
        <f>IF(A83="","",IF(VLOOKUP(A83,[1]令和3年度契約状況調査票!$C:$AR,29,FALSE)="①公益社団法人","公社",IF(VLOOKUP(A83,[1]令和3年度契約状況調査票!$C:$AR,29,FALSE)="②公益財団法人","公財","")))</f>
        <v/>
      </c>
      <c r="L83" s="30" t="str">
        <f>IF(A83="","",VLOOKUP(A83,[1]令和3年度契約状況調査票!$C:$AR,30,FALSE))</f>
        <v/>
      </c>
      <c r="M83" s="31" t="str">
        <f>IF(A83="","",IF(VLOOKUP(A83,[1]令和3年度契約状況調査票!$C:$AR,30,FALSE)="国所管",VLOOKUP(A83,[1]令和3年度契約状況調査票!$C:$AR,24,FALSE),""))</f>
        <v/>
      </c>
      <c r="N83" s="32" t="str">
        <f>IF(A83="","",IF(AND(P83="○",O83="分担契約/単価契約"),"単価契約"&amp;CHAR(10)&amp;"予定調達総額 "&amp;TEXT(VLOOKUP(A83,[1]令和3年度契約状況調査票!$C:$AR,18,FALSE),"#,##0円")&amp;"(B)"&amp;CHAR(10)&amp;"分担契約"&amp;CHAR(10)&amp;VLOOKUP(A83,[1]令和3年度契約状況調査票!$C:$AR,34,FALSE),IF(AND(P83="○",O83="分担契約"),"分担契約"&amp;CHAR(10)&amp;"契約総額 "&amp;TEXT(VLOOKUP(A83,[1]令和3年度契約状況調査票!$C:$AR,18,FALSE),"#,##0円")&amp;"(B)"&amp;CHAR(10)&amp;VLOOKUP(A83,[1]令和3年度契約状況調査票!$C:$AR,34,FALSE),(IF(O83="分担契約/単価契約","単価契約"&amp;CHAR(10)&amp;"予定調達総額 "&amp;TEXT(VLOOKUP(A83,[1]令和3年度契約状況調査票!$C:$AR,18,FALSE),"#,##0円")&amp;CHAR(10)&amp;"分担契約"&amp;CHAR(10)&amp;VLOOKUP(A83,[1]令和3年度契約状況調査票!$C:$AR,34,FALSE),IF(O83="分担契約","分担契約"&amp;CHAR(10)&amp;"契約総額 "&amp;TEXT(VLOOKUP(A83,[1]令和3年度契約状況調査票!$C:$AR,18,FALSE),"#,##0円")&amp;CHAR(10)&amp;VLOOKUP(A83,[1]令和3年度契約状況調査票!$C:$AR,34,FALSE),IF(O83="単価契約","単価契約"&amp;CHAR(10)&amp;"予定調達総額 "&amp;TEXT(VLOOKUP(A83,[1]令和3年度契約状況調査票!$C:$AR,18,FALSE),"#,##0円")&amp;CHAR(10)&amp;VLOOKUP(A83,[1]令和3年度契約状況調査票!$C:$AR,34,FALSE),VLOOKUP(A83,[1]令和3年度契約状況調査票!$C:$AR,34,FALSE))))))))</f>
        <v/>
      </c>
      <c r="O83" s="21" t="str">
        <f>IF(A83="","",VLOOKUP(A83,[1]令和3年度契約状況調査票!$C:$BY,55,FALSE))</f>
        <v/>
      </c>
      <c r="P83" s="21" t="str">
        <f>IF(A83="","",IF(VLOOKUP(A83,[1]令和3年度契約状況調査票!$C:$AR,16,FALSE)="他官署で調達手続きを実施のため","×",IF(VLOOKUP(A83,[1]令和3年度契約状況調査票!$C:$AR,23,FALSE)="②同種の他の契約の予定価格を類推されるおそれがあるため公表しない","×","○")))</f>
        <v/>
      </c>
    </row>
    <row r="84" spans="1:16" s="21" customFormat="1" ht="60" customHeight="1" x14ac:dyDescent="0.15">
      <c r="A84" s="22" t="str">
        <f>IF(MAX([1]令和3年度契約状況調査票!C83:C328)&gt;=ROW()-5,ROW()-5,"")</f>
        <v/>
      </c>
      <c r="B84" s="23" t="str">
        <f>IF(A84="","",VLOOKUP(A84,[1]令和3年度契約状況調査票!$C:$AR,7,FALSE))</f>
        <v/>
      </c>
      <c r="C84" s="24" t="str">
        <f>IF(A84="","",VLOOKUP(A84,[1]令和3年度契約状況調査票!$C:$AR,8,FALSE))</f>
        <v/>
      </c>
      <c r="D84" s="25" t="str">
        <f>IF(A84="","",VLOOKUP(A84,[1]令和3年度契約状況調査票!$C:$AR,11,FALSE))</f>
        <v/>
      </c>
      <c r="E84" s="23" t="str">
        <f>IF(A84="","",VLOOKUP(A84,[1]令和3年度契約状況調査票!$C:$AR,12,FALSE))</f>
        <v/>
      </c>
      <c r="F84" s="26" t="str">
        <f>IF(A84="","",VLOOKUP(A84,[1]令和3年度契約状況調査票!$C:$AR,13,FALSE))</f>
        <v/>
      </c>
      <c r="G84" s="27" t="str">
        <f>IF(A84="","",IF(VLOOKUP(A84,[1]令和3年度契約状況調査票!$C:$AR,14,FALSE)="②一般競争入札（総合評価方式）","一般競争入札"&amp;CHAR(10)&amp;"（総合評価方式）","一般競争入札"))</f>
        <v/>
      </c>
      <c r="H84" s="28" t="str">
        <f>IF(A84="","",IF(VLOOKUP(A84,[1]令和3年度契約状況調査票!$C:$AR,16,FALSE)="他官署で調達手続きを実施のため","他官署で調達手続きを実施のため",IF(VLOOKUP(A84,[1]令和3年度契約状況調査票!$C:$AR,23,FALSE)="②同種の他の契約の予定価格を類推されるおそれがあるため公表しない","同種の他の契約の予定価格を類推されるおそれがあるため公表しない",IF(VLOOKUP(A84,[1]令和3年度契約状況調査票!$C:$AR,23,FALSE)="－","－",IF(VLOOKUP(A84,[1]令和3年度契約状況調査票!$C:$AR,9,FALSE)&lt;&gt;"",TEXT(VLOOKUP(A84,[1]令和3年度契約状況調査票!$C:$AR,16,FALSE),"#,##0円")&amp;CHAR(10)&amp;"(A)",VLOOKUP(A84,[1]令和3年度契約状況調査票!$C:$AR,16,FALSE))))))</f>
        <v/>
      </c>
      <c r="I84" s="28" t="str">
        <f>IF(A84="","",VLOOKUP(A84,[1]令和3年度契約状況調査票!$C:$AR,17,FALSE))</f>
        <v/>
      </c>
      <c r="J84" s="29" t="str">
        <f>IF(A84="","",IF(VLOOKUP(A84,[1]令和3年度契約状況調査票!$C:$AR,16,FALSE)="他官署で調達手続きを実施のため","－",IF(VLOOKUP(A84,[1]令和3年度契約状況調査票!$C:$AR,23,FALSE)="②同種の他の契約の予定価格を類推されるおそれがあるため公表しない","－",IF(VLOOKUP(A84,[1]令和3年度契約状況調査票!$C:$AR,23,FALSE)="－","－",IF(VLOOKUP(A84,[1]令和3年度契約状況調査票!$C:$AR,9,FALSE)&lt;&gt;"",TEXT(VLOOKUP(A84,[1]令和3年度契約状況調査票!$C:$AR,19,FALSE),"#.0%")&amp;CHAR(10)&amp;"(B/A×100)",VLOOKUP(A84,[1]令和3年度契約状況調査票!$C:$AR,19,FALSE))))))</f>
        <v/>
      </c>
      <c r="K84" s="30" t="str">
        <f>IF(A84="","",IF(VLOOKUP(A84,[1]令和3年度契約状況調査票!$C:$AR,29,FALSE)="①公益社団法人","公社",IF(VLOOKUP(A84,[1]令和3年度契約状況調査票!$C:$AR,29,FALSE)="②公益財団法人","公財","")))</f>
        <v/>
      </c>
      <c r="L84" s="30" t="str">
        <f>IF(A84="","",VLOOKUP(A84,[1]令和3年度契約状況調査票!$C:$AR,30,FALSE))</f>
        <v/>
      </c>
      <c r="M84" s="31" t="str">
        <f>IF(A84="","",IF(VLOOKUP(A84,[1]令和3年度契約状況調査票!$C:$AR,30,FALSE)="国所管",VLOOKUP(A84,[1]令和3年度契約状況調査票!$C:$AR,24,FALSE),""))</f>
        <v/>
      </c>
      <c r="N84" s="32" t="str">
        <f>IF(A84="","",IF(AND(P84="○",O84="分担契約/単価契約"),"単価契約"&amp;CHAR(10)&amp;"予定調達総額 "&amp;TEXT(VLOOKUP(A84,[1]令和3年度契約状況調査票!$C:$AR,18,FALSE),"#,##0円")&amp;"(B)"&amp;CHAR(10)&amp;"分担契約"&amp;CHAR(10)&amp;VLOOKUP(A84,[1]令和3年度契約状況調査票!$C:$AR,34,FALSE),IF(AND(P84="○",O84="分担契約"),"分担契約"&amp;CHAR(10)&amp;"契約総額 "&amp;TEXT(VLOOKUP(A84,[1]令和3年度契約状況調査票!$C:$AR,18,FALSE),"#,##0円")&amp;"(B)"&amp;CHAR(10)&amp;VLOOKUP(A84,[1]令和3年度契約状況調査票!$C:$AR,34,FALSE),(IF(O84="分担契約/単価契約","単価契約"&amp;CHAR(10)&amp;"予定調達総額 "&amp;TEXT(VLOOKUP(A84,[1]令和3年度契約状況調査票!$C:$AR,18,FALSE),"#,##0円")&amp;CHAR(10)&amp;"分担契約"&amp;CHAR(10)&amp;VLOOKUP(A84,[1]令和3年度契約状況調査票!$C:$AR,34,FALSE),IF(O84="分担契約","分担契約"&amp;CHAR(10)&amp;"契約総額 "&amp;TEXT(VLOOKUP(A84,[1]令和3年度契約状況調査票!$C:$AR,18,FALSE),"#,##0円")&amp;CHAR(10)&amp;VLOOKUP(A84,[1]令和3年度契約状況調査票!$C:$AR,34,FALSE),IF(O84="単価契約","単価契約"&amp;CHAR(10)&amp;"予定調達総額 "&amp;TEXT(VLOOKUP(A84,[1]令和3年度契約状況調査票!$C:$AR,18,FALSE),"#,##0円")&amp;CHAR(10)&amp;VLOOKUP(A84,[1]令和3年度契約状況調査票!$C:$AR,34,FALSE),VLOOKUP(A84,[1]令和3年度契約状況調査票!$C:$AR,34,FALSE))))))))</f>
        <v/>
      </c>
      <c r="O84" s="21" t="str">
        <f>IF(A84="","",VLOOKUP(A84,[1]令和3年度契約状況調査票!$C:$BY,55,FALSE))</f>
        <v/>
      </c>
      <c r="P84" s="21" t="str">
        <f>IF(A84="","",IF(VLOOKUP(A84,[1]令和3年度契約状況調査票!$C:$AR,16,FALSE)="他官署で調達手続きを実施のため","×",IF(VLOOKUP(A84,[1]令和3年度契約状況調査票!$C:$AR,23,FALSE)="②同種の他の契約の予定価格を類推されるおそれがあるため公表しない","×","○")))</f>
        <v/>
      </c>
    </row>
    <row r="85" spans="1:16" s="21" customFormat="1" ht="60" customHeight="1" x14ac:dyDescent="0.15">
      <c r="A85" s="22" t="str">
        <f>IF(MAX([1]令和3年度契約状況調査票!C84:C329)&gt;=ROW()-5,ROW()-5,"")</f>
        <v/>
      </c>
      <c r="B85" s="23" t="str">
        <f>IF(A85="","",VLOOKUP(A85,[1]令和3年度契約状況調査票!$C:$AR,7,FALSE))</f>
        <v/>
      </c>
      <c r="C85" s="24" t="str">
        <f>IF(A85="","",VLOOKUP(A85,[1]令和3年度契約状況調査票!$C:$AR,8,FALSE))</f>
        <v/>
      </c>
      <c r="D85" s="25" t="str">
        <f>IF(A85="","",VLOOKUP(A85,[1]令和3年度契約状況調査票!$C:$AR,11,FALSE))</f>
        <v/>
      </c>
      <c r="E85" s="23" t="str">
        <f>IF(A85="","",VLOOKUP(A85,[1]令和3年度契約状況調査票!$C:$AR,12,FALSE))</f>
        <v/>
      </c>
      <c r="F85" s="26" t="str">
        <f>IF(A85="","",VLOOKUP(A85,[1]令和3年度契約状況調査票!$C:$AR,13,FALSE))</f>
        <v/>
      </c>
      <c r="G85" s="27" t="str">
        <f>IF(A85="","",IF(VLOOKUP(A85,[1]令和3年度契約状況調査票!$C:$AR,14,FALSE)="②一般競争入札（総合評価方式）","一般競争入札"&amp;CHAR(10)&amp;"（総合評価方式）","一般競争入札"))</f>
        <v/>
      </c>
      <c r="H85" s="28" t="str">
        <f>IF(A85="","",IF(VLOOKUP(A85,[1]令和3年度契約状況調査票!$C:$AR,16,FALSE)="他官署で調達手続きを実施のため","他官署で調達手続きを実施のため",IF(VLOOKUP(A85,[1]令和3年度契約状況調査票!$C:$AR,23,FALSE)="②同種の他の契約の予定価格を類推されるおそれがあるため公表しない","同種の他の契約の予定価格を類推されるおそれがあるため公表しない",IF(VLOOKUP(A85,[1]令和3年度契約状況調査票!$C:$AR,23,FALSE)="－","－",IF(VLOOKUP(A85,[1]令和3年度契約状況調査票!$C:$AR,9,FALSE)&lt;&gt;"",TEXT(VLOOKUP(A85,[1]令和3年度契約状況調査票!$C:$AR,16,FALSE),"#,##0円")&amp;CHAR(10)&amp;"(A)",VLOOKUP(A85,[1]令和3年度契約状況調査票!$C:$AR,16,FALSE))))))</f>
        <v/>
      </c>
      <c r="I85" s="28" t="str">
        <f>IF(A85="","",VLOOKUP(A85,[1]令和3年度契約状況調査票!$C:$AR,17,FALSE))</f>
        <v/>
      </c>
      <c r="J85" s="29" t="str">
        <f>IF(A85="","",IF(VLOOKUP(A85,[1]令和3年度契約状況調査票!$C:$AR,16,FALSE)="他官署で調達手続きを実施のため","－",IF(VLOOKUP(A85,[1]令和3年度契約状況調査票!$C:$AR,23,FALSE)="②同種の他の契約の予定価格を類推されるおそれがあるため公表しない","－",IF(VLOOKUP(A85,[1]令和3年度契約状況調査票!$C:$AR,23,FALSE)="－","－",IF(VLOOKUP(A85,[1]令和3年度契約状況調査票!$C:$AR,9,FALSE)&lt;&gt;"",TEXT(VLOOKUP(A85,[1]令和3年度契約状況調査票!$C:$AR,19,FALSE),"#.0%")&amp;CHAR(10)&amp;"(B/A×100)",VLOOKUP(A85,[1]令和3年度契約状況調査票!$C:$AR,19,FALSE))))))</f>
        <v/>
      </c>
      <c r="K85" s="30" t="str">
        <f>IF(A85="","",IF(VLOOKUP(A85,[1]令和3年度契約状況調査票!$C:$AR,29,FALSE)="①公益社団法人","公社",IF(VLOOKUP(A85,[1]令和3年度契約状況調査票!$C:$AR,29,FALSE)="②公益財団法人","公財","")))</f>
        <v/>
      </c>
      <c r="L85" s="30" t="str">
        <f>IF(A85="","",VLOOKUP(A85,[1]令和3年度契約状況調査票!$C:$AR,30,FALSE))</f>
        <v/>
      </c>
      <c r="M85" s="31" t="str">
        <f>IF(A85="","",IF(VLOOKUP(A85,[1]令和3年度契約状況調査票!$C:$AR,30,FALSE)="国所管",VLOOKUP(A85,[1]令和3年度契約状況調査票!$C:$AR,24,FALSE),""))</f>
        <v/>
      </c>
      <c r="N85" s="32" t="str">
        <f>IF(A85="","",IF(AND(P85="○",O85="分担契約/単価契約"),"単価契約"&amp;CHAR(10)&amp;"予定調達総額 "&amp;TEXT(VLOOKUP(A85,[1]令和3年度契約状況調査票!$C:$AR,18,FALSE),"#,##0円")&amp;"(B)"&amp;CHAR(10)&amp;"分担契約"&amp;CHAR(10)&amp;VLOOKUP(A85,[1]令和3年度契約状況調査票!$C:$AR,34,FALSE),IF(AND(P85="○",O85="分担契約"),"分担契約"&amp;CHAR(10)&amp;"契約総額 "&amp;TEXT(VLOOKUP(A85,[1]令和3年度契約状況調査票!$C:$AR,18,FALSE),"#,##0円")&amp;"(B)"&amp;CHAR(10)&amp;VLOOKUP(A85,[1]令和3年度契約状況調査票!$C:$AR,34,FALSE),(IF(O85="分担契約/単価契約","単価契約"&amp;CHAR(10)&amp;"予定調達総額 "&amp;TEXT(VLOOKUP(A85,[1]令和3年度契約状況調査票!$C:$AR,18,FALSE),"#,##0円")&amp;CHAR(10)&amp;"分担契約"&amp;CHAR(10)&amp;VLOOKUP(A85,[1]令和3年度契約状況調査票!$C:$AR,34,FALSE),IF(O85="分担契約","分担契約"&amp;CHAR(10)&amp;"契約総額 "&amp;TEXT(VLOOKUP(A85,[1]令和3年度契約状況調査票!$C:$AR,18,FALSE),"#,##0円")&amp;CHAR(10)&amp;VLOOKUP(A85,[1]令和3年度契約状況調査票!$C:$AR,34,FALSE),IF(O85="単価契約","単価契約"&amp;CHAR(10)&amp;"予定調達総額 "&amp;TEXT(VLOOKUP(A85,[1]令和3年度契約状況調査票!$C:$AR,18,FALSE),"#,##0円")&amp;CHAR(10)&amp;VLOOKUP(A85,[1]令和3年度契約状況調査票!$C:$AR,34,FALSE),VLOOKUP(A85,[1]令和3年度契約状況調査票!$C:$AR,34,FALSE))))))))</f>
        <v/>
      </c>
      <c r="O85" s="21" t="str">
        <f>IF(A85="","",VLOOKUP(A85,[1]令和3年度契約状況調査票!$C:$BY,55,FALSE))</f>
        <v/>
      </c>
      <c r="P85" s="21" t="str">
        <f>IF(A85="","",IF(VLOOKUP(A85,[1]令和3年度契約状況調査票!$C:$AR,16,FALSE)="他官署で調達手続きを実施のため","×",IF(VLOOKUP(A85,[1]令和3年度契約状況調査票!$C:$AR,23,FALSE)="②同種の他の契約の予定価格を類推されるおそれがあるため公表しない","×","○")))</f>
        <v/>
      </c>
    </row>
    <row r="86" spans="1:16" s="21" customFormat="1" ht="60" customHeight="1" x14ac:dyDescent="0.15">
      <c r="A86" s="22" t="str">
        <f>IF(MAX([1]令和3年度契約状況調査票!C85:C330)&gt;=ROW()-5,ROW()-5,"")</f>
        <v/>
      </c>
      <c r="B86" s="23" t="str">
        <f>IF(A86="","",VLOOKUP(A86,[1]令和3年度契約状況調査票!$C:$AR,7,FALSE))</f>
        <v/>
      </c>
      <c r="C86" s="24" t="str">
        <f>IF(A86="","",VLOOKUP(A86,[1]令和3年度契約状況調査票!$C:$AR,8,FALSE))</f>
        <v/>
      </c>
      <c r="D86" s="25" t="str">
        <f>IF(A86="","",VLOOKUP(A86,[1]令和3年度契約状況調査票!$C:$AR,11,FALSE))</f>
        <v/>
      </c>
      <c r="E86" s="23" t="str">
        <f>IF(A86="","",VLOOKUP(A86,[1]令和3年度契約状況調査票!$C:$AR,12,FALSE))</f>
        <v/>
      </c>
      <c r="F86" s="26" t="str">
        <f>IF(A86="","",VLOOKUP(A86,[1]令和3年度契約状況調査票!$C:$AR,13,FALSE))</f>
        <v/>
      </c>
      <c r="G86" s="27" t="str">
        <f>IF(A86="","",IF(VLOOKUP(A86,[1]令和3年度契約状況調査票!$C:$AR,14,FALSE)="②一般競争入札（総合評価方式）","一般競争入札"&amp;CHAR(10)&amp;"（総合評価方式）","一般競争入札"))</f>
        <v/>
      </c>
      <c r="H86" s="28" t="str">
        <f>IF(A86="","",IF(VLOOKUP(A86,[1]令和3年度契約状況調査票!$C:$AR,16,FALSE)="他官署で調達手続きを実施のため","他官署で調達手続きを実施のため",IF(VLOOKUP(A86,[1]令和3年度契約状況調査票!$C:$AR,23,FALSE)="②同種の他の契約の予定価格を類推されるおそれがあるため公表しない","同種の他の契約の予定価格を類推されるおそれがあるため公表しない",IF(VLOOKUP(A86,[1]令和3年度契約状況調査票!$C:$AR,23,FALSE)="－","－",IF(VLOOKUP(A86,[1]令和3年度契約状況調査票!$C:$AR,9,FALSE)&lt;&gt;"",TEXT(VLOOKUP(A86,[1]令和3年度契約状況調査票!$C:$AR,16,FALSE),"#,##0円")&amp;CHAR(10)&amp;"(A)",VLOOKUP(A86,[1]令和3年度契約状況調査票!$C:$AR,16,FALSE))))))</f>
        <v/>
      </c>
      <c r="I86" s="28" t="str">
        <f>IF(A86="","",VLOOKUP(A86,[1]令和3年度契約状況調査票!$C:$AR,17,FALSE))</f>
        <v/>
      </c>
      <c r="J86" s="29" t="str">
        <f>IF(A86="","",IF(VLOOKUP(A86,[1]令和3年度契約状況調査票!$C:$AR,16,FALSE)="他官署で調達手続きを実施のため","－",IF(VLOOKUP(A86,[1]令和3年度契約状況調査票!$C:$AR,23,FALSE)="②同種の他の契約の予定価格を類推されるおそれがあるため公表しない","－",IF(VLOOKUP(A86,[1]令和3年度契約状況調査票!$C:$AR,23,FALSE)="－","－",IF(VLOOKUP(A86,[1]令和3年度契約状況調査票!$C:$AR,9,FALSE)&lt;&gt;"",TEXT(VLOOKUP(A86,[1]令和3年度契約状況調査票!$C:$AR,19,FALSE),"#.0%")&amp;CHAR(10)&amp;"(B/A×100)",VLOOKUP(A86,[1]令和3年度契約状況調査票!$C:$AR,19,FALSE))))))</f>
        <v/>
      </c>
      <c r="K86" s="30" t="str">
        <f>IF(A86="","",IF(VLOOKUP(A86,[1]令和3年度契約状況調査票!$C:$AR,29,FALSE)="①公益社団法人","公社",IF(VLOOKUP(A86,[1]令和3年度契約状況調査票!$C:$AR,29,FALSE)="②公益財団法人","公財","")))</f>
        <v/>
      </c>
      <c r="L86" s="30" t="str">
        <f>IF(A86="","",VLOOKUP(A86,[1]令和3年度契約状況調査票!$C:$AR,30,FALSE))</f>
        <v/>
      </c>
      <c r="M86" s="31" t="str">
        <f>IF(A86="","",IF(VLOOKUP(A86,[1]令和3年度契約状況調査票!$C:$AR,30,FALSE)="国所管",VLOOKUP(A86,[1]令和3年度契約状況調査票!$C:$AR,24,FALSE),""))</f>
        <v/>
      </c>
      <c r="N86" s="32" t="str">
        <f>IF(A86="","",IF(AND(P86="○",O86="分担契約/単価契約"),"単価契約"&amp;CHAR(10)&amp;"予定調達総額 "&amp;TEXT(VLOOKUP(A86,[1]令和3年度契約状況調査票!$C:$AR,18,FALSE),"#,##0円")&amp;"(B)"&amp;CHAR(10)&amp;"分担契約"&amp;CHAR(10)&amp;VLOOKUP(A86,[1]令和3年度契約状況調査票!$C:$AR,34,FALSE),IF(AND(P86="○",O86="分担契約"),"分担契約"&amp;CHAR(10)&amp;"契約総額 "&amp;TEXT(VLOOKUP(A86,[1]令和3年度契約状況調査票!$C:$AR,18,FALSE),"#,##0円")&amp;"(B)"&amp;CHAR(10)&amp;VLOOKUP(A86,[1]令和3年度契約状況調査票!$C:$AR,34,FALSE),(IF(O86="分担契約/単価契約","単価契約"&amp;CHAR(10)&amp;"予定調達総額 "&amp;TEXT(VLOOKUP(A86,[1]令和3年度契約状況調査票!$C:$AR,18,FALSE),"#,##0円")&amp;CHAR(10)&amp;"分担契約"&amp;CHAR(10)&amp;VLOOKUP(A86,[1]令和3年度契約状況調査票!$C:$AR,34,FALSE),IF(O86="分担契約","分担契約"&amp;CHAR(10)&amp;"契約総額 "&amp;TEXT(VLOOKUP(A86,[1]令和3年度契約状況調査票!$C:$AR,18,FALSE),"#,##0円")&amp;CHAR(10)&amp;VLOOKUP(A86,[1]令和3年度契約状況調査票!$C:$AR,34,FALSE),IF(O86="単価契約","単価契約"&amp;CHAR(10)&amp;"予定調達総額 "&amp;TEXT(VLOOKUP(A86,[1]令和3年度契約状況調査票!$C:$AR,18,FALSE),"#,##0円")&amp;CHAR(10)&amp;VLOOKUP(A86,[1]令和3年度契約状況調査票!$C:$AR,34,FALSE),VLOOKUP(A86,[1]令和3年度契約状況調査票!$C:$AR,34,FALSE))))))))</f>
        <v/>
      </c>
      <c r="O86" s="21" t="str">
        <f>IF(A86="","",VLOOKUP(A86,[1]令和3年度契約状況調査票!$C:$BY,55,FALSE))</f>
        <v/>
      </c>
      <c r="P86" s="21" t="str">
        <f>IF(A86="","",IF(VLOOKUP(A86,[1]令和3年度契約状況調査票!$C:$AR,16,FALSE)="他官署で調達手続きを実施のため","×",IF(VLOOKUP(A86,[1]令和3年度契約状況調査票!$C:$AR,23,FALSE)="②同種の他の契約の予定価格を類推されるおそれがあるため公表しない","×","○")))</f>
        <v/>
      </c>
    </row>
    <row r="87" spans="1:16" s="21" customFormat="1" ht="60" customHeight="1" x14ac:dyDescent="0.15">
      <c r="A87" s="22" t="str">
        <f>IF(MAX([1]令和3年度契約状況調査票!C86:C331)&gt;=ROW()-5,ROW()-5,"")</f>
        <v/>
      </c>
      <c r="B87" s="23" t="str">
        <f>IF(A87="","",VLOOKUP(A87,[1]令和3年度契約状況調査票!$C:$AR,7,FALSE))</f>
        <v/>
      </c>
      <c r="C87" s="24" t="str">
        <f>IF(A87="","",VLOOKUP(A87,[1]令和3年度契約状況調査票!$C:$AR,8,FALSE))</f>
        <v/>
      </c>
      <c r="D87" s="25" t="str">
        <f>IF(A87="","",VLOOKUP(A87,[1]令和3年度契約状況調査票!$C:$AR,11,FALSE))</f>
        <v/>
      </c>
      <c r="E87" s="23" t="str">
        <f>IF(A87="","",VLOOKUP(A87,[1]令和3年度契約状況調査票!$C:$AR,12,FALSE))</f>
        <v/>
      </c>
      <c r="F87" s="26" t="str">
        <f>IF(A87="","",VLOOKUP(A87,[1]令和3年度契約状況調査票!$C:$AR,13,FALSE))</f>
        <v/>
      </c>
      <c r="G87" s="27" t="str">
        <f>IF(A87="","",IF(VLOOKUP(A87,[1]令和3年度契約状況調査票!$C:$AR,14,FALSE)="②一般競争入札（総合評価方式）","一般競争入札"&amp;CHAR(10)&amp;"（総合評価方式）","一般競争入札"))</f>
        <v/>
      </c>
      <c r="H87" s="28" t="str">
        <f>IF(A87="","",IF(VLOOKUP(A87,[1]令和3年度契約状況調査票!$C:$AR,16,FALSE)="他官署で調達手続きを実施のため","他官署で調達手続きを実施のため",IF(VLOOKUP(A87,[1]令和3年度契約状況調査票!$C:$AR,23,FALSE)="②同種の他の契約の予定価格を類推されるおそれがあるため公表しない","同種の他の契約の予定価格を類推されるおそれがあるため公表しない",IF(VLOOKUP(A87,[1]令和3年度契約状況調査票!$C:$AR,23,FALSE)="－","－",IF(VLOOKUP(A87,[1]令和3年度契約状況調査票!$C:$AR,9,FALSE)&lt;&gt;"",TEXT(VLOOKUP(A87,[1]令和3年度契約状況調査票!$C:$AR,16,FALSE),"#,##0円")&amp;CHAR(10)&amp;"(A)",VLOOKUP(A87,[1]令和3年度契約状況調査票!$C:$AR,16,FALSE))))))</f>
        <v/>
      </c>
      <c r="I87" s="28" t="str">
        <f>IF(A87="","",VLOOKUP(A87,[1]令和3年度契約状況調査票!$C:$AR,17,FALSE))</f>
        <v/>
      </c>
      <c r="J87" s="29" t="str">
        <f>IF(A87="","",IF(VLOOKUP(A87,[1]令和3年度契約状況調査票!$C:$AR,16,FALSE)="他官署で調達手続きを実施のため","－",IF(VLOOKUP(A87,[1]令和3年度契約状況調査票!$C:$AR,23,FALSE)="②同種の他の契約の予定価格を類推されるおそれがあるため公表しない","－",IF(VLOOKUP(A87,[1]令和3年度契約状況調査票!$C:$AR,23,FALSE)="－","－",IF(VLOOKUP(A87,[1]令和3年度契約状況調査票!$C:$AR,9,FALSE)&lt;&gt;"",TEXT(VLOOKUP(A87,[1]令和3年度契約状況調査票!$C:$AR,19,FALSE),"#.0%")&amp;CHAR(10)&amp;"(B/A×100)",VLOOKUP(A87,[1]令和3年度契約状況調査票!$C:$AR,19,FALSE))))))</f>
        <v/>
      </c>
      <c r="K87" s="30" t="str">
        <f>IF(A87="","",IF(VLOOKUP(A87,[1]令和3年度契約状況調査票!$C:$AR,29,FALSE)="①公益社団法人","公社",IF(VLOOKUP(A87,[1]令和3年度契約状況調査票!$C:$AR,29,FALSE)="②公益財団法人","公財","")))</f>
        <v/>
      </c>
      <c r="L87" s="30" t="str">
        <f>IF(A87="","",VLOOKUP(A87,[1]令和3年度契約状況調査票!$C:$AR,30,FALSE))</f>
        <v/>
      </c>
      <c r="M87" s="31" t="str">
        <f>IF(A87="","",IF(VLOOKUP(A87,[1]令和3年度契約状況調査票!$C:$AR,30,FALSE)="国所管",VLOOKUP(A87,[1]令和3年度契約状況調査票!$C:$AR,24,FALSE),""))</f>
        <v/>
      </c>
      <c r="N87" s="32" t="str">
        <f>IF(A87="","",IF(AND(P87="○",O87="分担契約/単価契約"),"単価契約"&amp;CHAR(10)&amp;"予定調達総額 "&amp;TEXT(VLOOKUP(A87,[1]令和3年度契約状況調査票!$C:$AR,18,FALSE),"#,##0円")&amp;"(B)"&amp;CHAR(10)&amp;"分担契約"&amp;CHAR(10)&amp;VLOOKUP(A87,[1]令和3年度契約状況調査票!$C:$AR,34,FALSE),IF(AND(P87="○",O87="分担契約"),"分担契約"&amp;CHAR(10)&amp;"契約総額 "&amp;TEXT(VLOOKUP(A87,[1]令和3年度契約状況調査票!$C:$AR,18,FALSE),"#,##0円")&amp;"(B)"&amp;CHAR(10)&amp;VLOOKUP(A87,[1]令和3年度契約状況調査票!$C:$AR,34,FALSE),(IF(O87="分担契約/単価契約","単価契約"&amp;CHAR(10)&amp;"予定調達総額 "&amp;TEXT(VLOOKUP(A87,[1]令和3年度契約状況調査票!$C:$AR,18,FALSE),"#,##0円")&amp;CHAR(10)&amp;"分担契約"&amp;CHAR(10)&amp;VLOOKUP(A87,[1]令和3年度契約状況調査票!$C:$AR,34,FALSE),IF(O87="分担契約","分担契約"&amp;CHAR(10)&amp;"契約総額 "&amp;TEXT(VLOOKUP(A87,[1]令和3年度契約状況調査票!$C:$AR,18,FALSE),"#,##0円")&amp;CHAR(10)&amp;VLOOKUP(A87,[1]令和3年度契約状況調査票!$C:$AR,34,FALSE),IF(O87="単価契約","単価契約"&amp;CHAR(10)&amp;"予定調達総額 "&amp;TEXT(VLOOKUP(A87,[1]令和3年度契約状況調査票!$C:$AR,18,FALSE),"#,##0円")&amp;CHAR(10)&amp;VLOOKUP(A87,[1]令和3年度契約状況調査票!$C:$AR,34,FALSE),VLOOKUP(A87,[1]令和3年度契約状況調査票!$C:$AR,34,FALSE))))))))</f>
        <v/>
      </c>
      <c r="O87" s="21" t="str">
        <f>IF(A87="","",VLOOKUP(A87,[1]令和3年度契約状況調査票!$C:$BY,55,FALSE))</f>
        <v/>
      </c>
      <c r="P87" s="21" t="str">
        <f>IF(A87="","",IF(VLOOKUP(A87,[1]令和3年度契約状況調査票!$C:$AR,16,FALSE)="他官署で調達手続きを実施のため","×",IF(VLOOKUP(A87,[1]令和3年度契約状況調査票!$C:$AR,23,FALSE)="②同種の他の契約の予定価格を類推されるおそれがあるため公表しない","×","○")))</f>
        <v/>
      </c>
    </row>
    <row r="88" spans="1:16" s="21" customFormat="1" ht="60" customHeight="1" x14ac:dyDescent="0.15">
      <c r="A88" s="22" t="str">
        <f>IF(MAX([1]令和3年度契約状況調査票!C87:C332)&gt;=ROW()-5,ROW()-5,"")</f>
        <v/>
      </c>
      <c r="B88" s="23" t="str">
        <f>IF(A88="","",VLOOKUP(A88,[1]令和3年度契約状況調査票!$C:$AR,7,FALSE))</f>
        <v/>
      </c>
      <c r="C88" s="24" t="str">
        <f>IF(A88="","",VLOOKUP(A88,[1]令和3年度契約状況調査票!$C:$AR,8,FALSE))</f>
        <v/>
      </c>
      <c r="D88" s="25" t="str">
        <f>IF(A88="","",VLOOKUP(A88,[1]令和3年度契約状況調査票!$C:$AR,11,FALSE))</f>
        <v/>
      </c>
      <c r="E88" s="23" t="str">
        <f>IF(A88="","",VLOOKUP(A88,[1]令和3年度契約状況調査票!$C:$AR,12,FALSE))</f>
        <v/>
      </c>
      <c r="F88" s="26" t="str">
        <f>IF(A88="","",VLOOKUP(A88,[1]令和3年度契約状況調査票!$C:$AR,13,FALSE))</f>
        <v/>
      </c>
      <c r="G88" s="27" t="str">
        <f>IF(A88="","",IF(VLOOKUP(A88,[1]令和3年度契約状況調査票!$C:$AR,14,FALSE)="②一般競争入札（総合評価方式）","一般競争入札"&amp;CHAR(10)&amp;"（総合評価方式）","一般競争入札"))</f>
        <v/>
      </c>
      <c r="H88" s="28" t="str">
        <f>IF(A88="","",IF(VLOOKUP(A88,[1]令和3年度契約状況調査票!$C:$AR,16,FALSE)="他官署で調達手続きを実施のため","他官署で調達手続きを実施のため",IF(VLOOKUP(A88,[1]令和3年度契約状況調査票!$C:$AR,23,FALSE)="②同種の他の契約の予定価格を類推されるおそれがあるため公表しない","同種の他の契約の予定価格を類推されるおそれがあるため公表しない",IF(VLOOKUP(A88,[1]令和3年度契約状況調査票!$C:$AR,23,FALSE)="－","－",IF(VLOOKUP(A88,[1]令和3年度契約状況調査票!$C:$AR,9,FALSE)&lt;&gt;"",TEXT(VLOOKUP(A88,[1]令和3年度契約状況調査票!$C:$AR,16,FALSE),"#,##0円")&amp;CHAR(10)&amp;"(A)",VLOOKUP(A88,[1]令和3年度契約状況調査票!$C:$AR,16,FALSE))))))</f>
        <v/>
      </c>
      <c r="I88" s="28" t="str">
        <f>IF(A88="","",VLOOKUP(A88,[1]令和3年度契約状況調査票!$C:$AR,17,FALSE))</f>
        <v/>
      </c>
      <c r="J88" s="29" t="str">
        <f>IF(A88="","",IF(VLOOKUP(A88,[1]令和3年度契約状況調査票!$C:$AR,16,FALSE)="他官署で調達手続きを実施のため","－",IF(VLOOKUP(A88,[1]令和3年度契約状況調査票!$C:$AR,23,FALSE)="②同種の他の契約の予定価格を類推されるおそれがあるため公表しない","－",IF(VLOOKUP(A88,[1]令和3年度契約状況調査票!$C:$AR,23,FALSE)="－","－",IF(VLOOKUP(A88,[1]令和3年度契約状況調査票!$C:$AR,9,FALSE)&lt;&gt;"",TEXT(VLOOKUP(A88,[1]令和3年度契約状況調査票!$C:$AR,19,FALSE),"#.0%")&amp;CHAR(10)&amp;"(B/A×100)",VLOOKUP(A88,[1]令和3年度契約状況調査票!$C:$AR,19,FALSE))))))</f>
        <v/>
      </c>
      <c r="K88" s="30" t="str">
        <f>IF(A88="","",IF(VLOOKUP(A88,[1]令和3年度契約状況調査票!$C:$AR,29,FALSE)="①公益社団法人","公社",IF(VLOOKUP(A88,[1]令和3年度契約状況調査票!$C:$AR,29,FALSE)="②公益財団法人","公財","")))</f>
        <v/>
      </c>
      <c r="L88" s="30" t="str">
        <f>IF(A88="","",VLOOKUP(A88,[1]令和3年度契約状況調査票!$C:$AR,30,FALSE))</f>
        <v/>
      </c>
      <c r="M88" s="31" t="str">
        <f>IF(A88="","",IF(VLOOKUP(A88,[1]令和3年度契約状況調査票!$C:$AR,30,FALSE)="国所管",VLOOKUP(A88,[1]令和3年度契約状況調査票!$C:$AR,24,FALSE),""))</f>
        <v/>
      </c>
      <c r="N88" s="32" t="str">
        <f>IF(A88="","",IF(AND(P88="○",O88="分担契約/単価契約"),"単価契約"&amp;CHAR(10)&amp;"予定調達総額 "&amp;TEXT(VLOOKUP(A88,[1]令和3年度契約状況調査票!$C:$AR,18,FALSE),"#,##0円")&amp;"(B)"&amp;CHAR(10)&amp;"分担契約"&amp;CHAR(10)&amp;VLOOKUP(A88,[1]令和3年度契約状況調査票!$C:$AR,34,FALSE),IF(AND(P88="○",O88="分担契約"),"分担契約"&amp;CHAR(10)&amp;"契約総額 "&amp;TEXT(VLOOKUP(A88,[1]令和3年度契約状況調査票!$C:$AR,18,FALSE),"#,##0円")&amp;"(B)"&amp;CHAR(10)&amp;VLOOKUP(A88,[1]令和3年度契約状況調査票!$C:$AR,34,FALSE),(IF(O88="分担契約/単価契約","単価契約"&amp;CHAR(10)&amp;"予定調達総額 "&amp;TEXT(VLOOKUP(A88,[1]令和3年度契約状況調査票!$C:$AR,18,FALSE),"#,##0円")&amp;CHAR(10)&amp;"分担契約"&amp;CHAR(10)&amp;VLOOKUP(A88,[1]令和3年度契約状況調査票!$C:$AR,34,FALSE),IF(O88="分担契約","分担契約"&amp;CHAR(10)&amp;"契約総額 "&amp;TEXT(VLOOKUP(A88,[1]令和3年度契約状況調査票!$C:$AR,18,FALSE),"#,##0円")&amp;CHAR(10)&amp;VLOOKUP(A88,[1]令和3年度契約状況調査票!$C:$AR,34,FALSE),IF(O88="単価契約","単価契約"&amp;CHAR(10)&amp;"予定調達総額 "&amp;TEXT(VLOOKUP(A88,[1]令和3年度契約状況調査票!$C:$AR,18,FALSE),"#,##0円")&amp;CHAR(10)&amp;VLOOKUP(A88,[1]令和3年度契約状況調査票!$C:$AR,34,FALSE),VLOOKUP(A88,[1]令和3年度契約状況調査票!$C:$AR,34,FALSE))))))))</f>
        <v/>
      </c>
      <c r="O88" s="21" t="str">
        <f>IF(A88="","",VLOOKUP(A88,[1]令和3年度契約状況調査票!$C:$BY,55,FALSE))</f>
        <v/>
      </c>
      <c r="P88" s="21" t="str">
        <f>IF(A88="","",IF(VLOOKUP(A88,[1]令和3年度契約状況調査票!$C:$AR,16,FALSE)="他官署で調達手続きを実施のため","×",IF(VLOOKUP(A88,[1]令和3年度契約状況調査票!$C:$AR,23,FALSE)="②同種の他の契約の予定価格を類推されるおそれがあるため公表しない","×","○")))</f>
        <v/>
      </c>
    </row>
    <row r="89" spans="1:16" s="21" customFormat="1" ht="60" customHeight="1" x14ac:dyDescent="0.15">
      <c r="A89" s="22" t="str">
        <f>IF(MAX([1]令和3年度契約状況調査票!C88:C333)&gt;=ROW()-5,ROW()-5,"")</f>
        <v/>
      </c>
      <c r="B89" s="23" t="str">
        <f>IF(A89="","",VLOOKUP(A89,[1]令和3年度契約状況調査票!$C:$AR,7,FALSE))</f>
        <v/>
      </c>
      <c r="C89" s="24" t="str">
        <f>IF(A89="","",VLOOKUP(A89,[1]令和3年度契約状況調査票!$C:$AR,8,FALSE))</f>
        <v/>
      </c>
      <c r="D89" s="25" t="str">
        <f>IF(A89="","",VLOOKUP(A89,[1]令和3年度契約状況調査票!$C:$AR,11,FALSE))</f>
        <v/>
      </c>
      <c r="E89" s="23" t="str">
        <f>IF(A89="","",VLOOKUP(A89,[1]令和3年度契約状況調査票!$C:$AR,12,FALSE))</f>
        <v/>
      </c>
      <c r="F89" s="26" t="str">
        <f>IF(A89="","",VLOOKUP(A89,[1]令和3年度契約状況調査票!$C:$AR,13,FALSE))</f>
        <v/>
      </c>
      <c r="G89" s="27" t="str">
        <f>IF(A89="","",IF(VLOOKUP(A89,[1]令和3年度契約状況調査票!$C:$AR,14,FALSE)="②一般競争入札（総合評価方式）","一般競争入札"&amp;CHAR(10)&amp;"（総合評価方式）","一般競争入札"))</f>
        <v/>
      </c>
      <c r="H89" s="28" t="str">
        <f>IF(A89="","",IF(VLOOKUP(A89,[1]令和3年度契約状況調査票!$C:$AR,16,FALSE)="他官署で調達手続きを実施のため","他官署で調達手続きを実施のため",IF(VLOOKUP(A89,[1]令和3年度契約状況調査票!$C:$AR,23,FALSE)="②同種の他の契約の予定価格を類推されるおそれがあるため公表しない","同種の他の契約の予定価格を類推されるおそれがあるため公表しない",IF(VLOOKUP(A89,[1]令和3年度契約状況調査票!$C:$AR,23,FALSE)="－","－",IF(VLOOKUP(A89,[1]令和3年度契約状況調査票!$C:$AR,9,FALSE)&lt;&gt;"",TEXT(VLOOKUP(A89,[1]令和3年度契約状況調査票!$C:$AR,16,FALSE),"#,##0円")&amp;CHAR(10)&amp;"(A)",VLOOKUP(A89,[1]令和3年度契約状況調査票!$C:$AR,16,FALSE))))))</f>
        <v/>
      </c>
      <c r="I89" s="28" t="str">
        <f>IF(A89="","",VLOOKUP(A89,[1]令和3年度契約状況調査票!$C:$AR,17,FALSE))</f>
        <v/>
      </c>
      <c r="J89" s="29" t="str">
        <f>IF(A89="","",IF(VLOOKUP(A89,[1]令和3年度契約状況調査票!$C:$AR,16,FALSE)="他官署で調達手続きを実施のため","－",IF(VLOOKUP(A89,[1]令和3年度契約状況調査票!$C:$AR,23,FALSE)="②同種の他の契約の予定価格を類推されるおそれがあるため公表しない","－",IF(VLOOKUP(A89,[1]令和3年度契約状況調査票!$C:$AR,23,FALSE)="－","－",IF(VLOOKUP(A89,[1]令和3年度契約状況調査票!$C:$AR,9,FALSE)&lt;&gt;"",TEXT(VLOOKUP(A89,[1]令和3年度契約状況調査票!$C:$AR,19,FALSE),"#.0%")&amp;CHAR(10)&amp;"(B/A×100)",VLOOKUP(A89,[1]令和3年度契約状況調査票!$C:$AR,19,FALSE))))))</f>
        <v/>
      </c>
      <c r="K89" s="30" t="str">
        <f>IF(A89="","",IF(VLOOKUP(A89,[1]令和3年度契約状況調査票!$C:$AR,29,FALSE)="①公益社団法人","公社",IF(VLOOKUP(A89,[1]令和3年度契約状況調査票!$C:$AR,29,FALSE)="②公益財団法人","公財","")))</f>
        <v/>
      </c>
      <c r="L89" s="30" t="str">
        <f>IF(A89="","",VLOOKUP(A89,[1]令和3年度契約状況調査票!$C:$AR,30,FALSE))</f>
        <v/>
      </c>
      <c r="M89" s="31" t="str">
        <f>IF(A89="","",IF(VLOOKUP(A89,[1]令和3年度契約状況調査票!$C:$AR,30,FALSE)="国所管",VLOOKUP(A89,[1]令和3年度契約状況調査票!$C:$AR,24,FALSE),""))</f>
        <v/>
      </c>
      <c r="N89" s="32" t="str">
        <f>IF(A89="","",IF(AND(P89="○",O89="分担契約/単価契約"),"単価契約"&amp;CHAR(10)&amp;"予定調達総額 "&amp;TEXT(VLOOKUP(A89,[1]令和3年度契約状況調査票!$C:$AR,18,FALSE),"#,##0円")&amp;"(B)"&amp;CHAR(10)&amp;"分担契約"&amp;CHAR(10)&amp;VLOOKUP(A89,[1]令和3年度契約状況調査票!$C:$AR,34,FALSE),IF(AND(P89="○",O89="分担契約"),"分担契約"&amp;CHAR(10)&amp;"契約総額 "&amp;TEXT(VLOOKUP(A89,[1]令和3年度契約状況調査票!$C:$AR,18,FALSE),"#,##0円")&amp;"(B)"&amp;CHAR(10)&amp;VLOOKUP(A89,[1]令和3年度契約状況調査票!$C:$AR,34,FALSE),(IF(O89="分担契約/単価契約","単価契約"&amp;CHAR(10)&amp;"予定調達総額 "&amp;TEXT(VLOOKUP(A89,[1]令和3年度契約状況調査票!$C:$AR,18,FALSE),"#,##0円")&amp;CHAR(10)&amp;"分担契約"&amp;CHAR(10)&amp;VLOOKUP(A89,[1]令和3年度契約状況調査票!$C:$AR,34,FALSE),IF(O89="分担契約","分担契約"&amp;CHAR(10)&amp;"契約総額 "&amp;TEXT(VLOOKUP(A89,[1]令和3年度契約状況調査票!$C:$AR,18,FALSE),"#,##0円")&amp;CHAR(10)&amp;VLOOKUP(A89,[1]令和3年度契約状況調査票!$C:$AR,34,FALSE),IF(O89="単価契約","単価契約"&amp;CHAR(10)&amp;"予定調達総額 "&amp;TEXT(VLOOKUP(A89,[1]令和3年度契約状況調査票!$C:$AR,18,FALSE),"#,##0円")&amp;CHAR(10)&amp;VLOOKUP(A89,[1]令和3年度契約状況調査票!$C:$AR,34,FALSE),VLOOKUP(A89,[1]令和3年度契約状況調査票!$C:$AR,34,FALSE))))))))</f>
        <v/>
      </c>
      <c r="O89" s="21" t="str">
        <f>IF(A89="","",VLOOKUP(A89,[1]令和3年度契約状況調査票!$C:$BY,55,FALSE))</f>
        <v/>
      </c>
      <c r="P89" s="21" t="str">
        <f>IF(A89="","",IF(VLOOKUP(A89,[1]令和3年度契約状況調査票!$C:$AR,16,FALSE)="他官署で調達手続きを実施のため","×",IF(VLOOKUP(A89,[1]令和3年度契約状況調査票!$C:$AR,23,FALSE)="②同種の他の契約の予定価格を類推されるおそれがあるため公表しない","×","○")))</f>
        <v/>
      </c>
    </row>
    <row r="90" spans="1:16" s="21" customFormat="1" ht="60" customHeight="1" x14ac:dyDescent="0.15">
      <c r="A90" s="22" t="str">
        <f>IF(MAX([1]令和3年度契約状況調査票!C89:C334)&gt;=ROW()-5,ROW()-5,"")</f>
        <v/>
      </c>
      <c r="B90" s="23" t="str">
        <f>IF(A90="","",VLOOKUP(A90,[1]令和3年度契約状況調査票!$C:$AR,7,FALSE))</f>
        <v/>
      </c>
      <c r="C90" s="24" t="str">
        <f>IF(A90="","",VLOOKUP(A90,[1]令和3年度契約状況調査票!$C:$AR,8,FALSE))</f>
        <v/>
      </c>
      <c r="D90" s="25" t="str">
        <f>IF(A90="","",VLOOKUP(A90,[1]令和3年度契約状況調査票!$C:$AR,11,FALSE))</f>
        <v/>
      </c>
      <c r="E90" s="23" t="str">
        <f>IF(A90="","",VLOOKUP(A90,[1]令和3年度契約状況調査票!$C:$AR,12,FALSE))</f>
        <v/>
      </c>
      <c r="F90" s="26" t="str">
        <f>IF(A90="","",VLOOKUP(A90,[1]令和3年度契約状況調査票!$C:$AR,13,FALSE))</f>
        <v/>
      </c>
      <c r="G90" s="27" t="str">
        <f>IF(A90="","",IF(VLOOKUP(A90,[1]令和3年度契約状況調査票!$C:$AR,14,FALSE)="②一般競争入札（総合評価方式）","一般競争入札"&amp;CHAR(10)&amp;"（総合評価方式）","一般競争入札"))</f>
        <v/>
      </c>
      <c r="H90" s="28" t="str">
        <f>IF(A90="","",IF(VLOOKUP(A90,[1]令和3年度契約状況調査票!$C:$AR,16,FALSE)="他官署で調達手続きを実施のため","他官署で調達手続きを実施のため",IF(VLOOKUP(A90,[1]令和3年度契約状況調査票!$C:$AR,23,FALSE)="②同種の他の契約の予定価格を類推されるおそれがあるため公表しない","同種の他の契約の予定価格を類推されるおそれがあるため公表しない",IF(VLOOKUP(A90,[1]令和3年度契約状況調査票!$C:$AR,23,FALSE)="－","－",IF(VLOOKUP(A90,[1]令和3年度契約状況調査票!$C:$AR,9,FALSE)&lt;&gt;"",TEXT(VLOOKUP(A90,[1]令和3年度契約状況調査票!$C:$AR,16,FALSE),"#,##0円")&amp;CHAR(10)&amp;"(A)",VLOOKUP(A90,[1]令和3年度契約状況調査票!$C:$AR,16,FALSE))))))</f>
        <v/>
      </c>
      <c r="I90" s="28" t="str">
        <f>IF(A90="","",VLOOKUP(A90,[1]令和3年度契約状況調査票!$C:$AR,17,FALSE))</f>
        <v/>
      </c>
      <c r="J90" s="29" t="str">
        <f>IF(A90="","",IF(VLOOKUP(A90,[1]令和3年度契約状況調査票!$C:$AR,16,FALSE)="他官署で調達手続きを実施のため","－",IF(VLOOKUP(A90,[1]令和3年度契約状況調査票!$C:$AR,23,FALSE)="②同種の他の契約の予定価格を類推されるおそれがあるため公表しない","－",IF(VLOOKUP(A90,[1]令和3年度契約状況調査票!$C:$AR,23,FALSE)="－","－",IF(VLOOKUP(A90,[1]令和3年度契約状況調査票!$C:$AR,9,FALSE)&lt;&gt;"",TEXT(VLOOKUP(A90,[1]令和3年度契約状況調査票!$C:$AR,19,FALSE),"#.0%")&amp;CHAR(10)&amp;"(B/A×100)",VLOOKUP(A90,[1]令和3年度契約状況調査票!$C:$AR,19,FALSE))))))</f>
        <v/>
      </c>
      <c r="K90" s="30" t="str">
        <f>IF(A90="","",IF(VLOOKUP(A90,[1]令和3年度契約状況調査票!$C:$AR,29,FALSE)="①公益社団法人","公社",IF(VLOOKUP(A90,[1]令和3年度契約状況調査票!$C:$AR,29,FALSE)="②公益財団法人","公財","")))</f>
        <v/>
      </c>
      <c r="L90" s="30" t="str">
        <f>IF(A90="","",VLOOKUP(A90,[1]令和3年度契約状況調査票!$C:$AR,30,FALSE))</f>
        <v/>
      </c>
      <c r="M90" s="31" t="str">
        <f>IF(A90="","",IF(VLOOKUP(A90,[1]令和3年度契約状況調査票!$C:$AR,30,FALSE)="国所管",VLOOKUP(A90,[1]令和3年度契約状況調査票!$C:$AR,24,FALSE),""))</f>
        <v/>
      </c>
      <c r="N90" s="32" t="str">
        <f>IF(A90="","",IF(AND(P90="○",O90="分担契約/単価契約"),"単価契約"&amp;CHAR(10)&amp;"予定調達総額 "&amp;TEXT(VLOOKUP(A90,[1]令和3年度契約状況調査票!$C:$AR,18,FALSE),"#,##0円")&amp;"(B)"&amp;CHAR(10)&amp;"分担契約"&amp;CHAR(10)&amp;VLOOKUP(A90,[1]令和3年度契約状況調査票!$C:$AR,34,FALSE),IF(AND(P90="○",O90="分担契約"),"分担契約"&amp;CHAR(10)&amp;"契約総額 "&amp;TEXT(VLOOKUP(A90,[1]令和3年度契約状況調査票!$C:$AR,18,FALSE),"#,##0円")&amp;"(B)"&amp;CHAR(10)&amp;VLOOKUP(A90,[1]令和3年度契約状況調査票!$C:$AR,34,FALSE),(IF(O90="分担契約/単価契約","単価契約"&amp;CHAR(10)&amp;"予定調達総額 "&amp;TEXT(VLOOKUP(A90,[1]令和3年度契約状況調査票!$C:$AR,18,FALSE),"#,##0円")&amp;CHAR(10)&amp;"分担契約"&amp;CHAR(10)&amp;VLOOKUP(A90,[1]令和3年度契約状況調査票!$C:$AR,34,FALSE),IF(O90="分担契約","分担契約"&amp;CHAR(10)&amp;"契約総額 "&amp;TEXT(VLOOKUP(A90,[1]令和3年度契約状況調査票!$C:$AR,18,FALSE),"#,##0円")&amp;CHAR(10)&amp;VLOOKUP(A90,[1]令和3年度契約状況調査票!$C:$AR,34,FALSE),IF(O90="単価契約","単価契約"&amp;CHAR(10)&amp;"予定調達総額 "&amp;TEXT(VLOOKUP(A90,[1]令和3年度契約状況調査票!$C:$AR,18,FALSE),"#,##0円")&amp;CHAR(10)&amp;VLOOKUP(A90,[1]令和3年度契約状況調査票!$C:$AR,34,FALSE),VLOOKUP(A90,[1]令和3年度契約状況調査票!$C:$AR,34,FALSE))))))))</f>
        <v/>
      </c>
      <c r="O90" s="21" t="str">
        <f>IF(A90="","",VLOOKUP(A90,[1]令和3年度契約状況調査票!$C:$BY,55,FALSE))</f>
        <v/>
      </c>
      <c r="P90" s="21" t="str">
        <f>IF(A90="","",IF(VLOOKUP(A90,[1]令和3年度契約状況調査票!$C:$AR,16,FALSE)="他官署で調達手続きを実施のため","×",IF(VLOOKUP(A90,[1]令和3年度契約状況調査票!$C:$AR,23,FALSE)="②同種の他の契約の予定価格を類推されるおそれがあるため公表しない","×","○")))</f>
        <v/>
      </c>
    </row>
    <row r="91" spans="1:16" s="21" customFormat="1" ht="60" customHeight="1" x14ac:dyDescent="0.15">
      <c r="A91" s="22" t="str">
        <f>IF(MAX([1]令和3年度契約状況調査票!C90:C335)&gt;=ROW()-5,ROW()-5,"")</f>
        <v/>
      </c>
      <c r="B91" s="23" t="str">
        <f>IF(A91="","",VLOOKUP(A91,[1]令和3年度契約状況調査票!$C:$AR,7,FALSE))</f>
        <v/>
      </c>
      <c r="C91" s="24" t="str">
        <f>IF(A91="","",VLOOKUP(A91,[1]令和3年度契約状況調査票!$C:$AR,8,FALSE))</f>
        <v/>
      </c>
      <c r="D91" s="25" t="str">
        <f>IF(A91="","",VLOOKUP(A91,[1]令和3年度契約状況調査票!$C:$AR,11,FALSE))</f>
        <v/>
      </c>
      <c r="E91" s="23" t="str">
        <f>IF(A91="","",VLOOKUP(A91,[1]令和3年度契約状況調査票!$C:$AR,12,FALSE))</f>
        <v/>
      </c>
      <c r="F91" s="26" t="str">
        <f>IF(A91="","",VLOOKUP(A91,[1]令和3年度契約状況調査票!$C:$AR,13,FALSE))</f>
        <v/>
      </c>
      <c r="G91" s="27" t="str">
        <f>IF(A91="","",IF(VLOOKUP(A91,[1]令和3年度契約状況調査票!$C:$AR,14,FALSE)="②一般競争入札（総合評価方式）","一般競争入札"&amp;CHAR(10)&amp;"（総合評価方式）","一般競争入札"))</f>
        <v/>
      </c>
      <c r="H91" s="28" t="str">
        <f>IF(A91="","",IF(VLOOKUP(A91,[1]令和3年度契約状況調査票!$C:$AR,16,FALSE)="他官署で調達手続きを実施のため","他官署で調達手続きを実施のため",IF(VLOOKUP(A91,[1]令和3年度契約状況調査票!$C:$AR,23,FALSE)="②同種の他の契約の予定価格を類推されるおそれがあるため公表しない","同種の他の契約の予定価格を類推されるおそれがあるため公表しない",IF(VLOOKUP(A91,[1]令和3年度契約状況調査票!$C:$AR,23,FALSE)="－","－",IF(VLOOKUP(A91,[1]令和3年度契約状況調査票!$C:$AR,9,FALSE)&lt;&gt;"",TEXT(VLOOKUP(A91,[1]令和3年度契約状況調査票!$C:$AR,16,FALSE),"#,##0円")&amp;CHAR(10)&amp;"(A)",VLOOKUP(A91,[1]令和3年度契約状況調査票!$C:$AR,16,FALSE))))))</f>
        <v/>
      </c>
      <c r="I91" s="28" t="str">
        <f>IF(A91="","",VLOOKUP(A91,[1]令和3年度契約状況調査票!$C:$AR,17,FALSE))</f>
        <v/>
      </c>
      <c r="J91" s="29" t="str">
        <f>IF(A91="","",IF(VLOOKUP(A91,[1]令和3年度契約状況調査票!$C:$AR,16,FALSE)="他官署で調達手続きを実施のため","－",IF(VLOOKUP(A91,[1]令和3年度契約状況調査票!$C:$AR,23,FALSE)="②同種の他の契約の予定価格を類推されるおそれがあるため公表しない","－",IF(VLOOKUP(A91,[1]令和3年度契約状況調査票!$C:$AR,23,FALSE)="－","－",IF(VLOOKUP(A91,[1]令和3年度契約状況調査票!$C:$AR,9,FALSE)&lt;&gt;"",TEXT(VLOOKUP(A91,[1]令和3年度契約状況調査票!$C:$AR,19,FALSE),"#.0%")&amp;CHAR(10)&amp;"(B/A×100)",VLOOKUP(A91,[1]令和3年度契約状況調査票!$C:$AR,19,FALSE))))))</f>
        <v/>
      </c>
      <c r="K91" s="30" t="str">
        <f>IF(A91="","",IF(VLOOKUP(A91,[1]令和3年度契約状況調査票!$C:$AR,29,FALSE)="①公益社団法人","公社",IF(VLOOKUP(A91,[1]令和3年度契約状況調査票!$C:$AR,29,FALSE)="②公益財団法人","公財","")))</f>
        <v/>
      </c>
      <c r="L91" s="30" t="str">
        <f>IF(A91="","",VLOOKUP(A91,[1]令和3年度契約状況調査票!$C:$AR,30,FALSE))</f>
        <v/>
      </c>
      <c r="M91" s="31" t="str">
        <f>IF(A91="","",IF(VLOOKUP(A91,[1]令和3年度契約状況調査票!$C:$AR,30,FALSE)="国所管",VLOOKUP(A91,[1]令和3年度契約状況調査票!$C:$AR,24,FALSE),""))</f>
        <v/>
      </c>
      <c r="N91" s="32" t="str">
        <f>IF(A91="","",IF(AND(P91="○",O91="分担契約/単価契約"),"単価契約"&amp;CHAR(10)&amp;"予定調達総額 "&amp;TEXT(VLOOKUP(A91,[1]令和3年度契約状況調査票!$C:$AR,18,FALSE),"#,##0円")&amp;"(B)"&amp;CHAR(10)&amp;"分担契約"&amp;CHAR(10)&amp;VLOOKUP(A91,[1]令和3年度契約状況調査票!$C:$AR,34,FALSE),IF(AND(P91="○",O91="分担契約"),"分担契約"&amp;CHAR(10)&amp;"契約総額 "&amp;TEXT(VLOOKUP(A91,[1]令和3年度契約状況調査票!$C:$AR,18,FALSE),"#,##0円")&amp;"(B)"&amp;CHAR(10)&amp;VLOOKUP(A91,[1]令和3年度契約状況調査票!$C:$AR,34,FALSE),(IF(O91="分担契約/単価契約","単価契約"&amp;CHAR(10)&amp;"予定調達総額 "&amp;TEXT(VLOOKUP(A91,[1]令和3年度契約状況調査票!$C:$AR,18,FALSE),"#,##0円")&amp;CHAR(10)&amp;"分担契約"&amp;CHAR(10)&amp;VLOOKUP(A91,[1]令和3年度契約状況調査票!$C:$AR,34,FALSE),IF(O91="分担契約","分担契約"&amp;CHAR(10)&amp;"契約総額 "&amp;TEXT(VLOOKUP(A91,[1]令和3年度契約状況調査票!$C:$AR,18,FALSE),"#,##0円")&amp;CHAR(10)&amp;VLOOKUP(A91,[1]令和3年度契約状況調査票!$C:$AR,34,FALSE),IF(O91="単価契約","単価契約"&amp;CHAR(10)&amp;"予定調達総額 "&amp;TEXT(VLOOKUP(A91,[1]令和3年度契約状況調査票!$C:$AR,18,FALSE),"#,##0円")&amp;CHAR(10)&amp;VLOOKUP(A91,[1]令和3年度契約状況調査票!$C:$AR,34,FALSE),VLOOKUP(A91,[1]令和3年度契約状況調査票!$C:$AR,34,FALSE))))))))</f>
        <v/>
      </c>
      <c r="O91" s="21" t="str">
        <f>IF(A91="","",VLOOKUP(A91,[1]令和3年度契約状況調査票!$C:$BY,55,FALSE))</f>
        <v/>
      </c>
      <c r="P91" s="21" t="str">
        <f>IF(A91="","",IF(VLOOKUP(A91,[1]令和3年度契約状況調査票!$C:$AR,16,FALSE)="他官署で調達手続きを実施のため","×",IF(VLOOKUP(A91,[1]令和3年度契約状況調査票!$C:$AR,23,FALSE)="②同種の他の契約の予定価格を類推されるおそれがあるため公表しない","×","○")))</f>
        <v/>
      </c>
    </row>
    <row r="92" spans="1:16" s="21" customFormat="1" ht="60" customHeight="1" x14ac:dyDescent="0.15">
      <c r="A92" s="22" t="str">
        <f>IF(MAX([1]令和3年度契約状況調査票!C91:C336)&gt;=ROW()-5,ROW()-5,"")</f>
        <v/>
      </c>
      <c r="B92" s="23" t="str">
        <f>IF(A92="","",VLOOKUP(A92,[1]令和3年度契約状況調査票!$C:$AR,7,FALSE))</f>
        <v/>
      </c>
      <c r="C92" s="24" t="str">
        <f>IF(A92="","",VLOOKUP(A92,[1]令和3年度契約状況調査票!$C:$AR,8,FALSE))</f>
        <v/>
      </c>
      <c r="D92" s="25" t="str">
        <f>IF(A92="","",VLOOKUP(A92,[1]令和3年度契約状況調査票!$C:$AR,11,FALSE))</f>
        <v/>
      </c>
      <c r="E92" s="23" t="str">
        <f>IF(A92="","",VLOOKUP(A92,[1]令和3年度契約状況調査票!$C:$AR,12,FALSE))</f>
        <v/>
      </c>
      <c r="F92" s="26" t="str">
        <f>IF(A92="","",VLOOKUP(A92,[1]令和3年度契約状況調査票!$C:$AR,13,FALSE))</f>
        <v/>
      </c>
      <c r="G92" s="27" t="str">
        <f>IF(A92="","",IF(VLOOKUP(A92,[1]令和3年度契約状況調査票!$C:$AR,14,FALSE)="②一般競争入札（総合評価方式）","一般競争入札"&amp;CHAR(10)&amp;"（総合評価方式）","一般競争入札"))</f>
        <v/>
      </c>
      <c r="H92" s="28" t="str">
        <f>IF(A92="","",IF(VLOOKUP(A92,[1]令和3年度契約状況調査票!$C:$AR,16,FALSE)="他官署で調達手続きを実施のため","他官署で調達手続きを実施のため",IF(VLOOKUP(A92,[1]令和3年度契約状況調査票!$C:$AR,23,FALSE)="②同種の他の契約の予定価格を類推されるおそれがあるため公表しない","同種の他の契約の予定価格を類推されるおそれがあるため公表しない",IF(VLOOKUP(A92,[1]令和3年度契約状況調査票!$C:$AR,23,FALSE)="－","－",IF(VLOOKUP(A92,[1]令和3年度契約状況調査票!$C:$AR,9,FALSE)&lt;&gt;"",TEXT(VLOOKUP(A92,[1]令和3年度契約状況調査票!$C:$AR,16,FALSE),"#,##0円")&amp;CHAR(10)&amp;"(A)",VLOOKUP(A92,[1]令和3年度契約状況調査票!$C:$AR,16,FALSE))))))</f>
        <v/>
      </c>
      <c r="I92" s="28" t="str">
        <f>IF(A92="","",VLOOKUP(A92,[1]令和3年度契約状況調査票!$C:$AR,17,FALSE))</f>
        <v/>
      </c>
      <c r="J92" s="29" t="str">
        <f>IF(A92="","",IF(VLOOKUP(A92,[1]令和3年度契約状況調査票!$C:$AR,16,FALSE)="他官署で調達手続きを実施のため","－",IF(VLOOKUP(A92,[1]令和3年度契約状況調査票!$C:$AR,23,FALSE)="②同種の他の契約の予定価格を類推されるおそれがあるため公表しない","－",IF(VLOOKUP(A92,[1]令和3年度契約状況調査票!$C:$AR,23,FALSE)="－","－",IF(VLOOKUP(A92,[1]令和3年度契約状況調査票!$C:$AR,9,FALSE)&lt;&gt;"",TEXT(VLOOKUP(A92,[1]令和3年度契約状況調査票!$C:$AR,19,FALSE),"#.0%")&amp;CHAR(10)&amp;"(B/A×100)",VLOOKUP(A92,[1]令和3年度契約状況調査票!$C:$AR,19,FALSE))))))</f>
        <v/>
      </c>
      <c r="K92" s="30" t="str">
        <f>IF(A92="","",IF(VLOOKUP(A92,[1]令和3年度契約状況調査票!$C:$AR,29,FALSE)="①公益社団法人","公社",IF(VLOOKUP(A92,[1]令和3年度契約状況調査票!$C:$AR,29,FALSE)="②公益財団法人","公財","")))</f>
        <v/>
      </c>
      <c r="L92" s="30" t="str">
        <f>IF(A92="","",VLOOKUP(A92,[1]令和3年度契約状況調査票!$C:$AR,30,FALSE))</f>
        <v/>
      </c>
      <c r="M92" s="31" t="str">
        <f>IF(A92="","",IF(VLOOKUP(A92,[1]令和3年度契約状況調査票!$C:$AR,30,FALSE)="国所管",VLOOKUP(A92,[1]令和3年度契約状況調査票!$C:$AR,24,FALSE),""))</f>
        <v/>
      </c>
      <c r="N92" s="32" t="str">
        <f>IF(A92="","",IF(AND(P92="○",O92="分担契約/単価契約"),"単価契約"&amp;CHAR(10)&amp;"予定調達総額 "&amp;TEXT(VLOOKUP(A92,[1]令和3年度契約状況調査票!$C:$AR,18,FALSE),"#,##0円")&amp;"(B)"&amp;CHAR(10)&amp;"分担契約"&amp;CHAR(10)&amp;VLOOKUP(A92,[1]令和3年度契約状況調査票!$C:$AR,34,FALSE),IF(AND(P92="○",O92="分担契約"),"分担契約"&amp;CHAR(10)&amp;"契約総額 "&amp;TEXT(VLOOKUP(A92,[1]令和3年度契約状況調査票!$C:$AR,18,FALSE),"#,##0円")&amp;"(B)"&amp;CHAR(10)&amp;VLOOKUP(A92,[1]令和3年度契約状況調査票!$C:$AR,34,FALSE),(IF(O92="分担契約/単価契約","単価契約"&amp;CHAR(10)&amp;"予定調達総額 "&amp;TEXT(VLOOKUP(A92,[1]令和3年度契約状況調査票!$C:$AR,18,FALSE),"#,##0円")&amp;CHAR(10)&amp;"分担契約"&amp;CHAR(10)&amp;VLOOKUP(A92,[1]令和3年度契約状況調査票!$C:$AR,34,FALSE),IF(O92="分担契約","分担契約"&amp;CHAR(10)&amp;"契約総額 "&amp;TEXT(VLOOKUP(A92,[1]令和3年度契約状況調査票!$C:$AR,18,FALSE),"#,##0円")&amp;CHAR(10)&amp;VLOOKUP(A92,[1]令和3年度契約状況調査票!$C:$AR,34,FALSE),IF(O92="単価契約","単価契約"&amp;CHAR(10)&amp;"予定調達総額 "&amp;TEXT(VLOOKUP(A92,[1]令和3年度契約状況調査票!$C:$AR,18,FALSE),"#,##0円")&amp;CHAR(10)&amp;VLOOKUP(A92,[1]令和3年度契約状況調査票!$C:$AR,34,FALSE),VLOOKUP(A92,[1]令和3年度契約状況調査票!$C:$AR,34,FALSE))))))))</f>
        <v/>
      </c>
      <c r="O92" s="21" t="str">
        <f>IF(A92="","",VLOOKUP(A92,[1]令和3年度契約状況調査票!$C:$BY,55,FALSE))</f>
        <v/>
      </c>
      <c r="P92" s="21" t="str">
        <f>IF(A92="","",IF(VLOOKUP(A92,[1]令和3年度契約状況調査票!$C:$AR,16,FALSE)="他官署で調達手続きを実施のため","×",IF(VLOOKUP(A92,[1]令和3年度契約状況調査票!$C:$AR,23,FALSE)="②同種の他の契約の予定価格を類推されるおそれがあるため公表しない","×","○")))</f>
        <v/>
      </c>
    </row>
    <row r="93" spans="1:16" s="21" customFormat="1" ht="60" customHeight="1" x14ac:dyDescent="0.15">
      <c r="A93" s="22" t="str">
        <f>IF(MAX([1]令和3年度契約状況調査票!C92:C337)&gt;=ROW()-5,ROW()-5,"")</f>
        <v/>
      </c>
      <c r="B93" s="23" t="str">
        <f>IF(A93="","",VLOOKUP(A93,[1]令和3年度契約状況調査票!$C:$AR,7,FALSE))</f>
        <v/>
      </c>
      <c r="C93" s="24" t="str">
        <f>IF(A93="","",VLOOKUP(A93,[1]令和3年度契約状況調査票!$C:$AR,8,FALSE))</f>
        <v/>
      </c>
      <c r="D93" s="25" t="str">
        <f>IF(A93="","",VLOOKUP(A93,[1]令和3年度契約状況調査票!$C:$AR,11,FALSE))</f>
        <v/>
      </c>
      <c r="E93" s="23" t="str">
        <f>IF(A93="","",VLOOKUP(A93,[1]令和3年度契約状況調査票!$C:$AR,12,FALSE))</f>
        <v/>
      </c>
      <c r="F93" s="26" t="str">
        <f>IF(A93="","",VLOOKUP(A93,[1]令和3年度契約状況調査票!$C:$AR,13,FALSE))</f>
        <v/>
      </c>
      <c r="G93" s="27" t="str">
        <f>IF(A93="","",IF(VLOOKUP(A93,[1]令和3年度契約状況調査票!$C:$AR,14,FALSE)="②一般競争入札（総合評価方式）","一般競争入札"&amp;CHAR(10)&amp;"（総合評価方式）","一般競争入札"))</f>
        <v/>
      </c>
      <c r="H93" s="28" t="str">
        <f>IF(A93="","",IF(VLOOKUP(A93,[1]令和3年度契約状況調査票!$C:$AR,16,FALSE)="他官署で調達手続きを実施のため","他官署で調達手続きを実施のため",IF(VLOOKUP(A93,[1]令和3年度契約状況調査票!$C:$AR,23,FALSE)="②同種の他の契約の予定価格を類推されるおそれがあるため公表しない","同種の他の契約の予定価格を類推されるおそれがあるため公表しない",IF(VLOOKUP(A93,[1]令和3年度契約状況調査票!$C:$AR,23,FALSE)="－","－",IF(VLOOKUP(A93,[1]令和3年度契約状況調査票!$C:$AR,9,FALSE)&lt;&gt;"",TEXT(VLOOKUP(A93,[1]令和3年度契約状況調査票!$C:$AR,16,FALSE),"#,##0円")&amp;CHAR(10)&amp;"(A)",VLOOKUP(A93,[1]令和3年度契約状況調査票!$C:$AR,16,FALSE))))))</f>
        <v/>
      </c>
      <c r="I93" s="28" t="str">
        <f>IF(A93="","",VLOOKUP(A93,[1]令和3年度契約状況調査票!$C:$AR,17,FALSE))</f>
        <v/>
      </c>
      <c r="J93" s="29" t="str">
        <f>IF(A93="","",IF(VLOOKUP(A93,[1]令和3年度契約状況調査票!$C:$AR,16,FALSE)="他官署で調達手続きを実施のため","－",IF(VLOOKUP(A93,[1]令和3年度契約状況調査票!$C:$AR,23,FALSE)="②同種の他の契約の予定価格を類推されるおそれがあるため公表しない","－",IF(VLOOKUP(A93,[1]令和3年度契約状況調査票!$C:$AR,23,FALSE)="－","－",IF(VLOOKUP(A93,[1]令和3年度契約状況調査票!$C:$AR,9,FALSE)&lt;&gt;"",TEXT(VLOOKUP(A93,[1]令和3年度契約状況調査票!$C:$AR,19,FALSE),"#.0%")&amp;CHAR(10)&amp;"(B/A×100)",VLOOKUP(A93,[1]令和3年度契約状況調査票!$C:$AR,19,FALSE))))))</f>
        <v/>
      </c>
      <c r="K93" s="30" t="str">
        <f>IF(A93="","",IF(VLOOKUP(A93,[1]令和3年度契約状況調査票!$C:$AR,29,FALSE)="①公益社団法人","公社",IF(VLOOKUP(A93,[1]令和3年度契約状況調査票!$C:$AR,29,FALSE)="②公益財団法人","公財","")))</f>
        <v/>
      </c>
      <c r="L93" s="30" t="str">
        <f>IF(A93="","",VLOOKUP(A93,[1]令和3年度契約状況調査票!$C:$AR,30,FALSE))</f>
        <v/>
      </c>
      <c r="M93" s="31" t="str">
        <f>IF(A93="","",IF(VLOOKUP(A93,[1]令和3年度契約状況調査票!$C:$AR,30,FALSE)="国所管",VLOOKUP(A93,[1]令和3年度契約状況調査票!$C:$AR,24,FALSE),""))</f>
        <v/>
      </c>
      <c r="N93" s="32" t="str">
        <f>IF(A93="","",IF(AND(P93="○",O93="分担契約/単価契約"),"単価契約"&amp;CHAR(10)&amp;"予定調達総額 "&amp;TEXT(VLOOKUP(A93,[1]令和3年度契約状況調査票!$C:$AR,18,FALSE),"#,##0円")&amp;"(B)"&amp;CHAR(10)&amp;"分担契約"&amp;CHAR(10)&amp;VLOOKUP(A93,[1]令和3年度契約状況調査票!$C:$AR,34,FALSE),IF(AND(P93="○",O93="分担契約"),"分担契約"&amp;CHAR(10)&amp;"契約総額 "&amp;TEXT(VLOOKUP(A93,[1]令和3年度契約状況調査票!$C:$AR,18,FALSE),"#,##0円")&amp;"(B)"&amp;CHAR(10)&amp;VLOOKUP(A93,[1]令和3年度契約状況調査票!$C:$AR,34,FALSE),(IF(O93="分担契約/単価契約","単価契約"&amp;CHAR(10)&amp;"予定調達総額 "&amp;TEXT(VLOOKUP(A93,[1]令和3年度契約状況調査票!$C:$AR,18,FALSE),"#,##0円")&amp;CHAR(10)&amp;"分担契約"&amp;CHAR(10)&amp;VLOOKUP(A93,[1]令和3年度契約状況調査票!$C:$AR,34,FALSE),IF(O93="分担契約","分担契約"&amp;CHAR(10)&amp;"契約総額 "&amp;TEXT(VLOOKUP(A93,[1]令和3年度契約状況調査票!$C:$AR,18,FALSE),"#,##0円")&amp;CHAR(10)&amp;VLOOKUP(A93,[1]令和3年度契約状況調査票!$C:$AR,34,FALSE),IF(O93="単価契約","単価契約"&amp;CHAR(10)&amp;"予定調達総額 "&amp;TEXT(VLOOKUP(A93,[1]令和3年度契約状況調査票!$C:$AR,18,FALSE),"#,##0円")&amp;CHAR(10)&amp;VLOOKUP(A93,[1]令和3年度契約状況調査票!$C:$AR,34,FALSE),VLOOKUP(A93,[1]令和3年度契約状況調査票!$C:$AR,34,FALSE))))))))</f>
        <v/>
      </c>
      <c r="O93" s="21" t="str">
        <f>IF(A93="","",VLOOKUP(A93,[1]令和3年度契約状況調査票!$C:$BY,55,FALSE))</f>
        <v/>
      </c>
      <c r="P93" s="21" t="str">
        <f>IF(A93="","",IF(VLOOKUP(A93,[1]令和3年度契約状況調査票!$C:$AR,16,FALSE)="他官署で調達手続きを実施のため","×",IF(VLOOKUP(A93,[1]令和3年度契約状況調査票!$C:$AR,23,FALSE)="②同種の他の契約の予定価格を類推されるおそれがあるため公表しない","×","○")))</f>
        <v/>
      </c>
    </row>
    <row r="94" spans="1:16" s="21" customFormat="1" ht="60" customHeight="1" x14ac:dyDescent="0.15">
      <c r="A94" s="22" t="str">
        <f>IF(MAX([1]令和3年度契約状況調査票!C93:C338)&gt;=ROW()-5,ROW()-5,"")</f>
        <v/>
      </c>
      <c r="B94" s="23" t="str">
        <f>IF(A94="","",VLOOKUP(A94,[1]令和3年度契約状況調査票!$C:$AR,7,FALSE))</f>
        <v/>
      </c>
      <c r="C94" s="24" t="str">
        <f>IF(A94="","",VLOOKUP(A94,[1]令和3年度契約状況調査票!$C:$AR,8,FALSE))</f>
        <v/>
      </c>
      <c r="D94" s="25" t="str">
        <f>IF(A94="","",VLOOKUP(A94,[1]令和3年度契約状況調査票!$C:$AR,11,FALSE))</f>
        <v/>
      </c>
      <c r="E94" s="23" t="str">
        <f>IF(A94="","",VLOOKUP(A94,[1]令和3年度契約状況調査票!$C:$AR,12,FALSE))</f>
        <v/>
      </c>
      <c r="F94" s="26" t="str">
        <f>IF(A94="","",VLOOKUP(A94,[1]令和3年度契約状況調査票!$C:$AR,13,FALSE))</f>
        <v/>
      </c>
      <c r="G94" s="27" t="str">
        <f>IF(A94="","",IF(VLOOKUP(A94,[1]令和3年度契約状況調査票!$C:$AR,14,FALSE)="②一般競争入札（総合評価方式）","一般競争入札"&amp;CHAR(10)&amp;"（総合評価方式）","一般競争入札"))</f>
        <v/>
      </c>
      <c r="H94" s="28" t="str">
        <f>IF(A94="","",IF(VLOOKUP(A94,[1]令和3年度契約状況調査票!$C:$AR,16,FALSE)="他官署で調達手続きを実施のため","他官署で調達手続きを実施のため",IF(VLOOKUP(A94,[1]令和3年度契約状況調査票!$C:$AR,23,FALSE)="②同種の他の契約の予定価格を類推されるおそれがあるため公表しない","同種の他の契約の予定価格を類推されるおそれがあるため公表しない",IF(VLOOKUP(A94,[1]令和3年度契約状況調査票!$C:$AR,23,FALSE)="－","－",IF(VLOOKUP(A94,[1]令和3年度契約状況調査票!$C:$AR,9,FALSE)&lt;&gt;"",TEXT(VLOOKUP(A94,[1]令和3年度契約状況調査票!$C:$AR,16,FALSE),"#,##0円")&amp;CHAR(10)&amp;"(A)",VLOOKUP(A94,[1]令和3年度契約状況調査票!$C:$AR,16,FALSE))))))</f>
        <v/>
      </c>
      <c r="I94" s="28" t="str">
        <f>IF(A94="","",VLOOKUP(A94,[1]令和3年度契約状況調査票!$C:$AR,17,FALSE))</f>
        <v/>
      </c>
      <c r="J94" s="29" t="str">
        <f>IF(A94="","",IF(VLOOKUP(A94,[1]令和3年度契約状況調査票!$C:$AR,16,FALSE)="他官署で調達手続きを実施のため","－",IF(VLOOKUP(A94,[1]令和3年度契約状況調査票!$C:$AR,23,FALSE)="②同種の他の契約の予定価格を類推されるおそれがあるため公表しない","－",IF(VLOOKUP(A94,[1]令和3年度契約状況調査票!$C:$AR,23,FALSE)="－","－",IF(VLOOKUP(A94,[1]令和3年度契約状況調査票!$C:$AR,9,FALSE)&lt;&gt;"",TEXT(VLOOKUP(A94,[1]令和3年度契約状況調査票!$C:$AR,19,FALSE),"#.0%")&amp;CHAR(10)&amp;"(B/A×100)",VLOOKUP(A94,[1]令和3年度契約状況調査票!$C:$AR,19,FALSE))))))</f>
        <v/>
      </c>
      <c r="K94" s="30" t="str">
        <f>IF(A94="","",IF(VLOOKUP(A94,[1]令和3年度契約状況調査票!$C:$AR,29,FALSE)="①公益社団法人","公社",IF(VLOOKUP(A94,[1]令和3年度契約状況調査票!$C:$AR,29,FALSE)="②公益財団法人","公財","")))</f>
        <v/>
      </c>
      <c r="L94" s="30" t="str">
        <f>IF(A94="","",VLOOKUP(A94,[1]令和3年度契約状況調査票!$C:$AR,30,FALSE))</f>
        <v/>
      </c>
      <c r="M94" s="31" t="str">
        <f>IF(A94="","",IF(VLOOKUP(A94,[1]令和3年度契約状況調査票!$C:$AR,30,FALSE)="国所管",VLOOKUP(A94,[1]令和3年度契約状況調査票!$C:$AR,24,FALSE),""))</f>
        <v/>
      </c>
      <c r="N94" s="32" t="str">
        <f>IF(A94="","",IF(AND(P94="○",O94="分担契約/単価契約"),"単価契約"&amp;CHAR(10)&amp;"予定調達総額 "&amp;TEXT(VLOOKUP(A94,[1]令和3年度契約状況調査票!$C:$AR,18,FALSE),"#,##0円")&amp;"(B)"&amp;CHAR(10)&amp;"分担契約"&amp;CHAR(10)&amp;VLOOKUP(A94,[1]令和3年度契約状況調査票!$C:$AR,34,FALSE),IF(AND(P94="○",O94="分担契約"),"分担契約"&amp;CHAR(10)&amp;"契約総額 "&amp;TEXT(VLOOKUP(A94,[1]令和3年度契約状況調査票!$C:$AR,18,FALSE),"#,##0円")&amp;"(B)"&amp;CHAR(10)&amp;VLOOKUP(A94,[1]令和3年度契約状況調査票!$C:$AR,34,FALSE),(IF(O94="分担契約/単価契約","単価契約"&amp;CHAR(10)&amp;"予定調達総額 "&amp;TEXT(VLOOKUP(A94,[1]令和3年度契約状況調査票!$C:$AR,18,FALSE),"#,##0円")&amp;CHAR(10)&amp;"分担契約"&amp;CHAR(10)&amp;VLOOKUP(A94,[1]令和3年度契約状況調査票!$C:$AR,34,FALSE),IF(O94="分担契約","分担契約"&amp;CHAR(10)&amp;"契約総額 "&amp;TEXT(VLOOKUP(A94,[1]令和3年度契約状況調査票!$C:$AR,18,FALSE),"#,##0円")&amp;CHAR(10)&amp;VLOOKUP(A94,[1]令和3年度契約状況調査票!$C:$AR,34,FALSE),IF(O94="単価契約","単価契約"&amp;CHAR(10)&amp;"予定調達総額 "&amp;TEXT(VLOOKUP(A94,[1]令和3年度契約状況調査票!$C:$AR,18,FALSE),"#,##0円")&amp;CHAR(10)&amp;VLOOKUP(A94,[1]令和3年度契約状況調査票!$C:$AR,34,FALSE),VLOOKUP(A94,[1]令和3年度契約状況調査票!$C:$AR,34,FALSE))))))))</f>
        <v/>
      </c>
      <c r="O94" s="21" t="str">
        <f>IF(A94="","",VLOOKUP(A94,[1]令和3年度契約状況調査票!$C:$BY,55,FALSE))</f>
        <v/>
      </c>
      <c r="P94" s="21" t="str">
        <f>IF(A94="","",IF(VLOOKUP(A94,[1]令和3年度契約状況調査票!$C:$AR,16,FALSE)="他官署で調達手続きを実施のため","×",IF(VLOOKUP(A94,[1]令和3年度契約状況調査票!$C:$AR,23,FALSE)="②同種の他の契約の予定価格を類推されるおそれがあるため公表しない","×","○")))</f>
        <v/>
      </c>
    </row>
    <row r="95" spans="1:16" s="21" customFormat="1" ht="60" customHeight="1" x14ac:dyDescent="0.15">
      <c r="A95" s="22" t="str">
        <f>IF(MAX([1]令和3年度契約状況調査票!C94:C339)&gt;=ROW()-5,ROW()-5,"")</f>
        <v/>
      </c>
      <c r="B95" s="23" t="str">
        <f>IF(A95="","",VLOOKUP(A95,[1]令和3年度契約状況調査票!$C:$AR,7,FALSE))</f>
        <v/>
      </c>
      <c r="C95" s="24" t="str">
        <f>IF(A95="","",VLOOKUP(A95,[1]令和3年度契約状況調査票!$C:$AR,8,FALSE))</f>
        <v/>
      </c>
      <c r="D95" s="25" t="str">
        <f>IF(A95="","",VLOOKUP(A95,[1]令和3年度契約状況調査票!$C:$AR,11,FALSE))</f>
        <v/>
      </c>
      <c r="E95" s="23" t="str">
        <f>IF(A95="","",VLOOKUP(A95,[1]令和3年度契約状況調査票!$C:$AR,12,FALSE))</f>
        <v/>
      </c>
      <c r="F95" s="26" t="str">
        <f>IF(A95="","",VLOOKUP(A95,[1]令和3年度契約状況調査票!$C:$AR,13,FALSE))</f>
        <v/>
      </c>
      <c r="G95" s="27" t="str">
        <f>IF(A95="","",IF(VLOOKUP(A95,[1]令和3年度契約状況調査票!$C:$AR,14,FALSE)="②一般競争入札（総合評価方式）","一般競争入札"&amp;CHAR(10)&amp;"（総合評価方式）","一般競争入札"))</f>
        <v/>
      </c>
      <c r="H95" s="28" t="str">
        <f>IF(A95="","",IF(VLOOKUP(A95,[1]令和3年度契約状況調査票!$C:$AR,16,FALSE)="他官署で調達手続きを実施のため","他官署で調達手続きを実施のため",IF(VLOOKUP(A95,[1]令和3年度契約状況調査票!$C:$AR,23,FALSE)="②同種の他の契約の予定価格を類推されるおそれがあるため公表しない","同種の他の契約の予定価格を類推されるおそれがあるため公表しない",IF(VLOOKUP(A95,[1]令和3年度契約状況調査票!$C:$AR,23,FALSE)="－","－",IF(VLOOKUP(A95,[1]令和3年度契約状況調査票!$C:$AR,9,FALSE)&lt;&gt;"",TEXT(VLOOKUP(A95,[1]令和3年度契約状況調査票!$C:$AR,16,FALSE),"#,##0円")&amp;CHAR(10)&amp;"(A)",VLOOKUP(A95,[1]令和3年度契約状況調査票!$C:$AR,16,FALSE))))))</f>
        <v/>
      </c>
      <c r="I95" s="28" t="str">
        <f>IF(A95="","",VLOOKUP(A95,[1]令和3年度契約状況調査票!$C:$AR,17,FALSE))</f>
        <v/>
      </c>
      <c r="J95" s="29" t="str">
        <f>IF(A95="","",IF(VLOOKUP(A95,[1]令和3年度契約状況調査票!$C:$AR,16,FALSE)="他官署で調達手続きを実施のため","－",IF(VLOOKUP(A95,[1]令和3年度契約状況調査票!$C:$AR,23,FALSE)="②同種の他の契約の予定価格を類推されるおそれがあるため公表しない","－",IF(VLOOKUP(A95,[1]令和3年度契約状況調査票!$C:$AR,23,FALSE)="－","－",IF(VLOOKUP(A95,[1]令和3年度契約状況調査票!$C:$AR,9,FALSE)&lt;&gt;"",TEXT(VLOOKUP(A95,[1]令和3年度契約状況調査票!$C:$AR,19,FALSE),"#.0%")&amp;CHAR(10)&amp;"(B/A×100)",VLOOKUP(A95,[1]令和3年度契約状況調査票!$C:$AR,19,FALSE))))))</f>
        <v/>
      </c>
      <c r="K95" s="30" t="str">
        <f>IF(A95="","",IF(VLOOKUP(A95,[1]令和3年度契約状況調査票!$C:$AR,29,FALSE)="①公益社団法人","公社",IF(VLOOKUP(A95,[1]令和3年度契約状況調査票!$C:$AR,29,FALSE)="②公益財団法人","公財","")))</f>
        <v/>
      </c>
      <c r="L95" s="30" t="str">
        <f>IF(A95="","",VLOOKUP(A95,[1]令和3年度契約状況調査票!$C:$AR,30,FALSE))</f>
        <v/>
      </c>
      <c r="M95" s="31" t="str">
        <f>IF(A95="","",IF(VLOOKUP(A95,[1]令和3年度契約状況調査票!$C:$AR,30,FALSE)="国所管",VLOOKUP(A95,[1]令和3年度契約状況調査票!$C:$AR,24,FALSE),""))</f>
        <v/>
      </c>
      <c r="N95" s="32" t="str">
        <f>IF(A95="","",IF(AND(P95="○",O95="分担契約/単価契約"),"単価契約"&amp;CHAR(10)&amp;"予定調達総額 "&amp;TEXT(VLOOKUP(A95,[1]令和3年度契約状況調査票!$C:$AR,18,FALSE),"#,##0円")&amp;"(B)"&amp;CHAR(10)&amp;"分担契約"&amp;CHAR(10)&amp;VLOOKUP(A95,[1]令和3年度契約状況調査票!$C:$AR,34,FALSE),IF(AND(P95="○",O95="分担契約"),"分担契約"&amp;CHAR(10)&amp;"契約総額 "&amp;TEXT(VLOOKUP(A95,[1]令和3年度契約状況調査票!$C:$AR,18,FALSE),"#,##0円")&amp;"(B)"&amp;CHAR(10)&amp;VLOOKUP(A95,[1]令和3年度契約状況調査票!$C:$AR,34,FALSE),(IF(O95="分担契約/単価契約","単価契約"&amp;CHAR(10)&amp;"予定調達総額 "&amp;TEXT(VLOOKUP(A95,[1]令和3年度契約状況調査票!$C:$AR,18,FALSE),"#,##0円")&amp;CHAR(10)&amp;"分担契約"&amp;CHAR(10)&amp;VLOOKUP(A95,[1]令和3年度契約状況調査票!$C:$AR,34,FALSE),IF(O95="分担契約","分担契約"&amp;CHAR(10)&amp;"契約総額 "&amp;TEXT(VLOOKUP(A95,[1]令和3年度契約状況調査票!$C:$AR,18,FALSE),"#,##0円")&amp;CHAR(10)&amp;VLOOKUP(A95,[1]令和3年度契約状況調査票!$C:$AR,34,FALSE),IF(O95="単価契約","単価契約"&amp;CHAR(10)&amp;"予定調達総額 "&amp;TEXT(VLOOKUP(A95,[1]令和3年度契約状況調査票!$C:$AR,18,FALSE),"#,##0円")&amp;CHAR(10)&amp;VLOOKUP(A95,[1]令和3年度契約状況調査票!$C:$AR,34,FALSE),VLOOKUP(A95,[1]令和3年度契約状況調査票!$C:$AR,34,FALSE))))))))</f>
        <v/>
      </c>
      <c r="O95" s="21" t="str">
        <f>IF(A95="","",VLOOKUP(A95,[1]令和3年度契約状況調査票!$C:$BY,55,FALSE))</f>
        <v/>
      </c>
      <c r="P95" s="21" t="str">
        <f>IF(A95="","",IF(VLOOKUP(A95,[1]令和3年度契約状況調査票!$C:$AR,16,FALSE)="他官署で調達手続きを実施のため","×",IF(VLOOKUP(A95,[1]令和3年度契約状況調査票!$C:$AR,23,FALSE)="②同種の他の契約の予定価格を類推されるおそれがあるため公表しない","×","○")))</f>
        <v/>
      </c>
    </row>
    <row r="96" spans="1:16" s="21" customFormat="1" ht="60" customHeight="1" x14ac:dyDescent="0.15">
      <c r="A96" s="22" t="str">
        <f>IF(MAX([1]令和3年度契約状況調査票!C95:C340)&gt;=ROW()-5,ROW()-5,"")</f>
        <v/>
      </c>
      <c r="B96" s="23" t="str">
        <f>IF(A96="","",VLOOKUP(A96,[1]令和3年度契約状況調査票!$C:$AR,7,FALSE))</f>
        <v/>
      </c>
      <c r="C96" s="24" t="str">
        <f>IF(A96="","",VLOOKUP(A96,[1]令和3年度契約状況調査票!$C:$AR,8,FALSE))</f>
        <v/>
      </c>
      <c r="D96" s="25" t="str">
        <f>IF(A96="","",VLOOKUP(A96,[1]令和3年度契約状況調査票!$C:$AR,11,FALSE))</f>
        <v/>
      </c>
      <c r="E96" s="23" t="str">
        <f>IF(A96="","",VLOOKUP(A96,[1]令和3年度契約状況調査票!$C:$AR,12,FALSE))</f>
        <v/>
      </c>
      <c r="F96" s="26" t="str">
        <f>IF(A96="","",VLOOKUP(A96,[1]令和3年度契約状況調査票!$C:$AR,13,FALSE))</f>
        <v/>
      </c>
      <c r="G96" s="27" t="str">
        <f>IF(A96="","",IF(VLOOKUP(A96,[1]令和3年度契約状況調査票!$C:$AR,14,FALSE)="②一般競争入札（総合評価方式）","一般競争入札"&amp;CHAR(10)&amp;"（総合評価方式）","一般競争入札"))</f>
        <v/>
      </c>
      <c r="H96" s="28" t="str">
        <f>IF(A96="","",IF(VLOOKUP(A96,[1]令和3年度契約状況調査票!$C:$AR,16,FALSE)="他官署で調達手続きを実施のため","他官署で調達手続きを実施のため",IF(VLOOKUP(A96,[1]令和3年度契約状況調査票!$C:$AR,23,FALSE)="②同種の他の契約の予定価格を類推されるおそれがあるため公表しない","同種の他の契約の予定価格を類推されるおそれがあるため公表しない",IF(VLOOKUP(A96,[1]令和3年度契約状況調査票!$C:$AR,23,FALSE)="－","－",IF(VLOOKUP(A96,[1]令和3年度契約状況調査票!$C:$AR,9,FALSE)&lt;&gt;"",TEXT(VLOOKUP(A96,[1]令和3年度契約状況調査票!$C:$AR,16,FALSE),"#,##0円")&amp;CHAR(10)&amp;"(A)",VLOOKUP(A96,[1]令和3年度契約状況調査票!$C:$AR,16,FALSE))))))</f>
        <v/>
      </c>
      <c r="I96" s="28" t="str">
        <f>IF(A96="","",VLOOKUP(A96,[1]令和3年度契約状況調査票!$C:$AR,17,FALSE))</f>
        <v/>
      </c>
      <c r="J96" s="29" t="str">
        <f>IF(A96="","",IF(VLOOKUP(A96,[1]令和3年度契約状況調査票!$C:$AR,16,FALSE)="他官署で調達手続きを実施のため","－",IF(VLOOKUP(A96,[1]令和3年度契約状況調査票!$C:$AR,23,FALSE)="②同種の他の契約の予定価格を類推されるおそれがあるため公表しない","－",IF(VLOOKUP(A96,[1]令和3年度契約状況調査票!$C:$AR,23,FALSE)="－","－",IF(VLOOKUP(A96,[1]令和3年度契約状況調査票!$C:$AR,9,FALSE)&lt;&gt;"",TEXT(VLOOKUP(A96,[1]令和3年度契約状況調査票!$C:$AR,19,FALSE),"#.0%")&amp;CHAR(10)&amp;"(B/A×100)",VLOOKUP(A96,[1]令和3年度契約状況調査票!$C:$AR,19,FALSE))))))</f>
        <v/>
      </c>
      <c r="K96" s="30" t="str">
        <f>IF(A96="","",IF(VLOOKUP(A96,[1]令和3年度契約状況調査票!$C:$AR,29,FALSE)="①公益社団法人","公社",IF(VLOOKUP(A96,[1]令和3年度契約状況調査票!$C:$AR,29,FALSE)="②公益財団法人","公財","")))</f>
        <v/>
      </c>
      <c r="L96" s="30" t="str">
        <f>IF(A96="","",VLOOKUP(A96,[1]令和3年度契約状況調査票!$C:$AR,30,FALSE))</f>
        <v/>
      </c>
      <c r="M96" s="31" t="str">
        <f>IF(A96="","",IF(VLOOKUP(A96,[1]令和3年度契約状況調査票!$C:$AR,30,FALSE)="国所管",VLOOKUP(A96,[1]令和3年度契約状況調査票!$C:$AR,24,FALSE),""))</f>
        <v/>
      </c>
      <c r="N96" s="32" t="str">
        <f>IF(A96="","",IF(AND(P96="○",O96="分担契約/単価契約"),"単価契約"&amp;CHAR(10)&amp;"予定調達総額 "&amp;TEXT(VLOOKUP(A96,[1]令和3年度契約状況調査票!$C:$AR,18,FALSE),"#,##0円")&amp;"(B)"&amp;CHAR(10)&amp;"分担契約"&amp;CHAR(10)&amp;VLOOKUP(A96,[1]令和3年度契約状況調査票!$C:$AR,34,FALSE),IF(AND(P96="○",O96="分担契約"),"分担契約"&amp;CHAR(10)&amp;"契約総額 "&amp;TEXT(VLOOKUP(A96,[1]令和3年度契約状況調査票!$C:$AR,18,FALSE),"#,##0円")&amp;"(B)"&amp;CHAR(10)&amp;VLOOKUP(A96,[1]令和3年度契約状況調査票!$C:$AR,34,FALSE),(IF(O96="分担契約/単価契約","単価契約"&amp;CHAR(10)&amp;"予定調達総額 "&amp;TEXT(VLOOKUP(A96,[1]令和3年度契約状況調査票!$C:$AR,18,FALSE),"#,##0円")&amp;CHAR(10)&amp;"分担契約"&amp;CHAR(10)&amp;VLOOKUP(A96,[1]令和3年度契約状況調査票!$C:$AR,34,FALSE),IF(O96="分担契約","分担契約"&amp;CHAR(10)&amp;"契約総額 "&amp;TEXT(VLOOKUP(A96,[1]令和3年度契約状況調査票!$C:$AR,18,FALSE),"#,##0円")&amp;CHAR(10)&amp;VLOOKUP(A96,[1]令和3年度契約状況調査票!$C:$AR,34,FALSE),IF(O96="単価契約","単価契約"&amp;CHAR(10)&amp;"予定調達総額 "&amp;TEXT(VLOOKUP(A96,[1]令和3年度契約状況調査票!$C:$AR,18,FALSE),"#,##0円")&amp;CHAR(10)&amp;VLOOKUP(A96,[1]令和3年度契約状況調査票!$C:$AR,34,FALSE),VLOOKUP(A96,[1]令和3年度契約状況調査票!$C:$AR,34,FALSE))))))))</f>
        <v/>
      </c>
      <c r="O96" s="21" t="str">
        <f>IF(A96="","",VLOOKUP(A96,[1]令和3年度契約状況調査票!$C:$BY,55,FALSE))</f>
        <v/>
      </c>
      <c r="P96" s="21" t="str">
        <f>IF(A96="","",IF(VLOOKUP(A96,[1]令和3年度契約状況調査票!$C:$AR,16,FALSE)="他官署で調達手続きを実施のため","×",IF(VLOOKUP(A96,[1]令和3年度契約状況調査票!$C:$AR,23,FALSE)="②同種の他の契約の予定価格を類推されるおそれがあるため公表しない","×","○")))</f>
        <v/>
      </c>
    </row>
    <row r="97" spans="1:16" s="21" customFormat="1" ht="60" customHeight="1" x14ac:dyDescent="0.15">
      <c r="A97" s="22" t="str">
        <f>IF(MAX([1]令和3年度契約状況調査票!C96:C341)&gt;=ROW()-5,ROW()-5,"")</f>
        <v/>
      </c>
      <c r="B97" s="23" t="str">
        <f>IF(A97="","",VLOOKUP(A97,[1]令和3年度契約状況調査票!$C:$AR,7,FALSE))</f>
        <v/>
      </c>
      <c r="C97" s="24" t="str">
        <f>IF(A97="","",VLOOKUP(A97,[1]令和3年度契約状況調査票!$C:$AR,8,FALSE))</f>
        <v/>
      </c>
      <c r="D97" s="25" t="str">
        <f>IF(A97="","",VLOOKUP(A97,[1]令和3年度契約状況調査票!$C:$AR,11,FALSE))</f>
        <v/>
      </c>
      <c r="E97" s="23" t="str">
        <f>IF(A97="","",VLOOKUP(A97,[1]令和3年度契約状況調査票!$C:$AR,12,FALSE))</f>
        <v/>
      </c>
      <c r="F97" s="26" t="str">
        <f>IF(A97="","",VLOOKUP(A97,[1]令和3年度契約状況調査票!$C:$AR,13,FALSE))</f>
        <v/>
      </c>
      <c r="G97" s="27" t="str">
        <f>IF(A97="","",IF(VLOOKUP(A97,[1]令和3年度契約状況調査票!$C:$AR,14,FALSE)="②一般競争入札（総合評価方式）","一般競争入札"&amp;CHAR(10)&amp;"（総合評価方式）","一般競争入札"))</f>
        <v/>
      </c>
      <c r="H97" s="28" t="str">
        <f>IF(A97="","",IF(VLOOKUP(A97,[1]令和3年度契約状況調査票!$C:$AR,16,FALSE)="他官署で調達手続きを実施のため","他官署で調達手続きを実施のため",IF(VLOOKUP(A97,[1]令和3年度契約状況調査票!$C:$AR,23,FALSE)="②同種の他の契約の予定価格を類推されるおそれがあるため公表しない","同種の他の契約の予定価格を類推されるおそれがあるため公表しない",IF(VLOOKUP(A97,[1]令和3年度契約状況調査票!$C:$AR,23,FALSE)="－","－",IF(VLOOKUP(A97,[1]令和3年度契約状況調査票!$C:$AR,9,FALSE)&lt;&gt;"",TEXT(VLOOKUP(A97,[1]令和3年度契約状況調査票!$C:$AR,16,FALSE),"#,##0円")&amp;CHAR(10)&amp;"(A)",VLOOKUP(A97,[1]令和3年度契約状況調査票!$C:$AR,16,FALSE))))))</f>
        <v/>
      </c>
      <c r="I97" s="28" t="str">
        <f>IF(A97="","",VLOOKUP(A97,[1]令和3年度契約状況調査票!$C:$AR,17,FALSE))</f>
        <v/>
      </c>
      <c r="J97" s="29" t="str">
        <f>IF(A97="","",IF(VLOOKUP(A97,[1]令和3年度契約状況調査票!$C:$AR,16,FALSE)="他官署で調達手続きを実施のため","－",IF(VLOOKUP(A97,[1]令和3年度契約状況調査票!$C:$AR,23,FALSE)="②同種の他の契約の予定価格を類推されるおそれがあるため公表しない","－",IF(VLOOKUP(A97,[1]令和3年度契約状況調査票!$C:$AR,23,FALSE)="－","－",IF(VLOOKUP(A97,[1]令和3年度契約状況調査票!$C:$AR,9,FALSE)&lt;&gt;"",TEXT(VLOOKUP(A97,[1]令和3年度契約状況調査票!$C:$AR,19,FALSE),"#.0%")&amp;CHAR(10)&amp;"(B/A×100)",VLOOKUP(A97,[1]令和3年度契約状況調査票!$C:$AR,19,FALSE))))))</f>
        <v/>
      </c>
      <c r="K97" s="30" t="str">
        <f>IF(A97="","",IF(VLOOKUP(A97,[1]令和3年度契約状況調査票!$C:$AR,29,FALSE)="①公益社団法人","公社",IF(VLOOKUP(A97,[1]令和3年度契約状況調査票!$C:$AR,29,FALSE)="②公益財団法人","公財","")))</f>
        <v/>
      </c>
      <c r="L97" s="30" t="str">
        <f>IF(A97="","",VLOOKUP(A97,[1]令和3年度契約状況調査票!$C:$AR,30,FALSE))</f>
        <v/>
      </c>
      <c r="M97" s="31" t="str">
        <f>IF(A97="","",IF(VLOOKUP(A97,[1]令和3年度契約状況調査票!$C:$AR,30,FALSE)="国所管",VLOOKUP(A97,[1]令和3年度契約状況調査票!$C:$AR,24,FALSE),""))</f>
        <v/>
      </c>
      <c r="N97" s="32" t="str">
        <f>IF(A97="","",IF(AND(P97="○",O97="分担契約/単価契約"),"単価契約"&amp;CHAR(10)&amp;"予定調達総額 "&amp;TEXT(VLOOKUP(A97,[1]令和3年度契約状況調査票!$C:$AR,18,FALSE),"#,##0円")&amp;"(B)"&amp;CHAR(10)&amp;"分担契約"&amp;CHAR(10)&amp;VLOOKUP(A97,[1]令和3年度契約状況調査票!$C:$AR,34,FALSE),IF(AND(P97="○",O97="分担契約"),"分担契約"&amp;CHAR(10)&amp;"契約総額 "&amp;TEXT(VLOOKUP(A97,[1]令和3年度契約状況調査票!$C:$AR,18,FALSE),"#,##0円")&amp;"(B)"&amp;CHAR(10)&amp;VLOOKUP(A97,[1]令和3年度契約状況調査票!$C:$AR,34,FALSE),(IF(O97="分担契約/単価契約","単価契約"&amp;CHAR(10)&amp;"予定調達総額 "&amp;TEXT(VLOOKUP(A97,[1]令和3年度契約状況調査票!$C:$AR,18,FALSE),"#,##0円")&amp;CHAR(10)&amp;"分担契約"&amp;CHAR(10)&amp;VLOOKUP(A97,[1]令和3年度契約状況調査票!$C:$AR,34,FALSE),IF(O97="分担契約","分担契約"&amp;CHAR(10)&amp;"契約総額 "&amp;TEXT(VLOOKUP(A97,[1]令和3年度契約状況調査票!$C:$AR,18,FALSE),"#,##0円")&amp;CHAR(10)&amp;VLOOKUP(A97,[1]令和3年度契約状況調査票!$C:$AR,34,FALSE),IF(O97="単価契約","単価契約"&amp;CHAR(10)&amp;"予定調達総額 "&amp;TEXT(VLOOKUP(A97,[1]令和3年度契約状況調査票!$C:$AR,18,FALSE),"#,##0円")&amp;CHAR(10)&amp;VLOOKUP(A97,[1]令和3年度契約状況調査票!$C:$AR,34,FALSE),VLOOKUP(A97,[1]令和3年度契約状況調査票!$C:$AR,34,FALSE))))))))</f>
        <v/>
      </c>
      <c r="O97" s="21" t="str">
        <f>IF(A97="","",VLOOKUP(A97,[1]令和3年度契約状況調査票!$C:$BY,55,FALSE))</f>
        <v/>
      </c>
      <c r="P97" s="21" t="str">
        <f>IF(A97="","",IF(VLOOKUP(A97,[1]令和3年度契約状況調査票!$C:$AR,16,FALSE)="他官署で調達手続きを実施のため","×",IF(VLOOKUP(A97,[1]令和3年度契約状況調査票!$C:$AR,23,FALSE)="②同種の他の契約の予定価格を類推されるおそれがあるため公表しない","×","○")))</f>
        <v/>
      </c>
    </row>
    <row r="98" spans="1:16" s="21" customFormat="1" ht="60" customHeight="1" x14ac:dyDescent="0.15">
      <c r="A98" s="22" t="str">
        <f>IF(MAX([1]令和3年度契約状況調査票!C97:C342)&gt;=ROW()-5,ROW()-5,"")</f>
        <v/>
      </c>
      <c r="B98" s="23" t="str">
        <f>IF(A98="","",VLOOKUP(A98,[1]令和3年度契約状況調査票!$C:$AR,7,FALSE))</f>
        <v/>
      </c>
      <c r="C98" s="24" t="str">
        <f>IF(A98="","",VLOOKUP(A98,[1]令和3年度契約状況調査票!$C:$AR,8,FALSE))</f>
        <v/>
      </c>
      <c r="D98" s="25" t="str">
        <f>IF(A98="","",VLOOKUP(A98,[1]令和3年度契約状況調査票!$C:$AR,11,FALSE))</f>
        <v/>
      </c>
      <c r="E98" s="23" t="str">
        <f>IF(A98="","",VLOOKUP(A98,[1]令和3年度契約状況調査票!$C:$AR,12,FALSE))</f>
        <v/>
      </c>
      <c r="F98" s="26" t="str">
        <f>IF(A98="","",VLOOKUP(A98,[1]令和3年度契約状況調査票!$C:$AR,13,FALSE))</f>
        <v/>
      </c>
      <c r="G98" s="27" t="str">
        <f>IF(A98="","",IF(VLOOKUP(A98,[1]令和3年度契約状況調査票!$C:$AR,14,FALSE)="②一般競争入札（総合評価方式）","一般競争入札"&amp;CHAR(10)&amp;"（総合評価方式）","一般競争入札"))</f>
        <v/>
      </c>
      <c r="H98" s="28" t="str">
        <f>IF(A98="","",IF(VLOOKUP(A98,[1]令和3年度契約状況調査票!$C:$AR,16,FALSE)="他官署で調達手続きを実施のため","他官署で調達手続きを実施のため",IF(VLOOKUP(A98,[1]令和3年度契約状況調査票!$C:$AR,23,FALSE)="②同種の他の契約の予定価格を類推されるおそれがあるため公表しない","同種の他の契約の予定価格を類推されるおそれがあるため公表しない",IF(VLOOKUP(A98,[1]令和3年度契約状況調査票!$C:$AR,23,FALSE)="－","－",IF(VLOOKUP(A98,[1]令和3年度契約状況調査票!$C:$AR,9,FALSE)&lt;&gt;"",TEXT(VLOOKUP(A98,[1]令和3年度契約状況調査票!$C:$AR,16,FALSE),"#,##0円")&amp;CHAR(10)&amp;"(A)",VLOOKUP(A98,[1]令和3年度契約状況調査票!$C:$AR,16,FALSE))))))</f>
        <v/>
      </c>
      <c r="I98" s="28" t="str">
        <f>IF(A98="","",VLOOKUP(A98,[1]令和3年度契約状況調査票!$C:$AR,17,FALSE))</f>
        <v/>
      </c>
      <c r="J98" s="29" t="str">
        <f>IF(A98="","",IF(VLOOKUP(A98,[1]令和3年度契約状況調査票!$C:$AR,16,FALSE)="他官署で調達手続きを実施のため","－",IF(VLOOKUP(A98,[1]令和3年度契約状況調査票!$C:$AR,23,FALSE)="②同種の他の契約の予定価格を類推されるおそれがあるため公表しない","－",IF(VLOOKUP(A98,[1]令和3年度契約状況調査票!$C:$AR,23,FALSE)="－","－",IF(VLOOKUP(A98,[1]令和3年度契約状況調査票!$C:$AR,9,FALSE)&lt;&gt;"",TEXT(VLOOKUP(A98,[1]令和3年度契約状況調査票!$C:$AR,19,FALSE),"#.0%")&amp;CHAR(10)&amp;"(B/A×100)",VLOOKUP(A98,[1]令和3年度契約状況調査票!$C:$AR,19,FALSE))))))</f>
        <v/>
      </c>
      <c r="K98" s="30" t="str">
        <f>IF(A98="","",IF(VLOOKUP(A98,[1]令和3年度契約状況調査票!$C:$AR,29,FALSE)="①公益社団法人","公社",IF(VLOOKUP(A98,[1]令和3年度契約状況調査票!$C:$AR,29,FALSE)="②公益財団法人","公財","")))</f>
        <v/>
      </c>
      <c r="L98" s="30" t="str">
        <f>IF(A98="","",VLOOKUP(A98,[1]令和3年度契約状況調査票!$C:$AR,30,FALSE))</f>
        <v/>
      </c>
      <c r="M98" s="31" t="str">
        <f>IF(A98="","",IF(VLOOKUP(A98,[1]令和3年度契約状況調査票!$C:$AR,30,FALSE)="国所管",VLOOKUP(A98,[1]令和3年度契約状況調査票!$C:$AR,24,FALSE),""))</f>
        <v/>
      </c>
      <c r="N98" s="32" t="str">
        <f>IF(A98="","",IF(AND(P98="○",O98="分担契約/単価契約"),"単価契約"&amp;CHAR(10)&amp;"予定調達総額 "&amp;TEXT(VLOOKUP(A98,[1]令和3年度契約状況調査票!$C:$AR,18,FALSE),"#,##0円")&amp;"(B)"&amp;CHAR(10)&amp;"分担契約"&amp;CHAR(10)&amp;VLOOKUP(A98,[1]令和3年度契約状況調査票!$C:$AR,34,FALSE),IF(AND(P98="○",O98="分担契約"),"分担契約"&amp;CHAR(10)&amp;"契約総額 "&amp;TEXT(VLOOKUP(A98,[1]令和3年度契約状況調査票!$C:$AR,18,FALSE),"#,##0円")&amp;"(B)"&amp;CHAR(10)&amp;VLOOKUP(A98,[1]令和3年度契約状況調査票!$C:$AR,34,FALSE),(IF(O98="分担契約/単価契約","単価契約"&amp;CHAR(10)&amp;"予定調達総額 "&amp;TEXT(VLOOKUP(A98,[1]令和3年度契約状況調査票!$C:$AR,18,FALSE),"#,##0円")&amp;CHAR(10)&amp;"分担契約"&amp;CHAR(10)&amp;VLOOKUP(A98,[1]令和3年度契約状況調査票!$C:$AR,34,FALSE),IF(O98="分担契約","分担契約"&amp;CHAR(10)&amp;"契約総額 "&amp;TEXT(VLOOKUP(A98,[1]令和3年度契約状況調査票!$C:$AR,18,FALSE),"#,##0円")&amp;CHAR(10)&amp;VLOOKUP(A98,[1]令和3年度契約状況調査票!$C:$AR,34,FALSE),IF(O98="単価契約","単価契約"&amp;CHAR(10)&amp;"予定調達総額 "&amp;TEXT(VLOOKUP(A98,[1]令和3年度契約状況調査票!$C:$AR,18,FALSE),"#,##0円")&amp;CHAR(10)&amp;VLOOKUP(A98,[1]令和3年度契約状況調査票!$C:$AR,34,FALSE),VLOOKUP(A98,[1]令和3年度契約状況調査票!$C:$AR,34,FALSE))))))))</f>
        <v/>
      </c>
      <c r="O98" s="21" t="str">
        <f>IF(A98="","",VLOOKUP(A98,[1]令和3年度契約状況調査票!$C:$BY,55,FALSE))</f>
        <v/>
      </c>
      <c r="P98" s="21" t="str">
        <f>IF(A98="","",IF(VLOOKUP(A98,[1]令和3年度契約状況調査票!$C:$AR,16,FALSE)="他官署で調達手続きを実施のため","×",IF(VLOOKUP(A98,[1]令和3年度契約状況調査票!$C:$AR,23,FALSE)="②同種の他の契約の予定価格を類推されるおそれがあるため公表しない","×","○")))</f>
        <v/>
      </c>
    </row>
    <row r="99" spans="1:16" s="21" customFormat="1" ht="60" customHeight="1" x14ac:dyDescent="0.15">
      <c r="A99" s="22" t="str">
        <f>IF(MAX([1]令和3年度契約状況調査票!C98:C343)&gt;=ROW()-5,ROW()-5,"")</f>
        <v/>
      </c>
      <c r="B99" s="23" t="str">
        <f>IF(A99="","",VLOOKUP(A99,[1]令和3年度契約状況調査票!$C:$AR,7,FALSE))</f>
        <v/>
      </c>
      <c r="C99" s="24" t="str">
        <f>IF(A99="","",VLOOKUP(A99,[1]令和3年度契約状況調査票!$C:$AR,8,FALSE))</f>
        <v/>
      </c>
      <c r="D99" s="25" t="str">
        <f>IF(A99="","",VLOOKUP(A99,[1]令和3年度契約状況調査票!$C:$AR,11,FALSE))</f>
        <v/>
      </c>
      <c r="E99" s="23" t="str">
        <f>IF(A99="","",VLOOKUP(A99,[1]令和3年度契約状況調査票!$C:$AR,12,FALSE))</f>
        <v/>
      </c>
      <c r="F99" s="26" t="str">
        <f>IF(A99="","",VLOOKUP(A99,[1]令和3年度契約状況調査票!$C:$AR,13,FALSE))</f>
        <v/>
      </c>
      <c r="G99" s="27" t="str">
        <f>IF(A99="","",IF(VLOOKUP(A99,[1]令和3年度契約状況調査票!$C:$AR,14,FALSE)="②一般競争入札（総合評価方式）","一般競争入札"&amp;CHAR(10)&amp;"（総合評価方式）","一般競争入札"))</f>
        <v/>
      </c>
      <c r="H99" s="28" t="str">
        <f>IF(A99="","",IF(VLOOKUP(A99,[1]令和3年度契約状況調査票!$C:$AR,16,FALSE)="他官署で調達手続きを実施のため","他官署で調達手続きを実施のため",IF(VLOOKUP(A99,[1]令和3年度契約状況調査票!$C:$AR,23,FALSE)="②同種の他の契約の予定価格を類推されるおそれがあるため公表しない","同種の他の契約の予定価格を類推されるおそれがあるため公表しない",IF(VLOOKUP(A99,[1]令和3年度契約状況調査票!$C:$AR,23,FALSE)="－","－",IF(VLOOKUP(A99,[1]令和3年度契約状況調査票!$C:$AR,9,FALSE)&lt;&gt;"",TEXT(VLOOKUP(A99,[1]令和3年度契約状況調査票!$C:$AR,16,FALSE),"#,##0円")&amp;CHAR(10)&amp;"(A)",VLOOKUP(A99,[1]令和3年度契約状況調査票!$C:$AR,16,FALSE))))))</f>
        <v/>
      </c>
      <c r="I99" s="28" t="str">
        <f>IF(A99="","",VLOOKUP(A99,[1]令和3年度契約状況調査票!$C:$AR,17,FALSE))</f>
        <v/>
      </c>
      <c r="J99" s="29" t="str">
        <f>IF(A99="","",IF(VLOOKUP(A99,[1]令和3年度契約状況調査票!$C:$AR,16,FALSE)="他官署で調達手続きを実施のため","－",IF(VLOOKUP(A99,[1]令和3年度契約状況調査票!$C:$AR,23,FALSE)="②同種の他の契約の予定価格を類推されるおそれがあるため公表しない","－",IF(VLOOKUP(A99,[1]令和3年度契約状況調査票!$C:$AR,23,FALSE)="－","－",IF(VLOOKUP(A99,[1]令和3年度契約状況調査票!$C:$AR,9,FALSE)&lt;&gt;"",TEXT(VLOOKUP(A99,[1]令和3年度契約状況調査票!$C:$AR,19,FALSE),"#.0%")&amp;CHAR(10)&amp;"(B/A×100)",VLOOKUP(A99,[1]令和3年度契約状況調査票!$C:$AR,19,FALSE))))))</f>
        <v/>
      </c>
      <c r="K99" s="30" t="str">
        <f>IF(A99="","",IF(VLOOKUP(A99,[1]令和3年度契約状況調査票!$C:$AR,29,FALSE)="①公益社団法人","公社",IF(VLOOKUP(A99,[1]令和3年度契約状況調査票!$C:$AR,29,FALSE)="②公益財団法人","公財","")))</f>
        <v/>
      </c>
      <c r="L99" s="30" t="str">
        <f>IF(A99="","",VLOOKUP(A99,[1]令和3年度契約状況調査票!$C:$AR,30,FALSE))</f>
        <v/>
      </c>
      <c r="M99" s="31" t="str">
        <f>IF(A99="","",IF(VLOOKUP(A99,[1]令和3年度契約状況調査票!$C:$AR,30,FALSE)="国所管",VLOOKUP(A99,[1]令和3年度契約状況調査票!$C:$AR,24,FALSE),""))</f>
        <v/>
      </c>
      <c r="N99" s="32" t="str">
        <f>IF(A99="","",IF(AND(P99="○",O99="分担契約/単価契約"),"単価契約"&amp;CHAR(10)&amp;"予定調達総額 "&amp;TEXT(VLOOKUP(A99,[1]令和3年度契約状況調査票!$C:$AR,18,FALSE),"#,##0円")&amp;"(B)"&amp;CHAR(10)&amp;"分担契約"&amp;CHAR(10)&amp;VLOOKUP(A99,[1]令和3年度契約状況調査票!$C:$AR,34,FALSE),IF(AND(P99="○",O99="分担契約"),"分担契約"&amp;CHAR(10)&amp;"契約総額 "&amp;TEXT(VLOOKUP(A99,[1]令和3年度契約状況調査票!$C:$AR,18,FALSE),"#,##0円")&amp;"(B)"&amp;CHAR(10)&amp;VLOOKUP(A99,[1]令和3年度契約状況調査票!$C:$AR,34,FALSE),(IF(O99="分担契約/単価契約","単価契約"&amp;CHAR(10)&amp;"予定調達総額 "&amp;TEXT(VLOOKUP(A99,[1]令和3年度契約状況調査票!$C:$AR,18,FALSE),"#,##0円")&amp;CHAR(10)&amp;"分担契約"&amp;CHAR(10)&amp;VLOOKUP(A99,[1]令和3年度契約状況調査票!$C:$AR,34,FALSE),IF(O99="分担契約","分担契約"&amp;CHAR(10)&amp;"契約総額 "&amp;TEXT(VLOOKUP(A99,[1]令和3年度契約状況調査票!$C:$AR,18,FALSE),"#,##0円")&amp;CHAR(10)&amp;VLOOKUP(A99,[1]令和3年度契約状況調査票!$C:$AR,34,FALSE),IF(O99="単価契約","単価契約"&amp;CHAR(10)&amp;"予定調達総額 "&amp;TEXT(VLOOKUP(A99,[1]令和3年度契約状況調査票!$C:$AR,18,FALSE),"#,##0円")&amp;CHAR(10)&amp;VLOOKUP(A99,[1]令和3年度契約状況調査票!$C:$AR,34,FALSE),VLOOKUP(A99,[1]令和3年度契約状況調査票!$C:$AR,34,FALSE))))))))</f>
        <v/>
      </c>
      <c r="O99" s="21" t="str">
        <f>IF(A99="","",VLOOKUP(A99,[1]令和3年度契約状況調査票!$C:$BY,55,FALSE))</f>
        <v/>
      </c>
      <c r="P99" s="21" t="str">
        <f>IF(A99="","",IF(VLOOKUP(A99,[1]令和3年度契約状況調査票!$C:$AR,16,FALSE)="他官署で調達手続きを実施のため","×",IF(VLOOKUP(A99,[1]令和3年度契約状況調査票!$C:$AR,23,FALSE)="②同種の他の契約の予定価格を類推されるおそれがあるため公表しない","×","○")))</f>
        <v/>
      </c>
    </row>
    <row r="100" spans="1:16" s="21" customFormat="1" ht="60" customHeight="1" x14ac:dyDescent="0.15">
      <c r="A100" s="22" t="str">
        <f>IF(MAX([1]令和3年度契約状況調査票!C99:C344)&gt;=ROW()-5,ROW()-5,"")</f>
        <v/>
      </c>
      <c r="B100" s="23" t="str">
        <f>IF(A100="","",VLOOKUP(A100,[1]令和3年度契約状況調査票!$C:$AR,7,FALSE))</f>
        <v/>
      </c>
      <c r="C100" s="24" t="str">
        <f>IF(A100="","",VLOOKUP(A100,[1]令和3年度契約状況調査票!$C:$AR,8,FALSE))</f>
        <v/>
      </c>
      <c r="D100" s="25" t="str">
        <f>IF(A100="","",VLOOKUP(A100,[1]令和3年度契約状況調査票!$C:$AR,11,FALSE))</f>
        <v/>
      </c>
      <c r="E100" s="23" t="str">
        <f>IF(A100="","",VLOOKUP(A100,[1]令和3年度契約状況調査票!$C:$AR,12,FALSE))</f>
        <v/>
      </c>
      <c r="F100" s="26" t="str">
        <f>IF(A100="","",VLOOKUP(A100,[1]令和3年度契約状況調査票!$C:$AR,13,FALSE))</f>
        <v/>
      </c>
      <c r="G100" s="27" t="str">
        <f>IF(A100="","",IF(VLOOKUP(A100,[1]令和3年度契約状況調査票!$C:$AR,14,FALSE)="②一般競争入札（総合評価方式）","一般競争入札"&amp;CHAR(10)&amp;"（総合評価方式）","一般競争入札"))</f>
        <v/>
      </c>
      <c r="H100" s="28" t="str">
        <f>IF(A100="","",IF(VLOOKUP(A100,[1]令和3年度契約状況調査票!$C:$AR,16,FALSE)="他官署で調達手続きを実施のため","他官署で調達手続きを実施のため",IF(VLOOKUP(A100,[1]令和3年度契約状況調査票!$C:$AR,23,FALSE)="②同種の他の契約の予定価格を類推されるおそれがあるため公表しない","同種の他の契約の予定価格を類推されるおそれがあるため公表しない",IF(VLOOKUP(A100,[1]令和3年度契約状況調査票!$C:$AR,23,FALSE)="－","－",IF(VLOOKUP(A100,[1]令和3年度契約状況調査票!$C:$AR,9,FALSE)&lt;&gt;"",TEXT(VLOOKUP(A100,[1]令和3年度契約状況調査票!$C:$AR,16,FALSE),"#,##0円")&amp;CHAR(10)&amp;"(A)",VLOOKUP(A100,[1]令和3年度契約状況調査票!$C:$AR,16,FALSE))))))</f>
        <v/>
      </c>
      <c r="I100" s="28" t="str">
        <f>IF(A100="","",VLOOKUP(A100,[1]令和3年度契約状況調査票!$C:$AR,17,FALSE))</f>
        <v/>
      </c>
      <c r="J100" s="29" t="str">
        <f>IF(A100="","",IF(VLOOKUP(A100,[1]令和3年度契約状況調査票!$C:$AR,16,FALSE)="他官署で調達手続きを実施のため","－",IF(VLOOKUP(A100,[1]令和3年度契約状況調査票!$C:$AR,23,FALSE)="②同種の他の契約の予定価格を類推されるおそれがあるため公表しない","－",IF(VLOOKUP(A100,[1]令和3年度契約状況調査票!$C:$AR,23,FALSE)="－","－",IF(VLOOKUP(A100,[1]令和3年度契約状況調査票!$C:$AR,9,FALSE)&lt;&gt;"",TEXT(VLOOKUP(A100,[1]令和3年度契約状況調査票!$C:$AR,19,FALSE),"#.0%")&amp;CHAR(10)&amp;"(B/A×100)",VLOOKUP(A100,[1]令和3年度契約状況調査票!$C:$AR,19,FALSE))))))</f>
        <v/>
      </c>
      <c r="K100" s="30" t="str">
        <f>IF(A100="","",IF(VLOOKUP(A100,[1]令和3年度契約状況調査票!$C:$AR,29,FALSE)="①公益社団法人","公社",IF(VLOOKUP(A100,[1]令和3年度契約状況調査票!$C:$AR,29,FALSE)="②公益財団法人","公財","")))</f>
        <v/>
      </c>
      <c r="L100" s="30" t="str">
        <f>IF(A100="","",VLOOKUP(A100,[1]令和3年度契約状況調査票!$C:$AR,30,FALSE))</f>
        <v/>
      </c>
      <c r="M100" s="31" t="str">
        <f>IF(A100="","",IF(VLOOKUP(A100,[1]令和3年度契約状況調査票!$C:$AR,30,FALSE)="国所管",VLOOKUP(A100,[1]令和3年度契約状況調査票!$C:$AR,24,FALSE),""))</f>
        <v/>
      </c>
      <c r="N100" s="32" t="str">
        <f>IF(A100="","",IF(AND(P100="○",O100="分担契約/単価契約"),"単価契約"&amp;CHAR(10)&amp;"予定調達総額 "&amp;TEXT(VLOOKUP(A100,[1]令和3年度契約状況調査票!$C:$AR,18,FALSE),"#,##0円")&amp;"(B)"&amp;CHAR(10)&amp;"分担契約"&amp;CHAR(10)&amp;VLOOKUP(A100,[1]令和3年度契約状況調査票!$C:$AR,34,FALSE),IF(AND(P100="○",O100="分担契約"),"分担契約"&amp;CHAR(10)&amp;"契約総額 "&amp;TEXT(VLOOKUP(A100,[1]令和3年度契約状況調査票!$C:$AR,18,FALSE),"#,##0円")&amp;"(B)"&amp;CHAR(10)&amp;VLOOKUP(A100,[1]令和3年度契約状況調査票!$C:$AR,34,FALSE),(IF(O100="分担契約/単価契約","単価契約"&amp;CHAR(10)&amp;"予定調達総額 "&amp;TEXT(VLOOKUP(A100,[1]令和3年度契約状況調査票!$C:$AR,18,FALSE),"#,##0円")&amp;CHAR(10)&amp;"分担契約"&amp;CHAR(10)&amp;VLOOKUP(A100,[1]令和3年度契約状況調査票!$C:$AR,34,FALSE),IF(O100="分担契約","分担契約"&amp;CHAR(10)&amp;"契約総額 "&amp;TEXT(VLOOKUP(A100,[1]令和3年度契約状況調査票!$C:$AR,18,FALSE),"#,##0円")&amp;CHAR(10)&amp;VLOOKUP(A100,[1]令和3年度契約状況調査票!$C:$AR,34,FALSE),IF(O100="単価契約","単価契約"&amp;CHAR(10)&amp;"予定調達総額 "&amp;TEXT(VLOOKUP(A100,[1]令和3年度契約状況調査票!$C:$AR,18,FALSE),"#,##0円")&amp;CHAR(10)&amp;VLOOKUP(A100,[1]令和3年度契約状況調査票!$C:$AR,34,FALSE),VLOOKUP(A100,[1]令和3年度契約状況調査票!$C:$AR,34,FALSE))))))))</f>
        <v/>
      </c>
      <c r="O100" s="21" t="str">
        <f>IF(A100="","",VLOOKUP(A100,[1]令和3年度契約状況調査票!$C:$BY,55,FALSE))</f>
        <v/>
      </c>
      <c r="P100" s="21" t="str">
        <f>IF(A100="","",IF(VLOOKUP(A100,[1]令和3年度契約状況調査票!$C:$AR,16,FALSE)="他官署で調達手続きを実施のため","×",IF(VLOOKUP(A100,[1]令和3年度契約状況調査票!$C:$AR,23,FALSE)="②同種の他の契約の予定価格を類推されるおそれがあるため公表しない","×","○")))</f>
        <v/>
      </c>
    </row>
    <row r="101" spans="1:16" s="21" customFormat="1" ht="60" customHeight="1" x14ac:dyDescent="0.15">
      <c r="A101" s="22" t="str">
        <f>IF(MAX([1]令和3年度契約状況調査票!C100:C345)&gt;=ROW()-5,ROW()-5,"")</f>
        <v/>
      </c>
      <c r="B101" s="23" t="str">
        <f>IF(A101="","",VLOOKUP(A101,[1]令和3年度契約状況調査票!$C:$AR,7,FALSE))</f>
        <v/>
      </c>
      <c r="C101" s="24" t="str">
        <f>IF(A101="","",VLOOKUP(A101,[1]令和3年度契約状況調査票!$C:$AR,8,FALSE))</f>
        <v/>
      </c>
      <c r="D101" s="25" t="str">
        <f>IF(A101="","",VLOOKUP(A101,[1]令和3年度契約状況調査票!$C:$AR,11,FALSE))</f>
        <v/>
      </c>
      <c r="E101" s="23" t="str">
        <f>IF(A101="","",VLOOKUP(A101,[1]令和3年度契約状況調査票!$C:$AR,12,FALSE))</f>
        <v/>
      </c>
      <c r="F101" s="26" t="str">
        <f>IF(A101="","",VLOOKUP(A101,[1]令和3年度契約状況調査票!$C:$AR,13,FALSE))</f>
        <v/>
      </c>
      <c r="G101" s="27" t="str">
        <f>IF(A101="","",IF(VLOOKUP(A101,[1]令和3年度契約状況調査票!$C:$AR,14,FALSE)="②一般競争入札（総合評価方式）","一般競争入札"&amp;CHAR(10)&amp;"（総合評価方式）","一般競争入札"))</f>
        <v/>
      </c>
      <c r="H101" s="28" t="str">
        <f>IF(A101="","",IF(VLOOKUP(A101,[1]令和3年度契約状況調査票!$C:$AR,16,FALSE)="他官署で調達手続きを実施のため","他官署で調達手続きを実施のため",IF(VLOOKUP(A101,[1]令和3年度契約状況調査票!$C:$AR,23,FALSE)="②同種の他の契約の予定価格を類推されるおそれがあるため公表しない","同種の他の契約の予定価格を類推されるおそれがあるため公表しない",IF(VLOOKUP(A101,[1]令和3年度契約状況調査票!$C:$AR,23,FALSE)="－","－",IF(VLOOKUP(A101,[1]令和3年度契約状況調査票!$C:$AR,9,FALSE)&lt;&gt;"",TEXT(VLOOKUP(A101,[1]令和3年度契約状況調査票!$C:$AR,16,FALSE),"#,##0円")&amp;CHAR(10)&amp;"(A)",VLOOKUP(A101,[1]令和3年度契約状況調査票!$C:$AR,16,FALSE))))))</f>
        <v/>
      </c>
      <c r="I101" s="28" t="str">
        <f>IF(A101="","",VLOOKUP(A101,[1]令和3年度契約状況調査票!$C:$AR,17,FALSE))</f>
        <v/>
      </c>
      <c r="J101" s="29" t="str">
        <f>IF(A101="","",IF(VLOOKUP(A101,[1]令和3年度契約状況調査票!$C:$AR,16,FALSE)="他官署で調達手続きを実施のため","－",IF(VLOOKUP(A101,[1]令和3年度契約状況調査票!$C:$AR,23,FALSE)="②同種の他の契約の予定価格を類推されるおそれがあるため公表しない","－",IF(VLOOKUP(A101,[1]令和3年度契約状況調査票!$C:$AR,23,FALSE)="－","－",IF(VLOOKUP(A101,[1]令和3年度契約状況調査票!$C:$AR,9,FALSE)&lt;&gt;"",TEXT(VLOOKUP(A101,[1]令和3年度契約状況調査票!$C:$AR,19,FALSE),"#.0%")&amp;CHAR(10)&amp;"(B/A×100)",VLOOKUP(A101,[1]令和3年度契約状況調査票!$C:$AR,19,FALSE))))))</f>
        <v/>
      </c>
      <c r="K101" s="30" t="str">
        <f>IF(A101="","",IF(VLOOKUP(A101,[1]令和3年度契約状況調査票!$C:$AR,29,FALSE)="①公益社団法人","公社",IF(VLOOKUP(A101,[1]令和3年度契約状況調査票!$C:$AR,29,FALSE)="②公益財団法人","公財","")))</f>
        <v/>
      </c>
      <c r="L101" s="30" t="str">
        <f>IF(A101="","",VLOOKUP(A101,[1]令和3年度契約状況調査票!$C:$AR,30,FALSE))</f>
        <v/>
      </c>
      <c r="M101" s="31" t="str">
        <f>IF(A101="","",IF(VLOOKUP(A101,[1]令和3年度契約状況調査票!$C:$AR,30,FALSE)="国所管",VLOOKUP(A101,[1]令和3年度契約状況調査票!$C:$AR,24,FALSE),""))</f>
        <v/>
      </c>
      <c r="N101" s="32" t="str">
        <f>IF(A101="","",IF(AND(P101="○",O101="分担契約/単価契約"),"単価契約"&amp;CHAR(10)&amp;"予定調達総額 "&amp;TEXT(VLOOKUP(A101,[1]令和3年度契約状況調査票!$C:$AR,18,FALSE),"#,##0円")&amp;"(B)"&amp;CHAR(10)&amp;"分担契約"&amp;CHAR(10)&amp;VLOOKUP(A101,[1]令和3年度契約状況調査票!$C:$AR,34,FALSE),IF(AND(P101="○",O101="分担契約"),"分担契約"&amp;CHAR(10)&amp;"契約総額 "&amp;TEXT(VLOOKUP(A101,[1]令和3年度契約状況調査票!$C:$AR,18,FALSE),"#,##0円")&amp;"(B)"&amp;CHAR(10)&amp;VLOOKUP(A101,[1]令和3年度契約状況調査票!$C:$AR,34,FALSE),(IF(O101="分担契約/単価契約","単価契約"&amp;CHAR(10)&amp;"予定調達総額 "&amp;TEXT(VLOOKUP(A101,[1]令和3年度契約状況調査票!$C:$AR,18,FALSE),"#,##0円")&amp;CHAR(10)&amp;"分担契約"&amp;CHAR(10)&amp;VLOOKUP(A101,[1]令和3年度契約状況調査票!$C:$AR,34,FALSE),IF(O101="分担契約","分担契約"&amp;CHAR(10)&amp;"契約総額 "&amp;TEXT(VLOOKUP(A101,[1]令和3年度契約状況調査票!$C:$AR,18,FALSE),"#,##0円")&amp;CHAR(10)&amp;VLOOKUP(A101,[1]令和3年度契約状況調査票!$C:$AR,34,FALSE),IF(O101="単価契約","単価契約"&amp;CHAR(10)&amp;"予定調達総額 "&amp;TEXT(VLOOKUP(A101,[1]令和3年度契約状況調査票!$C:$AR,18,FALSE),"#,##0円")&amp;CHAR(10)&amp;VLOOKUP(A101,[1]令和3年度契約状況調査票!$C:$AR,34,FALSE),VLOOKUP(A101,[1]令和3年度契約状況調査票!$C:$AR,34,FALSE))))))))</f>
        <v/>
      </c>
      <c r="O101" s="21" t="str">
        <f>IF(A101="","",VLOOKUP(A101,[1]令和3年度契約状況調査票!$C:$BY,55,FALSE))</f>
        <v/>
      </c>
      <c r="P101" s="21" t="str">
        <f>IF(A101="","",IF(VLOOKUP(A101,[1]令和3年度契約状況調査票!$C:$AR,16,FALSE)="他官署で調達手続きを実施のため","×",IF(VLOOKUP(A101,[1]令和3年度契約状況調査票!$C:$AR,23,FALSE)="②同種の他の契約の予定価格を類推されるおそれがあるため公表しない","×","○")))</f>
        <v/>
      </c>
    </row>
    <row r="102" spans="1:16" s="21" customFormat="1" ht="60" customHeight="1" x14ac:dyDescent="0.15">
      <c r="A102" s="22" t="str">
        <f>IF(MAX([1]令和3年度契約状況調査票!C101:C346)&gt;=ROW()-5,ROW()-5,"")</f>
        <v/>
      </c>
      <c r="B102" s="23" t="str">
        <f>IF(A102="","",VLOOKUP(A102,[1]令和3年度契約状況調査票!$C:$AR,7,FALSE))</f>
        <v/>
      </c>
      <c r="C102" s="24" t="str">
        <f>IF(A102="","",VLOOKUP(A102,[1]令和3年度契約状況調査票!$C:$AR,8,FALSE))</f>
        <v/>
      </c>
      <c r="D102" s="25" t="str">
        <f>IF(A102="","",VLOOKUP(A102,[1]令和3年度契約状況調査票!$C:$AR,11,FALSE))</f>
        <v/>
      </c>
      <c r="E102" s="23" t="str">
        <f>IF(A102="","",VLOOKUP(A102,[1]令和3年度契約状況調査票!$C:$AR,12,FALSE))</f>
        <v/>
      </c>
      <c r="F102" s="26" t="str">
        <f>IF(A102="","",VLOOKUP(A102,[1]令和3年度契約状況調査票!$C:$AR,13,FALSE))</f>
        <v/>
      </c>
      <c r="G102" s="27" t="str">
        <f>IF(A102="","",IF(VLOOKUP(A102,[1]令和3年度契約状況調査票!$C:$AR,14,FALSE)="②一般競争入札（総合評価方式）","一般競争入札"&amp;CHAR(10)&amp;"（総合評価方式）","一般競争入札"))</f>
        <v/>
      </c>
      <c r="H102" s="28" t="str">
        <f>IF(A102="","",IF(VLOOKUP(A102,[1]令和3年度契約状況調査票!$C:$AR,16,FALSE)="他官署で調達手続きを実施のため","他官署で調達手続きを実施のため",IF(VLOOKUP(A102,[1]令和3年度契約状況調査票!$C:$AR,23,FALSE)="②同種の他の契約の予定価格を類推されるおそれがあるため公表しない","同種の他の契約の予定価格を類推されるおそれがあるため公表しない",IF(VLOOKUP(A102,[1]令和3年度契約状況調査票!$C:$AR,23,FALSE)="－","－",IF(VLOOKUP(A102,[1]令和3年度契約状況調査票!$C:$AR,9,FALSE)&lt;&gt;"",TEXT(VLOOKUP(A102,[1]令和3年度契約状況調査票!$C:$AR,16,FALSE),"#,##0円")&amp;CHAR(10)&amp;"(A)",VLOOKUP(A102,[1]令和3年度契約状況調査票!$C:$AR,16,FALSE))))))</f>
        <v/>
      </c>
      <c r="I102" s="28" t="str">
        <f>IF(A102="","",VLOOKUP(A102,[1]令和3年度契約状況調査票!$C:$AR,17,FALSE))</f>
        <v/>
      </c>
      <c r="J102" s="29" t="str">
        <f>IF(A102="","",IF(VLOOKUP(A102,[1]令和3年度契約状況調査票!$C:$AR,16,FALSE)="他官署で調達手続きを実施のため","－",IF(VLOOKUP(A102,[1]令和3年度契約状況調査票!$C:$AR,23,FALSE)="②同種の他の契約の予定価格を類推されるおそれがあるため公表しない","－",IF(VLOOKUP(A102,[1]令和3年度契約状況調査票!$C:$AR,23,FALSE)="－","－",IF(VLOOKUP(A102,[1]令和3年度契約状況調査票!$C:$AR,9,FALSE)&lt;&gt;"",TEXT(VLOOKUP(A102,[1]令和3年度契約状況調査票!$C:$AR,19,FALSE),"#.0%")&amp;CHAR(10)&amp;"(B/A×100)",VLOOKUP(A102,[1]令和3年度契約状況調査票!$C:$AR,19,FALSE))))))</f>
        <v/>
      </c>
      <c r="K102" s="30" t="str">
        <f>IF(A102="","",IF(VLOOKUP(A102,[1]令和3年度契約状況調査票!$C:$AR,29,FALSE)="①公益社団法人","公社",IF(VLOOKUP(A102,[1]令和3年度契約状況調査票!$C:$AR,29,FALSE)="②公益財団法人","公財","")))</f>
        <v/>
      </c>
      <c r="L102" s="30" t="str">
        <f>IF(A102="","",VLOOKUP(A102,[1]令和3年度契約状況調査票!$C:$AR,30,FALSE))</f>
        <v/>
      </c>
      <c r="M102" s="31" t="str">
        <f>IF(A102="","",IF(VLOOKUP(A102,[1]令和3年度契約状況調査票!$C:$AR,30,FALSE)="国所管",VLOOKUP(A102,[1]令和3年度契約状況調査票!$C:$AR,24,FALSE),""))</f>
        <v/>
      </c>
      <c r="N102" s="32" t="str">
        <f>IF(A102="","",IF(AND(P102="○",O102="分担契約/単価契約"),"単価契約"&amp;CHAR(10)&amp;"予定調達総額 "&amp;TEXT(VLOOKUP(A102,[1]令和3年度契約状況調査票!$C:$AR,18,FALSE),"#,##0円")&amp;"(B)"&amp;CHAR(10)&amp;"分担契約"&amp;CHAR(10)&amp;VLOOKUP(A102,[1]令和3年度契約状況調査票!$C:$AR,34,FALSE),IF(AND(P102="○",O102="分担契約"),"分担契約"&amp;CHAR(10)&amp;"契約総額 "&amp;TEXT(VLOOKUP(A102,[1]令和3年度契約状況調査票!$C:$AR,18,FALSE),"#,##0円")&amp;"(B)"&amp;CHAR(10)&amp;VLOOKUP(A102,[1]令和3年度契約状況調査票!$C:$AR,34,FALSE),(IF(O102="分担契約/単価契約","単価契約"&amp;CHAR(10)&amp;"予定調達総額 "&amp;TEXT(VLOOKUP(A102,[1]令和3年度契約状況調査票!$C:$AR,18,FALSE),"#,##0円")&amp;CHAR(10)&amp;"分担契約"&amp;CHAR(10)&amp;VLOOKUP(A102,[1]令和3年度契約状況調査票!$C:$AR,34,FALSE),IF(O102="分担契約","分担契約"&amp;CHAR(10)&amp;"契約総額 "&amp;TEXT(VLOOKUP(A102,[1]令和3年度契約状況調査票!$C:$AR,18,FALSE),"#,##0円")&amp;CHAR(10)&amp;VLOOKUP(A102,[1]令和3年度契約状況調査票!$C:$AR,34,FALSE),IF(O102="単価契約","単価契約"&amp;CHAR(10)&amp;"予定調達総額 "&amp;TEXT(VLOOKUP(A102,[1]令和3年度契約状況調査票!$C:$AR,18,FALSE),"#,##0円")&amp;CHAR(10)&amp;VLOOKUP(A102,[1]令和3年度契約状況調査票!$C:$AR,34,FALSE),VLOOKUP(A102,[1]令和3年度契約状況調査票!$C:$AR,34,FALSE))))))))</f>
        <v/>
      </c>
      <c r="O102" s="21" t="str">
        <f>IF(A102="","",VLOOKUP(A102,[1]令和3年度契約状況調査票!$C:$BY,55,FALSE))</f>
        <v/>
      </c>
      <c r="P102" s="21" t="str">
        <f>IF(A102="","",IF(VLOOKUP(A102,[1]令和3年度契約状況調査票!$C:$AR,16,FALSE)="他官署で調達手続きを実施のため","×",IF(VLOOKUP(A102,[1]令和3年度契約状況調査票!$C:$AR,23,FALSE)="②同種の他の契約の予定価格を類推されるおそれがあるため公表しない","×","○")))</f>
        <v/>
      </c>
    </row>
    <row r="103" spans="1:16" s="21" customFormat="1" ht="60" customHeight="1" x14ac:dyDescent="0.15">
      <c r="A103" s="22" t="str">
        <f>IF(MAX([1]令和3年度契約状況調査票!C102:C347)&gt;=ROW()-5,ROW()-5,"")</f>
        <v/>
      </c>
      <c r="B103" s="23" t="str">
        <f>IF(A103="","",VLOOKUP(A103,[1]令和3年度契約状況調査票!$C:$AR,7,FALSE))</f>
        <v/>
      </c>
      <c r="C103" s="24" t="str">
        <f>IF(A103="","",VLOOKUP(A103,[1]令和3年度契約状況調査票!$C:$AR,8,FALSE))</f>
        <v/>
      </c>
      <c r="D103" s="25" t="str">
        <f>IF(A103="","",VLOOKUP(A103,[1]令和3年度契約状況調査票!$C:$AR,11,FALSE))</f>
        <v/>
      </c>
      <c r="E103" s="23" t="str">
        <f>IF(A103="","",VLOOKUP(A103,[1]令和3年度契約状況調査票!$C:$AR,12,FALSE))</f>
        <v/>
      </c>
      <c r="F103" s="26" t="str">
        <f>IF(A103="","",VLOOKUP(A103,[1]令和3年度契約状況調査票!$C:$AR,13,FALSE))</f>
        <v/>
      </c>
      <c r="G103" s="27" t="str">
        <f>IF(A103="","",IF(VLOOKUP(A103,[1]令和3年度契約状況調査票!$C:$AR,14,FALSE)="②一般競争入札（総合評価方式）","一般競争入札"&amp;CHAR(10)&amp;"（総合評価方式）","一般競争入札"))</f>
        <v/>
      </c>
      <c r="H103" s="28" t="str">
        <f>IF(A103="","",IF(VLOOKUP(A103,[1]令和3年度契約状況調査票!$C:$AR,16,FALSE)="他官署で調達手続きを実施のため","他官署で調達手続きを実施のため",IF(VLOOKUP(A103,[1]令和3年度契約状況調査票!$C:$AR,23,FALSE)="②同種の他の契約の予定価格を類推されるおそれがあるため公表しない","同種の他の契約の予定価格を類推されるおそれがあるため公表しない",IF(VLOOKUP(A103,[1]令和3年度契約状況調査票!$C:$AR,23,FALSE)="－","－",IF(VLOOKUP(A103,[1]令和3年度契約状況調査票!$C:$AR,9,FALSE)&lt;&gt;"",TEXT(VLOOKUP(A103,[1]令和3年度契約状況調査票!$C:$AR,16,FALSE),"#,##0円")&amp;CHAR(10)&amp;"(A)",VLOOKUP(A103,[1]令和3年度契約状況調査票!$C:$AR,16,FALSE))))))</f>
        <v/>
      </c>
      <c r="I103" s="28" t="str">
        <f>IF(A103="","",VLOOKUP(A103,[1]令和3年度契約状況調査票!$C:$AR,17,FALSE))</f>
        <v/>
      </c>
      <c r="J103" s="29" t="str">
        <f>IF(A103="","",IF(VLOOKUP(A103,[1]令和3年度契約状況調査票!$C:$AR,16,FALSE)="他官署で調達手続きを実施のため","－",IF(VLOOKUP(A103,[1]令和3年度契約状況調査票!$C:$AR,23,FALSE)="②同種の他の契約の予定価格を類推されるおそれがあるため公表しない","－",IF(VLOOKUP(A103,[1]令和3年度契約状況調査票!$C:$AR,23,FALSE)="－","－",IF(VLOOKUP(A103,[1]令和3年度契約状況調査票!$C:$AR,9,FALSE)&lt;&gt;"",TEXT(VLOOKUP(A103,[1]令和3年度契約状況調査票!$C:$AR,19,FALSE),"#.0%")&amp;CHAR(10)&amp;"(B/A×100)",VLOOKUP(A103,[1]令和3年度契約状況調査票!$C:$AR,19,FALSE))))))</f>
        <v/>
      </c>
      <c r="K103" s="30" t="str">
        <f>IF(A103="","",IF(VLOOKUP(A103,[1]令和3年度契約状況調査票!$C:$AR,29,FALSE)="①公益社団法人","公社",IF(VLOOKUP(A103,[1]令和3年度契約状況調査票!$C:$AR,29,FALSE)="②公益財団法人","公財","")))</f>
        <v/>
      </c>
      <c r="L103" s="30" t="str">
        <f>IF(A103="","",VLOOKUP(A103,[1]令和3年度契約状況調査票!$C:$AR,30,FALSE))</f>
        <v/>
      </c>
      <c r="M103" s="31" t="str">
        <f>IF(A103="","",IF(VLOOKUP(A103,[1]令和3年度契約状況調査票!$C:$AR,30,FALSE)="国所管",VLOOKUP(A103,[1]令和3年度契約状況調査票!$C:$AR,24,FALSE),""))</f>
        <v/>
      </c>
      <c r="N103" s="32" t="str">
        <f>IF(A103="","",IF(AND(P103="○",O103="分担契約/単価契約"),"単価契約"&amp;CHAR(10)&amp;"予定調達総額 "&amp;TEXT(VLOOKUP(A103,[1]令和3年度契約状況調査票!$C:$AR,18,FALSE),"#,##0円")&amp;"(B)"&amp;CHAR(10)&amp;"分担契約"&amp;CHAR(10)&amp;VLOOKUP(A103,[1]令和3年度契約状況調査票!$C:$AR,34,FALSE),IF(AND(P103="○",O103="分担契約"),"分担契約"&amp;CHAR(10)&amp;"契約総額 "&amp;TEXT(VLOOKUP(A103,[1]令和3年度契約状況調査票!$C:$AR,18,FALSE),"#,##0円")&amp;"(B)"&amp;CHAR(10)&amp;VLOOKUP(A103,[1]令和3年度契約状況調査票!$C:$AR,34,FALSE),(IF(O103="分担契約/単価契約","単価契約"&amp;CHAR(10)&amp;"予定調達総額 "&amp;TEXT(VLOOKUP(A103,[1]令和3年度契約状況調査票!$C:$AR,18,FALSE),"#,##0円")&amp;CHAR(10)&amp;"分担契約"&amp;CHAR(10)&amp;VLOOKUP(A103,[1]令和3年度契約状況調査票!$C:$AR,34,FALSE),IF(O103="分担契約","分担契約"&amp;CHAR(10)&amp;"契約総額 "&amp;TEXT(VLOOKUP(A103,[1]令和3年度契約状況調査票!$C:$AR,18,FALSE),"#,##0円")&amp;CHAR(10)&amp;VLOOKUP(A103,[1]令和3年度契約状況調査票!$C:$AR,34,FALSE),IF(O103="単価契約","単価契約"&amp;CHAR(10)&amp;"予定調達総額 "&amp;TEXT(VLOOKUP(A103,[1]令和3年度契約状況調査票!$C:$AR,18,FALSE),"#,##0円")&amp;CHAR(10)&amp;VLOOKUP(A103,[1]令和3年度契約状況調査票!$C:$AR,34,FALSE),VLOOKUP(A103,[1]令和3年度契約状況調査票!$C:$AR,34,FALSE))))))))</f>
        <v/>
      </c>
      <c r="O103" s="21" t="str">
        <f>IF(A103="","",VLOOKUP(A103,[1]令和3年度契約状況調査票!$C:$BY,55,FALSE))</f>
        <v/>
      </c>
      <c r="P103" s="21" t="str">
        <f>IF(A103="","",IF(VLOOKUP(A103,[1]令和3年度契約状況調査票!$C:$AR,16,FALSE)="他官署で調達手続きを実施のため","×",IF(VLOOKUP(A103,[1]令和3年度契約状況調査票!$C:$AR,23,FALSE)="②同種の他の契約の予定価格を類推されるおそれがあるため公表しない","×","○")))</f>
        <v/>
      </c>
    </row>
    <row r="104" spans="1:16" s="33" customFormat="1" ht="60" customHeight="1" x14ac:dyDescent="0.15">
      <c r="A104" s="22" t="str">
        <f>IF(MAX([1]令和3年度契約状況調査票!C103:C348)&gt;=ROW()-5,ROW()-5,"")</f>
        <v/>
      </c>
      <c r="B104" s="23" t="str">
        <f>IF(A104="","",VLOOKUP(A104,[1]令和3年度契約状況調査票!$C:$AR,7,FALSE))</f>
        <v/>
      </c>
      <c r="C104" s="24" t="str">
        <f>IF(A104="","",VLOOKUP(A104,[1]令和3年度契約状況調査票!$C:$AR,8,FALSE))</f>
        <v/>
      </c>
      <c r="D104" s="25" t="str">
        <f>IF(A104="","",VLOOKUP(A104,[1]令和3年度契約状況調査票!$C:$AR,11,FALSE))</f>
        <v/>
      </c>
      <c r="E104" s="23" t="str">
        <f>IF(A104="","",VLOOKUP(A104,[1]令和3年度契約状況調査票!$C:$AR,12,FALSE))</f>
        <v/>
      </c>
      <c r="F104" s="26" t="str">
        <f>IF(A104="","",VLOOKUP(A104,[1]令和3年度契約状況調査票!$C:$AR,13,FALSE))</f>
        <v/>
      </c>
      <c r="G104" s="27" t="str">
        <f>IF(A104="","",IF(VLOOKUP(A104,[1]令和3年度契約状況調査票!$C:$AR,14,FALSE)="②一般競争入札（総合評価方式）","一般競争入札"&amp;CHAR(10)&amp;"（総合評価方式）","一般競争入札"))</f>
        <v/>
      </c>
      <c r="H104" s="28" t="str">
        <f>IF(A104="","",IF(VLOOKUP(A104,[1]令和3年度契約状況調査票!$C:$AR,16,FALSE)="他官署で調達手続きを実施のため","他官署で調達手続きを実施のため",IF(VLOOKUP(A104,[1]令和3年度契約状況調査票!$C:$AR,23,FALSE)="②同種の他の契約の予定価格を類推されるおそれがあるため公表しない","同種の他の契約の予定価格を類推されるおそれがあるため公表しない",IF(VLOOKUP(A104,[1]令和3年度契約状況調査票!$C:$AR,23,FALSE)="－","－",IF(VLOOKUP(A104,[1]令和3年度契約状況調査票!$C:$AR,9,FALSE)&lt;&gt;"",TEXT(VLOOKUP(A104,[1]令和3年度契約状況調査票!$C:$AR,16,FALSE),"#,##0円")&amp;CHAR(10)&amp;"(A)",VLOOKUP(A104,[1]令和3年度契約状況調査票!$C:$AR,16,FALSE))))))</f>
        <v/>
      </c>
      <c r="I104" s="28" t="str">
        <f>IF(A104="","",VLOOKUP(A104,[1]令和3年度契約状況調査票!$C:$AR,17,FALSE))</f>
        <v/>
      </c>
      <c r="J104" s="29" t="str">
        <f>IF(A104="","",IF(VLOOKUP(A104,[1]令和3年度契約状況調査票!$C:$AR,16,FALSE)="他官署で調達手続きを実施のため","－",IF(VLOOKUP(A104,[1]令和3年度契約状況調査票!$C:$AR,23,FALSE)="②同種の他の契約の予定価格を類推されるおそれがあるため公表しない","－",IF(VLOOKUP(A104,[1]令和3年度契約状況調査票!$C:$AR,23,FALSE)="－","－",IF(VLOOKUP(A104,[1]令和3年度契約状況調査票!$C:$AR,9,FALSE)&lt;&gt;"",TEXT(VLOOKUP(A104,[1]令和3年度契約状況調査票!$C:$AR,19,FALSE),"#.0%")&amp;CHAR(10)&amp;"(B/A×100)",VLOOKUP(A104,[1]令和3年度契約状況調査票!$C:$AR,19,FALSE))))))</f>
        <v/>
      </c>
      <c r="K104" s="30" t="str">
        <f>IF(A104="","",IF(VLOOKUP(A104,[1]令和3年度契約状況調査票!$C:$AR,29,FALSE)="①公益社団法人","公社",IF(VLOOKUP(A104,[1]令和3年度契約状況調査票!$C:$AR,29,FALSE)="②公益財団法人","公財","")))</f>
        <v/>
      </c>
      <c r="L104" s="30" t="str">
        <f>IF(A104="","",VLOOKUP(A104,[1]令和3年度契約状況調査票!$C:$AR,30,FALSE))</f>
        <v/>
      </c>
      <c r="M104" s="31" t="str">
        <f>IF(A104="","",IF(VLOOKUP(A104,[1]令和3年度契約状況調査票!$C:$AR,30,FALSE)="国所管",VLOOKUP(A104,[1]令和3年度契約状況調査票!$C:$AR,24,FALSE),""))</f>
        <v/>
      </c>
      <c r="N104" s="32" t="str">
        <f>IF(A104="","",IF(AND(P104="○",O104="分担契約/単価契約"),"単価契約"&amp;CHAR(10)&amp;"予定調達総額 "&amp;TEXT(VLOOKUP(A104,[1]令和3年度契約状況調査票!$C:$AR,18,FALSE),"#,##0円")&amp;"(B)"&amp;CHAR(10)&amp;"分担契約"&amp;CHAR(10)&amp;VLOOKUP(A104,[1]令和3年度契約状況調査票!$C:$AR,34,FALSE),IF(AND(P104="○",O104="分担契約"),"分担契約"&amp;CHAR(10)&amp;"契約総額 "&amp;TEXT(VLOOKUP(A104,[1]令和3年度契約状況調査票!$C:$AR,18,FALSE),"#,##0円")&amp;"(B)"&amp;CHAR(10)&amp;VLOOKUP(A104,[1]令和3年度契約状況調査票!$C:$AR,34,FALSE),(IF(O104="分担契約/単価契約","単価契約"&amp;CHAR(10)&amp;"予定調達総額 "&amp;TEXT(VLOOKUP(A104,[1]令和3年度契約状況調査票!$C:$AR,18,FALSE),"#,##0円")&amp;CHAR(10)&amp;"分担契約"&amp;CHAR(10)&amp;VLOOKUP(A104,[1]令和3年度契約状況調査票!$C:$AR,34,FALSE),IF(O104="分担契約","分担契約"&amp;CHAR(10)&amp;"契約総額 "&amp;TEXT(VLOOKUP(A104,[1]令和3年度契約状況調査票!$C:$AR,18,FALSE),"#,##0円")&amp;CHAR(10)&amp;VLOOKUP(A104,[1]令和3年度契約状況調査票!$C:$AR,34,FALSE),IF(O104="単価契約","単価契約"&amp;CHAR(10)&amp;"予定調達総額 "&amp;TEXT(VLOOKUP(A104,[1]令和3年度契約状況調査票!$C:$AR,18,FALSE),"#,##0円")&amp;CHAR(10)&amp;VLOOKUP(A104,[1]令和3年度契約状況調査票!$C:$AR,34,FALSE),VLOOKUP(A104,[1]令和3年度契約状況調査票!$C:$AR,34,FALSE))))))))</f>
        <v/>
      </c>
      <c r="O104" s="21" t="str">
        <f>IF(A104="","",VLOOKUP(A104,[1]令和3年度契約状況調査票!$C:$BY,55,FALSE))</f>
        <v/>
      </c>
      <c r="P104" s="21" t="str">
        <f>IF(A104="","",IF(VLOOKUP(A104,[1]令和3年度契約状況調査票!$C:$AR,16,FALSE)="他官署で調達手続きを実施のため","×",IF(VLOOKUP(A104,[1]令和3年度契約状況調査票!$C:$AR,23,FALSE)="②同種の他の契約の予定価格を類推されるおそれがあるため公表しない","×","○")))</f>
        <v/>
      </c>
    </row>
    <row r="105" spans="1:16" s="33" customFormat="1" ht="60" customHeight="1" x14ac:dyDescent="0.15">
      <c r="A105" s="22" t="str">
        <f>IF(MAX([1]令和3年度契約状況調査票!C104:C349)&gt;=ROW()-5,ROW()-5,"")</f>
        <v/>
      </c>
      <c r="B105" s="23" t="str">
        <f>IF(A105="","",VLOOKUP(A105,[1]令和3年度契約状況調査票!$C:$AR,7,FALSE))</f>
        <v/>
      </c>
      <c r="C105" s="24" t="str">
        <f>IF(A105="","",VLOOKUP(A105,[1]令和3年度契約状況調査票!$C:$AR,8,FALSE))</f>
        <v/>
      </c>
      <c r="D105" s="25" t="str">
        <f>IF(A105="","",VLOOKUP(A105,[1]令和3年度契約状況調査票!$C:$AR,11,FALSE))</f>
        <v/>
      </c>
      <c r="E105" s="23" t="str">
        <f>IF(A105="","",VLOOKUP(A105,[1]令和3年度契約状況調査票!$C:$AR,12,FALSE))</f>
        <v/>
      </c>
      <c r="F105" s="26" t="str">
        <f>IF(A105="","",VLOOKUP(A105,[1]令和3年度契約状況調査票!$C:$AR,13,FALSE))</f>
        <v/>
      </c>
      <c r="G105" s="27" t="str">
        <f>IF(A105="","",IF(VLOOKUP(A105,[1]令和3年度契約状況調査票!$C:$AR,14,FALSE)="②一般競争入札（総合評価方式）","一般競争入札"&amp;CHAR(10)&amp;"（総合評価方式）","一般競争入札"))</f>
        <v/>
      </c>
      <c r="H105" s="28" t="str">
        <f>IF(A105="","",IF(VLOOKUP(A105,[1]令和3年度契約状況調査票!$C:$AR,16,FALSE)="他官署で調達手続きを実施のため","他官署で調達手続きを実施のため",IF(VLOOKUP(A105,[1]令和3年度契約状況調査票!$C:$AR,23,FALSE)="②同種の他の契約の予定価格を類推されるおそれがあるため公表しない","同種の他の契約の予定価格を類推されるおそれがあるため公表しない",IF(VLOOKUP(A105,[1]令和3年度契約状況調査票!$C:$AR,23,FALSE)="－","－",IF(VLOOKUP(A105,[1]令和3年度契約状況調査票!$C:$AR,9,FALSE)&lt;&gt;"",TEXT(VLOOKUP(A105,[1]令和3年度契約状況調査票!$C:$AR,16,FALSE),"#,##0円")&amp;CHAR(10)&amp;"(A)",VLOOKUP(A105,[1]令和3年度契約状況調査票!$C:$AR,16,FALSE))))))</f>
        <v/>
      </c>
      <c r="I105" s="28" t="str">
        <f>IF(A105="","",VLOOKUP(A105,[1]令和3年度契約状況調査票!$C:$AR,17,FALSE))</f>
        <v/>
      </c>
      <c r="J105" s="29" t="str">
        <f>IF(A105="","",IF(VLOOKUP(A105,[1]令和3年度契約状況調査票!$C:$AR,16,FALSE)="他官署で調達手続きを実施のため","－",IF(VLOOKUP(A105,[1]令和3年度契約状況調査票!$C:$AR,23,FALSE)="②同種の他の契約の予定価格を類推されるおそれがあるため公表しない","－",IF(VLOOKUP(A105,[1]令和3年度契約状況調査票!$C:$AR,23,FALSE)="－","－",IF(VLOOKUP(A105,[1]令和3年度契約状況調査票!$C:$AR,9,FALSE)&lt;&gt;"",TEXT(VLOOKUP(A105,[1]令和3年度契約状況調査票!$C:$AR,19,FALSE),"#.0%")&amp;CHAR(10)&amp;"(B/A×100)",VLOOKUP(A105,[1]令和3年度契約状況調査票!$C:$AR,19,FALSE))))))</f>
        <v/>
      </c>
      <c r="K105" s="30" t="str">
        <f>IF(A105="","",IF(VLOOKUP(A105,[1]令和3年度契約状況調査票!$C:$AR,29,FALSE)="①公益社団法人","公社",IF(VLOOKUP(A105,[1]令和3年度契約状況調査票!$C:$AR,29,FALSE)="②公益財団法人","公財","")))</f>
        <v/>
      </c>
      <c r="L105" s="30" t="str">
        <f>IF(A105="","",VLOOKUP(A105,[1]令和3年度契約状況調査票!$C:$AR,30,FALSE))</f>
        <v/>
      </c>
      <c r="M105" s="31" t="str">
        <f>IF(A105="","",IF(VLOOKUP(A105,[1]令和3年度契約状況調査票!$C:$AR,30,FALSE)="国所管",VLOOKUP(A105,[1]令和3年度契約状況調査票!$C:$AR,24,FALSE),""))</f>
        <v/>
      </c>
      <c r="N105" s="32" t="str">
        <f>IF(A105="","",IF(AND(P105="○",O105="分担契約/単価契約"),"単価契約"&amp;CHAR(10)&amp;"予定調達総額 "&amp;TEXT(VLOOKUP(A105,[1]令和3年度契約状況調査票!$C:$AR,18,FALSE),"#,##0円")&amp;"(B)"&amp;CHAR(10)&amp;"分担契約"&amp;CHAR(10)&amp;VLOOKUP(A105,[1]令和3年度契約状況調査票!$C:$AR,34,FALSE),IF(AND(P105="○",O105="分担契約"),"分担契約"&amp;CHAR(10)&amp;"契約総額 "&amp;TEXT(VLOOKUP(A105,[1]令和3年度契約状況調査票!$C:$AR,18,FALSE),"#,##0円")&amp;"(B)"&amp;CHAR(10)&amp;VLOOKUP(A105,[1]令和3年度契約状況調査票!$C:$AR,34,FALSE),(IF(O105="分担契約/単価契約","単価契約"&amp;CHAR(10)&amp;"予定調達総額 "&amp;TEXT(VLOOKUP(A105,[1]令和3年度契約状況調査票!$C:$AR,18,FALSE),"#,##0円")&amp;CHAR(10)&amp;"分担契約"&amp;CHAR(10)&amp;VLOOKUP(A105,[1]令和3年度契約状況調査票!$C:$AR,34,FALSE),IF(O105="分担契約","分担契約"&amp;CHAR(10)&amp;"契約総額 "&amp;TEXT(VLOOKUP(A105,[1]令和3年度契約状況調査票!$C:$AR,18,FALSE),"#,##0円")&amp;CHAR(10)&amp;VLOOKUP(A105,[1]令和3年度契約状況調査票!$C:$AR,34,FALSE),IF(O105="単価契約","単価契約"&amp;CHAR(10)&amp;"予定調達総額 "&amp;TEXT(VLOOKUP(A105,[1]令和3年度契約状況調査票!$C:$AR,18,FALSE),"#,##0円")&amp;CHAR(10)&amp;VLOOKUP(A105,[1]令和3年度契約状況調査票!$C:$AR,34,FALSE),VLOOKUP(A105,[1]令和3年度契約状況調査票!$C:$AR,34,FALSE))))))))</f>
        <v/>
      </c>
      <c r="O105" s="21" t="str">
        <f>IF(A105="","",VLOOKUP(A105,[1]令和3年度契約状況調査票!$C:$BY,55,FALSE))</f>
        <v/>
      </c>
      <c r="P105" s="21" t="str">
        <f>IF(A105="","",IF(VLOOKUP(A105,[1]令和3年度契約状況調査票!$C:$AR,16,FALSE)="他官署で調達手続きを実施のため","×",IF(VLOOKUP(A105,[1]令和3年度契約状況調査票!$C:$AR,23,FALSE)="②同種の他の契約の予定価格を類推されるおそれがあるため公表しない","×","○")))</f>
        <v/>
      </c>
    </row>
    <row r="106" spans="1:16" s="33" customFormat="1" ht="60" customHeight="1" x14ac:dyDescent="0.15">
      <c r="A106" s="22" t="str">
        <f>IF(MAX([1]令和3年度契約状況調査票!C105:C350)&gt;=ROW()-5,ROW()-5,"")</f>
        <v/>
      </c>
      <c r="B106" s="23" t="str">
        <f>IF(A106="","",VLOOKUP(A106,[1]令和3年度契約状況調査票!$C:$AR,7,FALSE))</f>
        <v/>
      </c>
      <c r="C106" s="24" t="str">
        <f>IF(A106="","",VLOOKUP(A106,[1]令和3年度契約状況調査票!$C:$AR,8,FALSE))</f>
        <v/>
      </c>
      <c r="D106" s="25" t="str">
        <f>IF(A106="","",VLOOKUP(A106,[1]令和3年度契約状況調査票!$C:$AR,11,FALSE))</f>
        <v/>
      </c>
      <c r="E106" s="23" t="str">
        <f>IF(A106="","",VLOOKUP(A106,[1]令和3年度契約状況調査票!$C:$AR,12,FALSE))</f>
        <v/>
      </c>
      <c r="F106" s="26" t="str">
        <f>IF(A106="","",VLOOKUP(A106,[1]令和3年度契約状況調査票!$C:$AR,13,FALSE))</f>
        <v/>
      </c>
      <c r="G106" s="27" t="str">
        <f>IF(A106="","",IF(VLOOKUP(A106,[1]令和3年度契約状況調査票!$C:$AR,14,FALSE)="②一般競争入札（総合評価方式）","一般競争入札"&amp;CHAR(10)&amp;"（総合評価方式）","一般競争入札"))</f>
        <v/>
      </c>
      <c r="H106" s="28" t="str">
        <f>IF(A106="","",IF(VLOOKUP(A106,[1]令和3年度契約状況調査票!$C:$AR,16,FALSE)="他官署で調達手続きを実施のため","他官署で調達手続きを実施のため",IF(VLOOKUP(A106,[1]令和3年度契約状況調査票!$C:$AR,23,FALSE)="②同種の他の契約の予定価格を類推されるおそれがあるため公表しない","同種の他の契約の予定価格を類推されるおそれがあるため公表しない",IF(VLOOKUP(A106,[1]令和3年度契約状況調査票!$C:$AR,23,FALSE)="－","－",IF(VLOOKUP(A106,[1]令和3年度契約状況調査票!$C:$AR,9,FALSE)&lt;&gt;"",TEXT(VLOOKUP(A106,[1]令和3年度契約状況調査票!$C:$AR,16,FALSE),"#,##0円")&amp;CHAR(10)&amp;"(A)",VLOOKUP(A106,[1]令和3年度契約状況調査票!$C:$AR,16,FALSE))))))</f>
        <v/>
      </c>
      <c r="I106" s="28" t="str">
        <f>IF(A106="","",VLOOKUP(A106,[1]令和3年度契約状況調査票!$C:$AR,17,FALSE))</f>
        <v/>
      </c>
      <c r="J106" s="29" t="str">
        <f>IF(A106="","",IF(VLOOKUP(A106,[1]令和3年度契約状況調査票!$C:$AR,16,FALSE)="他官署で調達手続きを実施のため","－",IF(VLOOKUP(A106,[1]令和3年度契約状況調査票!$C:$AR,23,FALSE)="②同種の他の契約の予定価格を類推されるおそれがあるため公表しない","－",IF(VLOOKUP(A106,[1]令和3年度契約状況調査票!$C:$AR,23,FALSE)="－","－",IF(VLOOKUP(A106,[1]令和3年度契約状況調査票!$C:$AR,9,FALSE)&lt;&gt;"",TEXT(VLOOKUP(A106,[1]令和3年度契約状況調査票!$C:$AR,19,FALSE),"#.0%")&amp;CHAR(10)&amp;"(B/A×100)",VLOOKUP(A106,[1]令和3年度契約状況調査票!$C:$AR,19,FALSE))))))</f>
        <v/>
      </c>
      <c r="K106" s="30" t="str">
        <f>IF(A106="","",IF(VLOOKUP(A106,[1]令和3年度契約状況調査票!$C:$AR,29,FALSE)="①公益社団法人","公社",IF(VLOOKUP(A106,[1]令和3年度契約状況調査票!$C:$AR,29,FALSE)="②公益財団法人","公財","")))</f>
        <v/>
      </c>
      <c r="L106" s="30" t="str">
        <f>IF(A106="","",VLOOKUP(A106,[1]令和3年度契約状況調査票!$C:$AR,30,FALSE))</f>
        <v/>
      </c>
      <c r="M106" s="31" t="str">
        <f>IF(A106="","",IF(VLOOKUP(A106,[1]令和3年度契約状況調査票!$C:$AR,30,FALSE)="国所管",VLOOKUP(A106,[1]令和3年度契約状況調査票!$C:$AR,24,FALSE),""))</f>
        <v/>
      </c>
      <c r="N106" s="32" t="str">
        <f>IF(A106="","",IF(AND(P106="○",O106="分担契約/単価契約"),"単価契約"&amp;CHAR(10)&amp;"予定調達総額 "&amp;TEXT(VLOOKUP(A106,[1]令和3年度契約状況調査票!$C:$AR,18,FALSE),"#,##0円")&amp;"(B)"&amp;CHAR(10)&amp;"分担契約"&amp;CHAR(10)&amp;VLOOKUP(A106,[1]令和3年度契約状況調査票!$C:$AR,34,FALSE),IF(AND(P106="○",O106="分担契約"),"分担契約"&amp;CHAR(10)&amp;"契約総額 "&amp;TEXT(VLOOKUP(A106,[1]令和3年度契約状況調査票!$C:$AR,18,FALSE),"#,##0円")&amp;"(B)"&amp;CHAR(10)&amp;VLOOKUP(A106,[1]令和3年度契約状況調査票!$C:$AR,34,FALSE),(IF(O106="分担契約/単価契約","単価契約"&amp;CHAR(10)&amp;"予定調達総額 "&amp;TEXT(VLOOKUP(A106,[1]令和3年度契約状況調査票!$C:$AR,18,FALSE),"#,##0円")&amp;CHAR(10)&amp;"分担契約"&amp;CHAR(10)&amp;VLOOKUP(A106,[1]令和3年度契約状況調査票!$C:$AR,34,FALSE),IF(O106="分担契約","分担契約"&amp;CHAR(10)&amp;"契約総額 "&amp;TEXT(VLOOKUP(A106,[1]令和3年度契約状況調査票!$C:$AR,18,FALSE),"#,##0円")&amp;CHAR(10)&amp;VLOOKUP(A106,[1]令和3年度契約状況調査票!$C:$AR,34,FALSE),IF(O106="単価契約","単価契約"&amp;CHAR(10)&amp;"予定調達総額 "&amp;TEXT(VLOOKUP(A106,[1]令和3年度契約状況調査票!$C:$AR,18,FALSE),"#,##0円")&amp;CHAR(10)&amp;VLOOKUP(A106,[1]令和3年度契約状況調査票!$C:$AR,34,FALSE),VLOOKUP(A106,[1]令和3年度契約状況調査票!$C:$AR,34,FALSE))))))))</f>
        <v/>
      </c>
      <c r="O106" s="21" t="str">
        <f>IF(A106="","",VLOOKUP(A106,[1]令和3年度契約状況調査票!$C:$BY,55,FALSE))</f>
        <v/>
      </c>
      <c r="P106" s="21" t="str">
        <f>IF(A106="","",IF(VLOOKUP(A106,[1]令和3年度契約状況調査票!$C:$AR,16,FALSE)="他官署で調達手続きを実施のため","×",IF(VLOOKUP(A106,[1]令和3年度契約状況調査票!$C:$AR,23,FALSE)="②同種の他の契約の予定価格を類推されるおそれがあるため公表しない","×","○")))</f>
        <v/>
      </c>
    </row>
    <row r="107" spans="1:16" s="33" customFormat="1" ht="60" customHeight="1" x14ac:dyDescent="0.15">
      <c r="A107" s="22" t="str">
        <f>IF(MAX([1]令和3年度契約状況調査票!C106:C351)&gt;=ROW()-5,ROW()-5,"")</f>
        <v/>
      </c>
      <c r="B107" s="23" t="str">
        <f>IF(A107="","",VLOOKUP(A107,[1]令和3年度契約状況調査票!$C:$AR,7,FALSE))</f>
        <v/>
      </c>
      <c r="C107" s="24" t="str">
        <f>IF(A107="","",VLOOKUP(A107,[1]令和3年度契約状況調査票!$C:$AR,8,FALSE))</f>
        <v/>
      </c>
      <c r="D107" s="25" t="str">
        <f>IF(A107="","",VLOOKUP(A107,[1]令和3年度契約状況調査票!$C:$AR,11,FALSE))</f>
        <v/>
      </c>
      <c r="E107" s="23" t="str">
        <f>IF(A107="","",VLOOKUP(A107,[1]令和3年度契約状況調査票!$C:$AR,12,FALSE))</f>
        <v/>
      </c>
      <c r="F107" s="26" t="str">
        <f>IF(A107="","",VLOOKUP(A107,[1]令和3年度契約状況調査票!$C:$AR,13,FALSE))</f>
        <v/>
      </c>
      <c r="G107" s="27" t="str">
        <f>IF(A107="","",IF(VLOOKUP(A107,[1]令和3年度契約状況調査票!$C:$AR,14,FALSE)="②一般競争入札（総合評価方式）","一般競争入札"&amp;CHAR(10)&amp;"（総合評価方式）","一般競争入札"))</f>
        <v/>
      </c>
      <c r="H107" s="28" t="str">
        <f>IF(A107="","",IF(VLOOKUP(A107,[1]令和3年度契約状況調査票!$C:$AR,16,FALSE)="他官署で調達手続きを実施のため","他官署で調達手続きを実施のため",IF(VLOOKUP(A107,[1]令和3年度契約状況調査票!$C:$AR,23,FALSE)="②同種の他の契約の予定価格を類推されるおそれがあるため公表しない","同種の他の契約の予定価格を類推されるおそれがあるため公表しない",IF(VLOOKUP(A107,[1]令和3年度契約状況調査票!$C:$AR,23,FALSE)="－","－",IF(VLOOKUP(A107,[1]令和3年度契約状況調査票!$C:$AR,9,FALSE)&lt;&gt;"",TEXT(VLOOKUP(A107,[1]令和3年度契約状況調査票!$C:$AR,16,FALSE),"#,##0円")&amp;CHAR(10)&amp;"(A)",VLOOKUP(A107,[1]令和3年度契約状況調査票!$C:$AR,16,FALSE))))))</f>
        <v/>
      </c>
      <c r="I107" s="28" t="str">
        <f>IF(A107="","",VLOOKUP(A107,[1]令和3年度契約状況調査票!$C:$AR,17,FALSE))</f>
        <v/>
      </c>
      <c r="J107" s="29" t="str">
        <f>IF(A107="","",IF(VLOOKUP(A107,[1]令和3年度契約状況調査票!$C:$AR,16,FALSE)="他官署で調達手続きを実施のため","－",IF(VLOOKUP(A107,[1]令和3年度契約状況調査票!$C:$AR,23,FALSE)="②同種の他の契約の予定価格を類推されるおそれがあるため公表しない","－",IF(VLOOKUP(A107,[1]令和3年度契約状況調査票!$C:$AR,23,FALSE)="－","－",IF(VLOOKUP(A107,[1]令和3年度契約状況調査票!$C:$AR,9,FALSE)&lt;&gt;"",TEXT(VLOOKUP(A107,[1]令和3年度契約状況調査票!$C:$AR,19,FALSE),"#.0%")&amp;CHAR(10)&amp;"(B/A×100)",VLOOKUP(A107,[1]令和3年度契約状況調査票!$C:$AR,19,FALSE))))))</f>
        <v/>
      </c>
      <c r="K107" s="30" t="str">
        <f>IF(A107="","",IF(VLOOKUP(A107,[1]令和3年度契約状況調査票!$C:$AR,29,FALSE)="①公益社団法人","公社",IF(VLOOKUP(A107,[1]令和3年度契約状況調査票!$C:$AR,29,FALSE)="②公益財団法人","公財","")))</f>
        <v/>
      </c>
      <c r="L107" s="30" t="str">
        <f>IF(A107="","",VLOOKUP(A107,[1]令和3年度契約状況調査票!$C:$AR,30,FALSE))</f>
        <v/>
      </c>
      <c r="M107" s="31" t="str">
        <f>IF(A107="","",IF(VLOOKUP(A107,[1]令和3年度契約状況調査票!$C:$AR,30,FALSE)="国所管",VLOOKUP(A107,[1]令和3年度契約状況調査票!$C:$AR,24,FALSE),""))</f>
        <v/>
      </c>
      <c r="N107" s="32" t="str">
        <f>IF(A107="","",IF(AND(P107="○",O107="分担契約/単価契約"),"単価契約"&amp;CHAR(10)&amp;"予定調達総額 "&amp;TEXT(VLOOKUP(A107,[1]令和3年度契約状況調査票!$C:$AR,18,FALSE),"#,##0円")&amp;"(B)"&amp;CHAR(10)&amp;"分担契約"&amp;CHAR(10)&amp;VLOOKUP(A107,[1]令和3年度契約状況調査票!$C:$AR,34,FALSE),IF(AND(P107="○",O107="分担契約"),"分担契約"&amp;CHAR(10)&amp;"契約総額 "&amp;TEXT(VLOOKUP(A107,[1]令和3年度契約状況調査票!$C:$AR,18,FALSE),"#,##0円")&amp;"(B)"&amp;CHAR(10)&amp;VLOOKUP(A107,[1]令和3年度契約状況調査票!$C:$AR,34,FALSE),(IF(O107="分担契約/単価契約","単価契約"&amp;CHAR(10)&amp;"予定調達総額 "&amp;TEXT(VLOOKUP(A107,[1]令和3年度契約状況調査票!$C:$AR,18,FALSE),"#,##0円")&amp;CHAR(10)&amp;"分担契約"&amp;CHAR(10)&amp;VLOOKUP(A107,[1]令和3年度契約状況調査票!$C:$AR,34,FALSE),IF(O107="分担契約","分担契約"&amp;CHAR(10)&amp;"契約総額 "&amp;TEXT(VLOOKUP(A107,[1]令和3年度契約状況調査票!$C:$AR,18,FALSE),"#,##0円")&amp;CHAR(10)&amp;VLOOKUP(A107,[1]令和3年度契約状況調査票!$C:$AR,34,FALSE),IF(O107="単価契約","単価契約"&amp;CHAR(10)&amp;"予定調達総額 "&amp;TEXT(VLOOKUP(A107,[1]令和3年度契約状況調査票!$C:$AR,18,FALSE),"#,##0円")&amp;CHAR(10)&amp;VLOOKUP(A107,[1]令和3年度契約状況調査票!$C:$AR,34,FALSE),VLOOKUP(A107,[1]令和3年度契約状況調査票!$C:$AR,34,FALSE))))))))</f>
        <v/>
      </c>
      <c r="O107" s="21" t="str">
        <f>IF(A107="","",VLOOKUP(A107,[1]令和3年度契約状況調査票!$C:$BY,55,FALSE))</f>
        <v/>
      </c>
      <c r="P107" s="21" t="str">
        <f>IF(A107="","",IF(VLOOKUP(A107,[1]令和3年度契約状況調査票!$C:$AR,16,FALSE)="他官署で調達手続きを実施のため","×",IF(VLOOKUP(A107,[1]令和3年度契約状況調査票!$C:$AR,23,FALSE)="②同種の他の契約の予定価格を類推されるおそれがあるため公表しない","×","○")))</f>
        <v/>
      </c>
    </row>
    <row r="108" spans="1:16" s="33" customFormat="1" ht="60" customHeight="1" x14ac:dyDescent="0.15">
      <c r="A108" s="22" t="str">
        <f>IF(MAX([1]令和3年度契約状況調査票!C107:C352)&gt;=ROW()-5,ROW()-5,"")</f>
        <v/>
      </c>
      <c r="B108" s="23" t="str">
        <f>IF(A108="","",VLOOKUP(A108,[1]令和3年度契約状況調査票!$C:$AR,7,FALSE))</f>
        <v/>
      </c>
      <c r="C108" s="24" t="str">
        <f>IF(A108="","",VLOOKUP(A108,[1]令和3年度契約状況調査票!$C:$AR,8,FALSE))</f>
        <v/>
      </c>
      <c r="D108" s="25" t="str">
        <f>IF(A108="","",VLOOKUP(A108,[1]令和3年度契約状況調査票!$C:$AR,11,FALSE))</f>
        <v/>
      </c>
      <c r="E108" s="23" t="str">
        <f>IF(A108="","",VLOOKUP(A108,[1]令和3年度契約状況調査票!$C:$AR,12,FALSE))</f>
        <v/>
      </c>
      <c r="F108" s="26" t="str">
        <f>IF(A108="","",VLOOKUP(A108,[1]令和3年度契約状況調査票!$C:$AR,13,FALSE))</f>
        <v/>
      </c>
      <c r="G108" s="27" t="str">
        <f>IF(A108="","",IF(VLOOKUP(A108,[1]令和3年度契約状況調査票!$C:$AR,14,FALSE)="②一般競争入札（総合評価方式）","一般競争入札"&amp;CHAR(10)&amp;"（総合評価方式）","一般競争入札"))</f>
        <v/>
      </c>
      <c r="H108" s="28" t="str">
        <f>IF(A108="","",IF(VLOOKUP(A108,[1]令和3年度契約状況調査票!$C:$AR,16,FALSE)="他官署で調達手続きを実施のため","他官署で調達手続きを実施のため",IF(VLOOKUP(A108,[1]令和3年度契約状況調査票!$C:$AR,23,FALSE)="②同種の他の契約の予定価格を類推されるおそれがあるため公表しない","同種の他の契約の予定価格を類推されるおそれがあるため公表しない",IF(VLOOKUP(A108,[1]令和3年度契約状況調査票!$C:$AR,23,FALSE)="－","－",IF(VLOOKUP(A108,[1]令和3年度契約状況調査票!$C:$AR,9,FALSE)&lt;&gt;"",TEXT(VLOOKUP(A108,[1]令和3年度契約状況調査票!$C:$AR,16,FALSE),"#,##0円")&amp;CHAR(10)&amp;"(A)",VLOOKUP(A108,[1]令和3年度契約状況調査票!$C:$AR,16,FALSE))))))</f>
        <v/>
      </c>
      <c r="I108" s="28" t="str">
        <f>IF(A108="","",VLOOKUP(A108,[1]令和3年度契約状況調査票!$C:$AR,17,FALSE))</f>
        <v/>
      </c>
      <c r="J108" s="29" t="str">
        <f>IF(A108="","",IF(VLOOKUP(A108,[1]令和3年度契約状況調査票!$C:$AR,16,FALSE)="他官署で調達手続きを実施のため","－",IF(VLOOKUP(A108,[1]令和3年度契約状況調査票!$C:$AR,23,FALSE)="②同種の他の契約の予定価格を類推されるおそれがあるため公表しない","－",IF(VLOOKUP(A108,[1]令和3年度契約状況調査票!$C:$AR,23,FALSE)="－","－",IF(VLOOKUP(A108,[1]令和3年度契約状況調査票!$C:$AR,9,FALSE)&lt;&gt;"",TEXT(VLOOKUP(A108,[1]令和3年度契約状況調査票!$C:$AR,19,FALSE),"#.0%")&amp;CHAR(10)&amp;"(B/A×100)",VLOOKUP(A108,[1]令和3年度契約状況調査票!$C:$AR,19,FALSE))))))</f>
        <v/>
      </c>
      <c r="K108" s="30" t="str">
        <f>IF(A108="","",IF(VLOOKUP(A108,[1]令和3年度契約状況調査票!$C:$AR,29,FALSE)="①公益社団法人","公社",IF(VLOOKUP(A108,[1]令和3年度契約状況調査票!$C:$AR,29,FALSE)="②公益財団法人","公財","")))</f>
        <v/>
      </c>
      <c r="L108" s="30" t="str">
        <f>IF(A108="","",VLOOKUP(A108,[1]令和3年度契約状況調査票!$C:$AR,30,FALSE))</f>
        <v/>
      </c>
      <c r="M108" s="31" t="str">
        <f>IF(A108="","",IF(VLOOKUP(A108,[1]令和3年度契約状況調査票!$C:$AR,30,FALSE)="国所管",VLOOKUP(A108,[1]令和3年度契約状況調査票!$C:$AR,24,FALSE),""))</f>
        <v/>
      </c>
      <c r="N108" s="32" t="str">
        <f>IF(A108="","",IF(AND(P108="○",O108="分担契約/単価契約"),"単価契約"&amp;CHAR(10)&amp;"予定調達総額 "&amp;TEXT(VLOOKUP(A108,[1]令和3年度契約状況調査票!$C:$AR,18,FALSE),"#,##0円")&amp;"(B)"&amp;CHAR(10)&amp;"分担契約"&amp;CHAR(10)&amp;VLOOKUP(A108,[1]令和3年度契約状況調査票!$C:$AR,34,FALSE),IF(AND(P108="○",O108="分担契約"),"分担契約"&amp;CHAR(10)&amp;"契約総額 "&amp;TEXT(VLOOKUP(A108,[1]令和3年度契約状況調査票!$C:$AR,18,FALSE),"#,##0円")&amp;"(B)"&amp;CHAR(10)&amp;VLOOKUP(A108,[1]令和3年度契約状況調査票!$C:$AR,34,FALSE),(IF(O108="分担契約/単価契約","単価契約"&amp;CHAR(10)&amp;"予定調達総額 "&amp;TEXT(VLOOKUP(A108,[1]令和3年度契約状況調査票!$C:$AR,18,FALSE),"#,##0円")&amp;CHAR(10)&amp;"分担契約"&amp;CHAR(10)&amp;VLOOKUP(A108,[1]令和3年度契約状況調査票!$C:$AR,34,FALSE),IF(O108="分担契約","分担契約"&amp;CHAR(10)&amp;"契約総額 "&amp;TEXT(VLOOKUP(A108,[1]令和3年度契約状況調査票!$C:$AR,18,FALSE),"#,##0円")&amp;CHAR(10)&amp;VLOOKUP(A108,[1]令和3年度契約状況調査票!$C:$AR,34,FALSE),IF(O108="単価契約","単価契約"&amp;CHAR(10)&amp;"予定調達総額 "&amp;TEXT(VLOOKUP(A108,[1]令和3年度契約状況調査票!$C:$AR,18,FALSE),"#,##0円")&amp;CHAR(10)&amp;VLOOKUP(A108,[1]令和3年度契約状況調査票!$C:$AR,34,FALSE),VLOOKUP(A108,[1]令和3年度契約状況調査票!$C:$AR,34,FALSE))))))))</f>
        <v/>
      </c>
      <c r="O108" s="21" t="str">
        <f>IF(A108="","",VLOOKUP(A108,[1]令和3年度契約状況調査票!$C:$BY,55,FALSE))</f>
        <v/>
      </c>
      <c r="P108" s="21" t="str">
        <f>IF(A108="","",IF(VLOOKUP(A108,[1]令和3年度契約状況調査票!$C:$AR,16,FALSE)="他官署で調達手続きを実施のため","×",IF(VLOOKUP(A108,[1]令和3年度契約状況調査票!$C:$AR,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1"/>
  <dataValidations count="2">
    <dataValidation imeMode="halfAlpha" allowBlank="1" showInputMessage="1" showErrorMessage="1" errorTitle="参考" error="半角数字で入力して下さい。" promptTitle="入力方法" prompt="半角数字で入力して下さい。" sqref="H6:J108"/>
    <dataValidation operator="greaterThanOrEqual" allowBlank="1" showInputMessage="1" showErrorMessage="1" errorTitle="注意" error="プルダウンメニューから選択して下さい_x000a_" sqref="G6:G10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