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305107\Desktop\"/>
    </mc:Choice>
  </mc:AlternateContent>
  <bookViews>
    <workbookView xWindow="0" yWindow="0" windowWidth="15345" windowHeight="4110"/>
  </bookViews>
  <sheets>
    <sheet name="別紙様式１"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別紙様式１!$A$5:$N$108</definedName>
    <definedName name="aaa">[2]契約状況コード表!$F$5:$F$9</definedName>
    <definedName name="aaaa">[2]契約状況コード表!$G$5:$G$6</definedName>
    <definedName name="_xlnm.Print_Area" localSheetId="0">別紙様式１!$B$1:$N$108</definedName>
    <definedName name="あ">[3]契約状況コード表!$J$5:$J$20</definedName>
    <definedName name="ああ">[4]契約状況コード表!$D$5:$D$7</definedName>
    <definedName name="こう方法ｂ法">[3]契約状況コード表!$H$5:$H$6</definedName>
    <definedName name="にじゅうまる">[5]契約状況コード表!$AA$5:$AA$7</definedName>
    <definedName name="まる">[6]契約状況コード表!$Y$5:$Y$6</definedName>
    <definedName name="確定金額" localSheetId="0">[7]契約状況コード表!$D$5:$D$7</definedName>
    <definedName name="確定金額">[1]契約状況コード表!#REF!</definedName>
    <definedName name="契約金額">[8]データ!$R$2</definedName>
    <definedName name="契約相手方" localSheetId="0">[7]契約状況コード表!$F$5:$F$9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[7]契約状況コード表!$B$5:$B$8</definedName>
    <definedName name="契約方式">[1]契約状況コード表!$B$5:$B$8</definedName>
    <definedName name="契約方式２">[8]データ!$P$2</definedName>
    <definedName name="契約名称及び内容">[8]データ!$J$2</definedName>
    <definedName name="継続一者応札理由">[1]契約状況コード表!#REF!</definedName>
    <definedName name="公益法人">[8]データ!$BS$2</definedName>
    <definedName name="公益法人所管区分">#REF!</definedName>
    <definedName name="公募">[9]Sheet2!$H$5</definedName>
    <definedName name="広報・委託">#REF!</definedName>
    <definedName name="広報委託調査費区分">[1]契約状況コード表!#REF!</definedName>
    <definedName name="国所管都道府県所管の区分" localSheetId="0">[7]契約状況コード表!$G$5:$G$6</definedName>
    <definedName name="国所管都道府県所管の区分">[1]契約状況コード表!$F$5:$F$6</definedName>
    <definedName name="再就職役員">[8]データ!$BR$2</definedName>
    <definedName name="新規一者応札理由">[1]契約状況コード表!#REF!</definedName>
    <definedName name="随契理由１" localSheetId="0">[7]契約状況コード表!$J$5:$J$20</definedName>
    <definedName name="随契理由１">[1]契約状況コード表!$H$5:$H$20</definedName>
    <definedName name="随契理由２">[1]契約状況コード表!#REF!</definedName>
    <definedName name="随契理由３">[8]データ!$AJ$2</definedName>
    <definedName name="長期・国庫区分" localSheetId="0">[7]契約状況コード表!$I$5:$I$7</definedName>
    <definedName name="長期・国庫区分">[1]契約状況コード表!$G$5:$G$7</definedName>
    <definedName name="特例政令">#REF!</definedName>
    <definedName name="備考">[8]データ!$AK$2</definedName>
    <definedName name="法人番号">[8]データ!$O$2</definedName>
    <definedName name="予定価格" localSheetId="0">[7]契約状況コード表!$C$5</definedName>
    <definedName name="予定価格">[1]契約状況コード表!#REF!</definedName>
    <definedName name="予定価格２">[8]データ!$Q$2</definedName>
    <definedName name="予定価格の公表" localSheetId="0">[7]契約状況コード表!$E$5:$E$7</definedName>
    <definedName name="予定価格の公表">[1]契約状況コード表!$C$5:$C$7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8" i="2" l="1"/>
  <c r="A107" i="2"/>
  <c r="A106" i="2"/>
  <c r="A105" i="2"/>
  <c r="A104" i="2"/>
  <c r="A103" i="2"/>
  <c r="A102" i="2"/>
  <c r="A101" i="2"/>
  <c r="A100" i="2"/>
  <c r="A99" i="2"/>
  <c r="A98" i="2"/>
  <c r="A97" i="2"/>
  <c r="A96" i="2"/>
  <c r="A95" i="2"/>
  <c r="A94" i="2"/>
  <c r="A93" i="2"/>
  <c r="A92" i="2"/>
  <c r="A91" i="2"/>
  <c r="A90" i="2"/>
  <c r="A89" i="2"/>
  <c r="A88" i="2"/>
  <c r="L87" i="2"/>
  <c r="K87" i="2"/>
  <c r="H87" i="2"/>
  <c r="G87" i="2"/>
  <c r="D87" i="2"/>
  <c r="C87" i="2"/>
  <c r="A87" i="2"/>
  <c r="K86" i="2"/>
  <c r="A86" i="2"/>
  <c r="P85" i="2"/>
  <c r="K85" i="2"/>
  <c r="G85" i="2"/>
  <c r="E85" i="2"/>
  <c r="A85" i="2"/>
  <c r="K84" i="2"/>
  <c r="A84" i="2"/>
  <c r="P83" i="2"/>
  <c r="K83" i="2"/>
  <c r="G83" i="2"/>
  <c r="E83" i="2"/>
  <c r="A83" i="2"/>
  <c r="L82" i="2"/>
  <c r="K82" i="2"/>
  <c r="A82" i="2"/>
  <c r="P81" i="2"/>
  <c r="K81" i="2"/>
  <c r="G81" i="2"/>
  <c r="E81" i="2"/>
  <c r="A81" i="2"/>
  <c r="L80" i="2"/>
  <c r="K80" i="2"/>
  <c r="A80" i="2"/>
  <c r="P79" i="2"/>
  <c r="K79" i="2"/>
  <c r="G79" i="2"/>
  <c r="E79" i="2"/>
  <c r="A79" i="2"/>
  <c r="L78" i="2"/>
  <c r="K78" i="2"/>
  <c r="A78" i="2"/>
  <c r="P77" i="2"/>
  <c r="G77" i="2"/>
  <c r="E77" i="2"/>
  <c r="A77" i="2"/>
  <c r="N76" i="2"/>
  <c r="M76" i="2"/>
  <c r="F76" i="2"/>
  <c r="E76" i="2"/>
  <c r="A76" i="2"/>
  <c r="N75" i="2"/>
  <c r="M75" i="2"/>
  <c r="F75" i="2"/>
  <c r="E75" i="2"/>
  <c r="A75" i="2"/>
  <c r="N74" i="2"/>
  <c r="M74" i="2"/>
  <c r="F74" i="2"/>
  <c r="E74" i="2"/>
  <c r="A74" i="2"/>
  <c r="N73" i="2"/>
  <c r="M73" i="2"/>
  <c r="F73" i="2"/>
  <c r="E73" i="2"/>
  <c r="A73" i="2"/>
  <c r="N72" i="2"/>
  <c r="M72" i="2"/>
  <c r="F72" i="2"/>
  <c r="E72" i="2"/>
  <c r="A72" i="2"/>
  <c r="N71" i="2"/>
  <c r="M71" i="2"/>
  <c r="F71" i="2"/>
  <c r="E71" i="2"/>
  <c r="A71" i="2"/>
  <c r="N70" i="2"/>
  <c r="M70" i="2"/>
  <c r="F70" i="2"/>
  <c r="E70" i="2"/>
  <c r="A70" i="2"/>
  <c r="N69" i="2"/>
  <c r="M69" i="2"/>
  <c r="F69" i="2"/>
  <c r="E69" i="2"/>
  <c r="A69" i="2"/>
  <c r="N68" i="2"/>
  <c r="M68" i="2"/>
  <c r="F68" i="2"/>
  <c r="E68" i="2"/>
  <c r="A68" i="2"/>
  <c r="N67" i="2"/>
  <c r="M67" i="2"/>
  <c r="F67" i="2"/>
  <c r="E67" i="2"/>
  <c r="A67" i="2"/>
  <c r="N66" i="2"/>
  <c r="M66" i="2"/>
  <c r="F66" i="2"/>
  <c r="E66" i="2"/>
  <c r="A66" i="2"/>
  <c r="I66" i="2" s="1"/>
  <c r="N65" i="2"/>
  <c r="M65" i="2"/>
  <c r="F65" i="2"/>
  <c r="E65" i="2"/>
  <c r="A65" i="2"/>
  <c r="N64" i="2"/>
  <c r="M64" i="2"/>
  <c r="F64" i="2"/>
  <c r="E64" i="2"/>
  <c r="A64" i="2"/>
  <c r="N63" i="2"/>
  <c r="M63" i="2"/>
  <c r="F63" i="2"/>
  <c r="E63" i="2"/>
  <c r="A63" i="2"/>
  <c r="N62" i="2"/>
  <c r="M62" i="2"/>
  <c r="F62" i="2"/>
  <c r="E62" i="2"/>
  <c r="A62" i="2"/>
  <c r="N61" i="2"/>
  <c r="M61" i="2"/>
  <c r="F61" i="2"/>
  <c r="E61" i="2"/>
  <c r="A61" i="2"/>
  <c r="N60" i="2"/>
  <c r="M60" i="2"/>
  <c r="F60" i="2"/>
  <c r="E60" i="2"/>
  <c r="A60" i="2"/>
  <c r="N59" i="2"/>
  <c r="M59" i="2"/>
  <c r="F59" i="2"/>
  <c r="E59" i="2"/>
  <c r="A59" i="2"/>
  <c r="N58" i="2"/>
  <c r="M58" i="2"/>
  <c r="F58" i="2"/>
  <c r="E58" i="2"/>
  <c r="A58" i="2"/>
  <c r="N57" i="2"/>
  <c r="M57" i="2"/>
  <c r="F57" i="2"/>
  <c r="E57" i="2"/>
  <c r="A57" i="2"/>
  <c r="N56" i="2"/>
  <c r="M56" i="2"/>
  <c r="F56" i="2"/>
  <c r="E56" i="2"/>
  <c r="A56" i="2"/>
  <c r="N55" i="2"/>
  <c r="M55" i="2"/>
  <c r="F55" i="2"/>
  <c r="E55" i="2"/>
  <c r="A55" i="2"/>
  <c r="N54" i="2"/>
  <c r="M54" i="2"/>
  <c r="F54" i="2"/>
  <c r="E54" i="2"/>
  <c r="A54" i="2"/>
  <c r="N53" i="2"/>
  <c r="M53" i="2"/>
  <c r="F53" i="2"/>
  <c r="E53" i="2"/>
  <c r="A53" i="2"/>
  <c r="N52" i="2"/>
  <c r="M52" i="2"/>
  <c r="F52" i="2"/>
  <c r="E52" i="2"/>
  <c r="A52" i="2"/>
  <c r="I52" i="2" s="1"/>
  <c r="N51" i="2"/>
  <c r="M51" i="2"/>
  <c r="F51" i="2"/>
  <c r="E51" i="2"/>
  <c r="A51" i="2"/>
  <c r="N50" i="2"/>
  <c r="M50" i="2"/>
  <c r="F50" i="2"/>
  <c r="E50" i="2"/>
  <c r="A50" i="2"/>
  <c r="N49" i="2"/>
  <c r="M49" i="2"/>
  <c r="F49" i="2"/>
  <c r="E49" i="2"/>
  <c r="A49" i="2"/>
  <c r="N48" i="2"/>
  <c r="M48" i="2"/>
  <c r="F48" i="2"/>
  <c r="E48" i="2"/>
  <c r="A48" i="2"/>
  <c r="I48" i="2" s="1"/>
  <c r="A47" i="2"/>
  <c r="E47" i="2" s="1"/>
  <c r="A46" i="2"/>
  <c r="A45" i="2"/>
  <c r="A44" i="2"/>
  <c r="M44" i="2" s="1"/>
  <c r="A43" i="2"/>
  <c r="M43" i="2" s="1"/>
  <c r="A42" i="2"/>
  <c r="A41" i="2"/>
  <c r="M41" i="2" s="1"/>
  <c r="A40" i="2"/>
  <c r="A39" i="2"/>
  <c r="M39" i="2" s="1"/>
  <c r="A38" i="2"/>
  <c r="A37" i="2"/>
  <c r="M37" i="2" s="1"/>
  <c r="A36" i="2"/>
  <c r="A35" i="2"/>
  <c r="M35" i="2" s="1"/>
  <c r="A34" i="2"/>
  <c r="A33" i="2"/>
  <c r="M33" i="2" s="1"/>
  <c r="A32" i="2"/>
  <c r="A31" i="2"/>
  <c r="M31" i="2" s="1"/>
  <c r="A30" i="2"/>
  <c r="A29" i="2"/>
  <c r="M29" i="2" s="1"/>
  <c r="A28" i="2"/>
  <c r="M28" i="2" s="1"/>
  <c r="A27" i="2"/>
  <c r="A26" i="2"/>
  <c r="A25" i="2"/>
  <c r="M25" i="2" s="1"/>
  <c r="A24" i="2"/>
  <c r="A23" i="2"/>
  <c r="M23" i="2" s="1"/>
  <c r="A22" i="2"/>
  <c r="A21" i="2"/>
  <c r="M21" i="2" s="1"/>
  <c r="A20" i="2"/>
  <c r="A19" i="2"/>
  <c r="M19" i="2" s="1"/>
  <c r="A18" i="2"/>
  <c r="M18" i="2" s="1"/>
  <c r="A17" i="2"/>
  <c r="A16" i="2"/>
  <c r="A15" i="2"/>
  <c r="M15" i="2" s="1"/>
  <c r="A14" i="2"/>
  <c r="M14" i="2" s="1"/>
  <c r="A13" i="2"/>
  <c r="A12" i="2"/>
  <c r="M12" i="2" s="1"/>
  <c r="A11" i="2"/>
  <c r="A10" i="2"/>
  <c r="A9" i="2"/>
  <c r="M9" i="2" s="1"/>
  <c r="A8" i="2"/>
  <c r="A7" i="2"/>
  <c r="M7" i="2" s="1"/>
  <c r="A6" i="2"/>
  <c r="M6" i="2" s="1"/>
  <c r="P8" i="2" l="1"/>
  <c r="L8" i="2"/>
  <c r="H8" i="2"/>
  <c r="D8" i="2"/>
  <c r="O8" i="2"/>
  <c r="G8" i="2"/>
  <c r="K8" i="2"/>
  <c r="C8" i="2"/>
  <c r="P10" i="2"/>
  <c r="L10" i="2"/>
  <c r="H10" i="2"/>
  <c r="D10" i="2"/>
  <c r="K10" i="2"/>
  <c r="G10" i="2"/>
  <c r="C10" i="2"/>
  <c r="O10" i="2"/>
  <c r="P11" i="2"/>
  <c r="L11" i="2"/>
  <c r="H11" i="2"/>
  <c r="D11" i="2"/>
  <c r="K11" i="2"/>
  <c r="C11" i="2"/>
  <c r="O11" i="2"/>
  <c r="G11" i="2"/>
  <c r="I11" i="2"/>
  <c r="P13" i="2"/>
  <c r="L13" i="2"/>
  <c r="H13" i="2"/>
  <c r="D13" i="2"/>
  <c r="K13" i="2"/>
  <c r="C13" i="2"/>
  <c r="O13" i="2"/>
  <c r="G13" i="2"/>
  <c r="I13" i="2"/>
  <c r="I14" i="2"/>
  <c r="P16" i="2"/>
  <c r="L16" i="2"/>
  <c r="H16" i="2"/>
  <c r="D16" i="2"/>
  <c r="K16" i="2"/>
  <c r="C16" i="2"/>
  <c r="O16" i="2"/>
  <c r="G16" i="2"/>
  <c r="P17" i="2"/>
  <c r="L17" i="2"/>
  <c r="H17" i="2"/>
  <c r="D17" i="2"/>
  <c r="O17" i="2"/>
  <c r="G17" i="2"/>
  <c r="C17" i="2"/>
  <c r="K17" i="2"/>
  <c r="I17" i="2"/>
  <c r="I18" i="2"/>
  <c r="P20" i="2"/>
  <c r="L20" i="2"/>
  <c r="H20" i="2"/>
  <c r="D20" i="2"/>
  <c r="O20" i="2"/>
  <c r="G20" i="2"/>
  <c r="K20" i="2"/>
  <c r="C20" i="2"/>
  <c r="P22" i="2"/>
  <c r="L22" i="2"/>
  <c r="H22" i="2"/>
  <c r="D22" i="2"/>
  <c r="O22" i="2"/>
  <c r="G22" i="2"/>
  <c r="K22" i="2"/>
  <c r="C22" i="2"/>
  <c r="P24" i="2"/>
  <c r="L24" i="2"/>
  <c r="H24" i="2"/>
  <c r="D24" i="2"/>
  <c r="O24" i="2"/>
  <c r="G24" i="2"/>
  <c r="K24" i="2"/>
  <c r="C24" i="2"/>
  <c r="P26" i="2"/>
  <c r="L26" i="2"/>
  <c r="H26" i="2"/>
  <c r="D26" i="2"/>
  <c r="O26" i="2"/>
  <c r="G26" i="2"/>
  <c r="C26" i="2"/>
  <c r="K26" i="2"/>
  <c r="P27" i="2"/>
  <c r="L27" i="2"/>
  <c r="H27" i="2"/>
  <c r="D27" i="2"/>
  <c r="O27" i="2"/>
  <c r="G27" i="2"/>
  <c r="K27" i="2"/>
  <c r="C27" i="2"/>
  <c r="I27" i="2"/>
  <c r="I28" i="2"/>
  <c r="P30" i="2"/>
  <c r="L30" i="2"/>
  <c r="H30" i="2"/>
  <c r="D30" i="2"/>
  <c r="O30" i="2"/>
  <c r="G30" i="2"/>
  <c r="K30" i="2"/>
  <c r="C30" i="2"/>
  <c r="I30" i="2"/>
  <c r="P32" i="2"/>
  <c r="L32" i="2"/>
  <c r="H32" i="2"/>
  <c r="D32" i="2"/>
  <c r="K32" i="2"/>
  <c r="C32" i="2"/>
  <c r="O32" i="2"/>
  <c r="G32" i="2"/>
  <c r="I32" i="2"/>
  <c r="P34" i="2"/>
  <c r="L34" i="2"/>
  <c r="H34" i="2"/>
  <c r="D34" i="2"/>
  <c r="K34" i="2"/>
  <c r="C34" i="2"/>
  <c r="O34" i="2"/>
  <c r="G34" i="2"/>
  <c r="I34" i="2"/>
  <c r="P36" i="2"/>
  <c r="L36" i="2"/>
  <c r="H36" i="2"/>
  <c r="D36" i="2"/>
  <c r="K36" i="2"/>
  <c r="C36" i="2"/>
  <c r="O36" i="2"/>
  <c r="G36" i="2"/>
  <c r="I36" i="2"/>
  <c r="P38" i="2"/>
  <c r="L38" i="2"/>
  <c r="H38" i="2"/>
  <c r="D38" i="2"/>
  <c r="K38" i="2"/>
  <c r="O38" i="2"/>
  <c r="G38" i="2"/>
  <c r="C38" i="2"/>
  <c r="I38" i="2"/>
  <c r="P40" i="2"/>
  <c r="L40" i="2"/>
  <c r="H40" i="2"/>
  <c r="D40" i="2"/>
  <c r="K40" i="2"/>
  <c r="C40" i="2"/>
  <c r="O40" i="2"/>
  <c r="G40" i="2"/>
  <c r="I40" i="2"/>
  <c r="P42" i="2"/>
  <c r="L42" i="2"/>
  <c r="H42" i="2"/>
  <c r="D42" i="2"/>
  <c r="O42" i="2"/>
  <c r="K42" i="2"/>
  <c r="G42" i="2"/>
  <c r="C42" i="2"/>
  <c r="I42" i="2"/>
  <c r="I43" i="2"/>
  <c r="P45" i="2"/>
  <c r="L45" i="2"/>
  <c r="H45" i="2"/>
  <c r="D45" i="2"/>
  <c r="O45" i="2"/>
  <c r="K45" i="2"/>
  <c r="G45" i="2"/>
  <c r="C45" i="2"/>
  <c r="P46" i="2"/>
  <c r="L46" i="2"/>
  <c r="H46" i="2"/>
  <c r="D46" i="2"/>
  <c r="O46" i="2"/>
  <c r="K46" i="2"/>
  <c r="G46" i="2"/>
  <c r="C46" i="2"/>
  <c r="I46" i="2"/>
  <c r="M47" i="2"/>
  <c r="P89" i="2"/>
  <c r="L89" i="2"/>
  <c r="H89" i="2"/>
  <c r="D89" i="2"/>
  <c r="O89" i="2"/>
  <c r="K89" i="2"/>
  <c r="G89" i="2"/>
  <c r="C89" i="2"/>
  <c r="N89" i="2"/>
  <c r="F89" i="2"/>
  <c r="M89" i="2"/>
  <c r="E89" i="2"/>
  <c r="J89" i="2"/>
  <c r="I89" i="2"/>
  <c r="B89" i="2"/>
  <c r="P97" i="2"/>
  <c r="L97" i="2"/>
  <c r="H97" i="2"/>
  <c r="D97" i="2"/>
  <c r="O97" i="2"/>
  <c r="K97" i="2"/>
  <c r="G97" i="2"/>
  <c r="C97" i="2"/>
  <c r="N97" i="2"/>
  <c r="F97" i="2"/>
  <c r="M97" i="2"/>
  <c r="E97" i="2"/>
  <c r="J97" i="2"/>
  <c r="I97" i="2"/>
  <c r="B97" i="2"/>
  <c r="P101" i="2"/>
  <c r="L101" i="2"/>
  <c r="H101" i="2"/>
  <c r="D101" i="2"/>
  <c r="O101" i="2"/>
  <c r="K101" i="2"/>
  <c r="G101" i="2"/>
  <c r="C101" i="2"/>
  <c r="N101" i="2"/>
  <c r="F101" i="2"/>
  <c r="M101" i="2"/>
  <c r="E101" i="2"/>
  <c r="J101" i="2"/>
  <c r="I101" i="2"/>
  <c r="B101" i="2"/>
  <c r="B6" i="2"/>
  <c r="B7" i="2"/>
  <c r="J8" i="2"/>
  <c r="B9" i="2"/>
  <c r="J10" i="2"/>
  <c r="J11" i="2"/>
  <c r="J12" i="2"/>
  <c r="J13" i="2"/>
  <c r="B14" i="2"/>
  <c r="J15" i="2"/>
  <c r="J16" i="2"/>
  <c r="B17" i="2"/>
  <c r="B18" i="2"/>
  <c r="J19" i="2"/>
  <c r="J20" i="2"/>
  <c r="J21" i="2"/>
  <c r="J22" i="2"/>
  <c r="J23" i="2"/>
  <c r="B24" i="2"/>
  <c r="B25" i="2"/>
  <c r="B26" i="2"/>
  <c r="J27" i="2"/>
  <c r="B28" i="2"/>
  <c r="B29" i="2"/>
  <c r="B30" i="2"/>
  <c r="J31" i="2"/>
  <c r="B32" i="2"/>
  <c r="B33" i="2"/>
  <c r="B34" i="2"/>
  <c r="B35" i="2"/>
  <c r="J36" i="2"/>
  <c r="J37" i="2"/>
  <c r="J38" i="2"/>
  <c r="J39" i="2"/>
  <c r="J40" i="2"/>
  <c r="J41" i="2"/>
  <c r="J42" i="2"/>
  <c r="B43" i="2"/>
  <c r="B44" i="2"/>
  <c r="B45" i="2"/>
  <c r="J46" i="2"/>
  <c r="E6" i="2"/>
  <c r="E7" i="2"/>
  <c r="E8" i="2"/>
  <c r="M8" i="2"/>
  <c r="E9" i="2"/>
  <c r="E10" i="2"/>
  <c r="M10" i="2"/>
  <c r="E11" i="2"/>
  <c r="M11" i="2"/>
  <c r="E12" i="2"/>
  <c r="E13" i="2"/>
  <c r="M13" i="2"/>
  <c r="E14" i="2"/>
  <c r="E15" i="2"/>
  <c r="E16" i="2"/>
  <c r="M16" i="2"/>
  <c r="E17" i="2"/>
  <c r="M17" i="2"/>
  <c r="E18" i="2"/>
  <c r="E19" i="2"/>
  <c r="E20" i="2"/>
  <c r="M20" i="2"/>
  <c r="E21" i="2"/>
  <c r="E22" i="2"/>
  <c r="M22" i="2"/>
  <c r="E23" i="2"/>
  <c r="E24" i="2"/>
  <c r="M24" i="2"/>
  <c r="E25" i="2"/>
  <c r="E26" i="2"/>
  <c r="M26" i="2"/>
  <c r="E27" i="2"/>
  <c r="M27" i="2"/>
  <c r="E28" i="2"/>
  <c r="E29" i="2"/>
  <c r="E30" i="2"/>
  <c r="M30" i="2"/>
  <c r="E31" i="2"/>
  <c r="E32" i="2"/>
  <c r="M32" i="2"/>
  <c r="E33" i="2"/>
  <c r="E34" i="2"/>
  <c r="M34" i="2"/>
  <c r="E35" i="2"/>
  <c r="E36" i="2"/>
  <c r="M36" i="2"/>
  <c r="E37" i="2"/>
  <c r="E38" i="2"/>
  <c r="M38" i="2"/>
  <c r="E39" i="2"/>
  <c r="E40" i="2"/>
  <c r="M40" i="2"/>
  <c r="E41" i="2"/>
  <c r="E42" i="2"/>
  <c r="M42" i="2"/>
  <c r="E43" i="2"/>
  <c r="E44" i="2"/>
  <c r="E45" i="2"/>
  <c r="M45" i="2"/>
  <c r="E46" i="2"/>
  <c r="M46" i="2"/>
  <c r="P91" i="2"/>
  <c r="L91" i="2"/>
  <c r="H91" i="2"/>
  <c r="D91" i="2"/>
  <c r="O91" i="2"/>
  <c r="K91" i="2"/>
  <c r="G91" i="2"/>
  <c r="C91" i="2"/>
  <c r="N91" i="2"/>
  <c r="F91" i="2"/>
  <c r="M91" i="2"/>
  <c r="E91" i="2"/>
  <c r="J91" i="2"/>
  <c r="I91" i="2"/>
  <c r="B91" i="2"/>
  <c r="P95" i="2"/>
  <c r="L95" i="2"/>
  <c r="H95" i="2"/>
  <c r="D95" i="2"/>
  <c r="O95" i="2"/>
  <c r="K95" i="2"/>
  <c r="G95" i="2"/>
  <c r="C95" i="2"/>
  <c r="N95" i="2"/>
  <c r="F95" i="2"/>
  <c r="M95" i="2"/>
  <c r="E95" i="2"/>
  <c r="J95" i="2"/>
  <c r="I95" i="2"/>
  <c r="B95" i="2"/>
  <c r="P99" i="2"/>
  <c r="L99" i="2"/>
  <c r="H99" i="2"/>
  <c r="D99" i="2"/>
  <c r="O99" i="2"/>
  <c r="K99" i="2"/>
  <c r="G99" i="2"/>
  <c r="C99" i="2"/>
  <c r="N99" i="2"/>
  <c r="F99" i="2"/>
  <c r="M99" i="2"/>
  <c r="E99" i="2"/>
  <c r="J99" i="2"/>
  <c r="I99" i="2"/>
  <c r="B99" i="2"/>
  <c r="P103" i="2"/>
  <c r="L103" i="2"/>
  <c r="H103" i="2"/>
  <c r="D103" i="2"/>
  <c r="O103" i="2"/>
  <c r="K103" i="2"/>
  <c r="G103" i="2"/>
  <c r="C103" i="2"/>
  <c r="N103" i="2"/>
  <c r="F103" i="2"/>
  <c r="M103" i="2"/>
  <c r="E103" i="2"/>
  <c r="J103" i="2"/>
  <c r="I103" i="2"/>
  <c r="B103" i="2"/>
  <c r="P107" i="2"/>
  <c r="L107" i="2"/>
  <c r="H107" i="2"/>
  <c r="D107" i="2"/>
  <c r="O107" i="2"/>
  <c r="K107" i="2"/>
  <c r="G107" i="2"/>
  <c r="C107" i="2"/>
  <c r="N107" i="2"/>
  <c r="F107" i="2"/>
  <c r="M107" i="2"/>
  <c r="E107" i="2"/>
  <c r="J107" i="2"/>
  <c r="I107" i="2"/>
  <c r="B107" i="2"/>
  <c r="P6" i="2"/>
  <c r="N6" i="2" s="1"/>
  <c r="L6" i="2"/>
  <c r="H6" i="2"/>
  <c r="D6" i="2"/>
  <c r="O6" i="2"/>
  <c r="G6" i="2"/>
  <c r="K6" i="2"/>
  <c r="C6" i="2"/>
  <c r="I6" i="2"/>
  <c r="P7" i="2"/>
  <c r="L7" i="2"/>
  <c r="H7" i="2"/>
  <c r="D7" i="2"/>
  <c r="O7" i="2"/>
  <c r="G7" i="2"/>
  <c r="K7" i="2"/>
  <c r="C7" i="2"/>
  <c r="I7" i="2"/>
  <c r="I8" i="2"/>
  <c r="P9" i="2"/>
  <c r="L9" i="2"/>
  <c r="H9" i="2"/>
  <c r="D9" i="2"/>
  <c r="K9" i="2"/>
  <c r="O9" i="2"/>
  <c r="G9" i="2"/>
  <c r="C9" i="2"/>
  <c r="I9" i="2"/>
  <c r="I10" i="2"/>
  <c r="P12" i="2"/>
  <c r="L12" i="2"/>
  <c r="H12" i="2"/>
  <c r="D12" i="2"/>
  <c r="K12" i="2"/>
  <c r="C12" i="2"/>
  <c r="O12" i="2"/>
  <c r="G12" i="2"/>
  <c r="I12" i="2"/>
  <c r="P14" i="2"/>
  <c r="L14" i="2"/>
  <c r="H14" i="2"/>
  <c r="D14" i="2"/>
  <c r="K14" i="2"/>
  <c r="C14" i="2"/>
  <c r="O14" i="2"/>
  <c r="G14" i="2"/>
  <c r="P15" i="2"/>
  <c r="L15" i="2"/>
  <c r="H15" i="2"/>
  <c r="D15" i="2"/>
  <c r="K15" i="2"/>
  <c r="C15" i="2"/>
  <c r="O15" i="2"/>
  <c r="G15" i="2"/>
  <c r="I15" i="2"/>
  <c r="I16" i="2"/>
  <c r="P18" i="2"/>
  <c r="L18" i="2"/>
  <c r="H18" i="2"/>
  <c r="D18" i="2"/>
  <c r="O18" i="2"/>
  <c r="G18" i="2"/>
  <c r="K18" i="2"/>
  <c r="C18" i="2"/>
  <c r="P19" i="2"/>
  <c r="L19" i="2"/>
  <c r="H19" i="2"/>
  <c r="D19" i="2"/>
  <c r="O19" i="2"/>
  <c r="G19" i="2"/>
  <c r="K19" i="2"/>
  <c r="C19" i="2"/>
  <c r="I19" i="2"/>
  <c r="I20" i="2"/>
  <c r="P21" i="2"/>
  <c r="L21" i="2"/>
  <c r="H21" i="2"/>
  <c r="D21" i="2"/>
  <c r="O21" i="2"/>
  <c r="G21" i="2"/>
  <c r="K21" i="2"/>
  <c r="C21" i="2"/>
  <c r="I21" i="2"/>
  <c r="I22" i="2"/>
  <c r="P23" i="2"/>
  <c r="L23" i="2"/>
  <c r="H23" i="2"/>
  <c r="D23" i="2"/>
  <c r="O23" i="2"/>
  <c r="G23" i="2"/>
  <c r="K23" i="2"/>
  <c r="C23" i="2"/>
  <c r="I23" i="2"/>
  <c r="I24" i="2"/>
  <c r="P25" i="2"/>
  <c r="L25" i="2"/>
  <c r="H25" i="2"/>
  <c r="D25" i="2"/>
  <c r="G25" i="2"/>
  <c r="O25" i="2"/>
  <c r="K25" i="2"/>
  <c r="C25" i="2"/>
  <c r="I25" i="2"/>
  <c r="I26" i="2"/>
  <c r="P28" i="2"/>
  <c r="L28" i="2"/>
  <c r="H28" i="2"/>
  <c r="D28" i="2"/>
  <c r="O28" i="2"/>
  <c r="K28" i="2"/>
  <c r="G28" i="2"/>
  <c r="C28" i="2"/>
  <c r="P29" i="2"/>
  <c r="L29" i="2"/>
  <c r="H29" i="2"/>
  <c r="D29" i="2"/>
  <c r="O29" i="2"/>
  <c r="G29" i="2"/>
  <c r="K29" i="2"/>
  <c r="C29" i="2"/>
  <c r="I29" i="2"/>
  <c r="P31" i="2"/>
  <c r="L31" i="2"/>
  <c r="H31" i="2"/>
  <c r="D31" i="2"/>
  <c r="K31" i="2"/>
  <c r="G31" i="2"/>
  <c r="O31" i="2"/>
  <c r="C31" i="2"/>
  <c r="I31" i="2"/>
  <c r="P33" i="2"/>
  <c r="L33" i="2"/>
  <c r="H33" i="2"/>
  <c r="D33" i="2"/>
  <c r="O33" i="2"/>
  <c r="G33" i="2"/>
  <c r="K33" i="2"/>
  <c r="C33" i="2"/>
  <c r="I33" i="2"/>
  <c r="P35" i="2"/>
  <c r="L35" i="2"/>
  <c r="H35" i="2"/>
  <c r="D35" i="2"/>
  <c r="K35" i="2"/>
  <c r="C35" i="2"/>
  <c r="O35" i="2"/>
  <c r="G35" i="2"/>
  <c r="I35" i="2"/>
  <c r="P37" i="2"/>
  <c r="L37" i="2"/>
  <c r="H37" i="2"/>
  <c r="D37" i="2"/>
  <c r="O37" i="2"/>
  <c r="K37" i="2"/>
  <c r="C37" i="2"/>
  <c r="G37" i="2"/>
  <c r="I37" i="2"/>
  <c r="P39" i="2"/>
  <c r="L39" i="2"/>
  <c r="H39" i="2"/>
  <c r="D39" i="2"/>
  <c r="K39" i="2"/>
  <c r="C39" i="2"/>
  <c r="O39" i="2"/>
  <c r="G39" i="2"/>
  <c r="I39" i="2"/>
  <c r="P41" i="2"/>
  <c r="L41" i="2"/>
  <c r="H41" i="2"/>
  <c r="D41" i="2"/>
  <c r="O41" i="2"/>
  <c r="G41" i="2"/>
  <c r="K41" i="2"/>
  <c r="C41" i="2"/>
  <c r="I41" i="2"/>
  <c r="P43" i="2"/>
  <c r="L43" i="2"/>
  <c r="H43" i="2"/>
  <c r="D43" i="2"/>
  <c r="O43" i="2"/>
  <c r="K43" i="2"/>
  <c r="G43" i="2"/>
  <c r="C43" i="2"/>
  <c r="P44" i="2"/>
  <c r="L44" i="2"/>
  <c r="H44" i="2"/>
  <c r="D44" i="2"/>
  <c r="O44" i="2"/>
  <c r="K44" i="2"/>
  <c r="G44" i="2"/>
  <c r="C44" i="2"/>
  <c r="I44" i="2"/>
  <c r="I45" i="2"/>
  <c r="P47" i="2"/>
  <c r="L47" i="2"/>
  <c r="H47" i="2"/>
  <c r="O47" i="2"/>
  <c r="K47" i="2"/>
  <c r="G47" i="2"/>
  <c r="J47" i="2"/>
  <c r="D47" i="2"/>
  <c r="I47" i="2"/>
  <c r="C47" i="2"/>
  <c r="P93" i="2"/>
  <c r="L93" i="2"/>
  <c r="H93" i="2"/>
  <c r="D93" i="2"/>
  <c r="O93" i="2"/>
  <c r="K93" i="2"/>
  <c r="G93" i="2"/>
  <c r="C93" i="2"/>
  <c r="N93" i="2"/>
  <c r="F93" i="2"/>
  <c r="M93" i="2"/>
  <c r="E93" i="2"/>
  <c r="J93" i="2"/>
  <c r="I93" i="2"/>
  <c r="B93" i="2"/>
  <c r="P105" i="2"/>
  <c r="L105" i="2"/>
  <c r="H105" i="2"/>
  <c r="D105" i="2"/>
  <c r="O105" i="2"/>
  <c r="K105" i="2"/>
  <c r="G105" i="2"/>
  <c r="C105" i="2"/>
  <c r="N105" i="2"/>
  <c r="F105" i="2"/>
  <c r="M105" i="2"/>
  <c r="E105" i="2"/>
  <c r="J105" i="2"/>
  <c r="I105" i="2"/>
  <c r="B105" i="2"/>
  <c r="J6" i="2"/>
  <c r="J7" i="2"/>
  <c r="B8" i="2"/>
  <c r="J9" i="2"/>
  <c r="B10" i="2"/>
  <c r="B11" i="2"/>
  <c r="B12" i="2"/>
  <c r="B13" i="2"/>
  <c r="J14" i="2"/>
  <c r="B15" i="2"/>
  <c r="B16" i="2"/>
  <c r="J17" i="2"/>
  <c r="J18" i="2"/>
  <c r="B19" i="2"/>
  <c r="B20" i="2"/>
  <c r="B21" i="2"/>
  <c r="B22" i="2"/>
  <c r="B23" i="2"/>
  <c r="J24" i="2"/>
  <c r="J25" i="2"/>
  <c r="J26" i="2"/>
  <c r="B27" i="2"/>
  <c r="J28" i="2"/>
  <c r="J29" i="2"/>
  <c r="J30" i="2"/>
  <c r="B31" i="2"/>
  <c r="J32" i="2"/>
  <c r="J33" i="2"/>
  <c r="J34" i="2"/>
  <c r="J35" i="2"/>
  <c r="B36" i="2"/>
  <c r="B37" i="2"/>
  <c r="B38" i="2"/>
  <c r="B39" i="2"/>
  <c r="B40" i="2"/>
  <c r="B41" i="2"/>
  <c r="B42" i="2"/>
  <c r="J43" i="2"/>
  <c r="J44" i="2"/>
  <c r="J45" i="2"/>
  <c r="B46" i="2"/>
  <c r="B47" i="2"/>
  <c r="N47" i="2"/>
  <c r="F6" i="2"/>
  <c r="F7" i="2"/>
  <c r="N7" i="2"/>
  <c r="F8" i="2"/>
  <c r="N8" i="2"/>
  <c r="F9" i="2"/>
  <c r="N9" i="2"/>
  <c r="F10" i="2"/>
  <c r="N10" i="2"/>
  <c r="F11" i="2"/>
  <c r="N11" i="2"/>
  <c r="F12" i="2"/>
  <c r="N12" i="2"/>
  <c r="F13" i="2"/>
  <c r="N13" i="2"/>
  <c r="F14" i="2"/>
  <c r="N14" i="2"/>
  <c r="F15" i="2"/>
  <c r="N15" i="2"/>
  <c r="F16" i="2"/>
  <c r="N16" i="2"/>
  <c r="F17" i="2"/>
  <c r="N17" i="2"/>
  <c r="F18" i="2"/>
  <c r="N18" i="2"/>
  <c r="F19" i="2"/>
  <c r="N19" i="2"/>
  <c r="F20" i="2"/>
  <c r="N20" i="2"/>
  <c r="F21" i="2"/>
  <c r="N21" i="2"/>
  <c r="F22" i="2"/>
  <c r="N22" i="2"/>
  <c r="F23" i="2"/>
  <c r="N23" i="2"/>
  <c r="F24" i="2"/>
  <c r="N24" i="2"/>
  <c r="F25" i="2"/>
  <c r="N25" i="2"/>
  <c r="F26" i="2"/>
  <c r="N26" i="2"/>
  <c r="F27" i="2"/>
  <c r="N27" i="2"/>
  <c r="F28" i="2"/>
  <c r="N28" i="2"/>
  <c r="F29" i="2"/>
  <c r="N29" i="2"/>
  <c r="F30" i="2"/>
  <c r="N30" i="2"/>
  <c r="F31" i="2"/>
  <c r="N31" i="2"/>
  <c r="F32" i="2"/>
  <c r="N32" i="2"/>
  <c r="F33" i="2"/>
  <c r="N33" i="2"/>
  <c r="F34" i="2"/>
  <c r="N34" i="2"/>
  <c r="F35" i="2"/>
  <c r="N35" i="2"/>
  <c r="F36" i="2"/>
  <c r="N36" i="2"/>
  <c r="F37" i="2"/>
  <c r="N37" i="2"/>
  <c r="F38" i="2"/>
  <c r="N38" i="2"/>
  <c r="F39" i="2"/>
  <c r="N39" i="2"/>
  <c r="F40" i="2"/>
  <c r="N40" i="2"/>
  <c r="F41" i="2"/>
  <c r="N41" i="2"/>
  <c r="F42" i="2"/>
  <c r="N42" i="2"/>
  <c r="F43" i="2"/>
  <c r="N43" i="2"/>
  <c r="F44" i="2"/>
  <c r="N44" i="2"/>
  <c r="F45" i="2"/>
  <c r="N45" i="2"/>
  <c r="F46" i="2"/>
  <c r="N46" i="2"/>
  <c r="F47" i="2"/>
  <c r="N78" i="2"/>
  <c r="J78" i="2"/>
  <c r="F78" i="2"/>
  <c r="B78" i="2"/>
  <c r="O78" i="2"/>
  <c r="I78" i="2"/>
  <c r="D78" i="2"/>
  <c r="M78" i="2"/>
  <c r="H78" i="2"/>
  <c r="C78" i="2"/>
  <c r="G78" i="2"/>
  <c r="P78" i="2"/>
  <c r="E78" i="2"/>
  <c r="N80" i="2"/>
  <c r="J80" i="2"/>
  <c r="F80" i="2"/>
  <c r="B80" i="2"/>
  <c r="O80" i="2"/>
  <c r="I80" i="2"/>
  <c r="D80" i="2"/>
  <c r="M80" i="2"/>
  <c r="H80" i="2"/>
  <c r="C80" i="2"/>
  <c r="G80" i="2"/>
  <c r="P80" i="2"/>
  <c r="E80" i="2"/>
  <c r="N82" i="2"/>
  <c r="J82" i="2"/>
  <c r="F82" i="2"/>
  <c r="B82" i="2"/>
  <c r="O82" i="2"/>
  <c r="I82" i="2"/>
  <c r="D82" i="2"/>
  <c r="M82" i="2"/>
  <c r="H82" i="2"/>
  <c r="C82" i="2"/>
  <c r="G82" i="2"/>
  <c r="P82" i="2"/>
  <c r="E82" i="2"/>
  <c r="N84" i="2"/>
  <c r="J84" i="2"/>
  <c r="F84" i="2"/>
  <c r="B84" i="2"/>
  <c r="O84" i="2"/>
  <c r="I84" i="2"/>
  <c r="D84" i="2"/>
  <c r="M84" i="2"/>
  <c r="H84" i="2"/>
  <c r="C84" i="2"/>
  <c r="G84" i="2"/>
  <c r="L84" i="2"/>
  <c r="P84" i="2"/>
  <c r="E84" i="2"/>
  <c r="N86" i="2"/>
  <c r="J86" i="2"/>
  <c r="F86" i="2"/>
  <c r="B86" i="2"/>
  <c r="O86" i="2"/>
  <c r="I86" i="2"/>
  <c r="D86" i="2"/>
  <c r="M86" i="2"/>
  <c r="H86" i="2"/>
  <c r="C86" i="2"/>
  <c r="P50" i="2"/>
  <c r="L50" i="2"/>
  <c r="H50" i="2"/>
  <c r="D50" i="2"/>
  <c r="O50" i="2"/>
  <c r="K50" i="2"/>
  <c r="G50" i="2"/>
  <c r="C50" i="2"/>
  <c r="P51" i="2"/>
  <c r="L51" i="2"/>
  <c r="H51" i="2"/>
  <c r="D51" i="2"/>
  <c r="O51" i="2"/>
  <c r="K51" i="2"/>
  <c r="G51" i="2"/>
  <c r="C51" i="2"/>
  <c r="I51" i="2"/>
  <c r="P54" i="2"/>
  <c r="L54" i="2"/>
  <c r="H54" i="2"/>
  <c r="D54" i="2"/>
  <c r="O54" i="2"/>
  <c r="K54" i="2"/>
  <c r="G54" i="2"/>
  <c r="C54" i="2"/>
  <c r="P55" i="2"/>
  <c r="L55" i="2"/>
  <c r="H55" i="2"/>
  <c r="D55" i="2"/>
  <c r="O55" i="2"/>
  <c r="K55" i="2"/>
  <c r="G55" i="2"/>
  <c r="C55" i="2"/>
  <c r="I55" i="2"/>
  <c r="P57" i="2"/>
  <c r="L57" i="2"/>
  <c r="H57" i="2"/>
  <c r="D57" i="2"/>
  <c r="O57" i="2"/>
  <c r="K57" i="2"/>
  <c r="G57" i="2"/>
  <c r="C57" i="2"/>
  <c r="I57" i="2"/>
  <c r="P59" i="2"/>
  <c r="L59" i="2"/>
  <c r="H59" i="2"/>
  <c r="D59" i="2"/>
  <c r="O59" i="2"/>
  <c r="K59" i="2"/>
  <c r="G59" i="2"/>
  <c r="C59" i="2"/>
  <c r="I59" i="2"/>
  <c r="P61" i="2"/>
  <c r="L61" i="2"/>
  <c r="H61" i="2"/>
  <c r="D61" i="2"/>
  <c r="O61" i="2"/>
  <c r="K61" i="2"/>
  <c r="G61" i="2"/>
  <c r="C61" i="2"/>
  <c r="I61" i="2"/>
  <c r="P63" i="2"/>
  <c r="L63" i="2"/>
  <c r="H63" i="2"/>
  <c r="D63" i="2"/>
  <c r="O63" i="2"/>
  <c r="K63" i="2"/>
  <c r="G63" i="2"/>
  <c r="C63" i="2"/>
  <c r="I63" i="2"/>
  <c r="P65" i="2"/>
  <c r="L65" i="2"/>
  <c r="H65" i="2"/>
  <c r="D65" i="2"/>
  <c r="O65" i="2"/>
  <c r="K65" i="2"/>
  <c r="G65" i="2"/>
  <c r="C65" i="2"/>
  <c r="I65" i="2"/>
  <c r="P67" i="2"/>
  <c r="L67" i="2"/>
  <c r="H67" i="2"/>
  <c r="D67" i="2"/>
  <c r="O67" i="2"/>
  <c r="K67" i="2"/>
  <c r="G67" i="2"/>
  <c r="C67" i="2"/>
  <c r="I67" i="2"/>
  <c r="P69" i="2"/>
  <c r="L69" i="2"/>
  <c r="H69" i="2"/>
  <c r="D69" i="2"/>
  <c r="O69" i="2"/>
  <c r="K69" i="2"/>
  <c r="G69" i="2"/>
  <c r="C69" i="2"/>
  <c r="I69" i="2"/>
  <c r="P70" i="2"/>
  <c r="L70" i="2"/>
  <c r="H70" i="2"/>
  <c r="D70" i="2"/>
  <c r="O70" i="2"/>
  <c r="K70" i="2"/>
  <c r="G70" i="2"/>
  <c r="C70" i="2"/>
  <c r="I70" i="2"/>
  <c r="P71" i="2"/>
  <c r="L71" i="2"/>
  <c r="H71" i="2"/>
  <c r="D71" i="2"/>
  <c r="O71" i="2"/>
  <c r="K71" i="2"/>
  <c r="G71" i="2"/>
  <c r="C71" i="2"/>
  <c r="I71" i="2"/>
  <c r="P72" i="2"/>
  <c r="L72" i="2"/>
  <c r="H72" i="2"/>
  <c r="D72" i="2"/>
  <c r="O72" i="2"/>
  <c r="K72" i="2"/>
  <c r="G72" i="2"/>
  <c r="C72" i="2"/>
  <c r="I72" i="2"/>
  <c r="P73" i="2"/>
  <c r="L73" i="2"/>
  <c r="H73" i="2"/>
  <c r="D73" i="2"/>
  <c r="O73" i="2"/>
  <c r="K73" i="2"/>
  <c r="G73" i="2"/>
  <c r="C73" i="2"/>
  <c r="I73" i="2"/>
  <c r="P74" i="2"/>
  <c r="L74" i="2"/>
  <c r="H74" i="2"/>
  <c r="D74" i="2"/>
  <c r="O74" i="2"/>
  <c r="K74" i="2"/>
  <c r="G74" i="2"/>
  <c r="C74" i="2"/>
  <c r="I74" i="2"/>
  <c r="P75" i="2"/>
  <c r="L75" i="2"/>
  <c r="H75" i="2"/>
  <c r="D75" i="2"/>
  <c r="O75" i="2"/>
  <c r="K75" i="2"/>
  <c r="G75" i="2"/>
  <c r="C75" i="2"/>
  <c r="I75" i="2"/>
  <c r="P76" i="2"/>
  <c r="L76" i="2"/>
  <c r="H76" i="2"/>
  <c r="D76" i="2"/>
  <c r="O76" i="2"/>
  <c r="K76" i="2"/>
  <c r="G76" i="2"/>
  <c r="C76" i="2"/>
  <c r="I76" i="2"/>
  <c r="N77" i="2"/>
  <c r="J77" i="2"/>
  <c r="F77" i="2"/>
  <c r="O77" i="2"/>
  <c r="I77" i="2"/>
  <c r="D77" i="2"/>
  <c r="M77" i="2"/>
  <c r="H77" i="2"/>
  <c r="C77" i="2"/>
  <c r="K77" i="2"/>
  <c r="E86" i="2"/>
  <c r="P86" i="2"/>
  <c r="P88" i="2"/>
  <c r="L88" i="2"/>
  <c r="H88" i="2"/>
  <c r="D88" i="2"/>
  <c r="O88" i="2"/>
  <c r="K88" i="2"/>
  <c r="G88" i="2"/>
  <c r="C88" i="2"/>
  <c r="N88" i="2"/>
  <c r="F88" i="2"/>
  <c r="M88" i="2"/>
  <c r="E88" i="2"/>
  <c r="J88" i="2"/>
  <c r="I88" i="2"/>
  <c r="P90" i="2"/>
  <c r="L90" i="2"/>
  <c r="H90" i="2"/>
  <c r="D90" i="2"/>
  <c r="O90" i="2"/>
  <c r="K90" i="2"/>
  <c r="G90" i="2"/>
  <c r="C90" i="2"/>
  <c r="N90" i="2"/>
  <c r="F90" i="2"/>
  <c r="M90" i="2"/>
  <c r="E90" i="2"/>
  <c r="J90" i="2"/>
  <c r="I90" i="2"/>
  <c r="P92" i="2"/>
  <c r="L92" i="2"/>
  <c r="H92" i="2"/>
  <c r="D92" i="2"/>
  <c r="O92" i="2"/>
  <c r="K92" i="2"/>
  <c r="G92" i="2"/>
  <c r="C92" i="2"/>
  <c r="N92" i="2"/>
  <c r="F92" i="2"/>
  <c r="M92" i="2"/>
  <c r="E92" i="2"/>
  <c r="J92" i="2"/>
  <c r="I92" i="2"/>
  <c r="P94" i="2"/>
  <c r="L94" i="2"/>
  <c r="H94" i="2"/>
  <c r="D94" i="2"/>
  <c r="O94" i="2"/>
  <c r="K94" i="2"/>
  <c r="G94" i="2"/>
  <c r="C94" i="2"/>
  <c r="N94" i="2"/>
  <c r="F94" i="2"/>
  <c r="M94" i="2"/>
  <c r="E94" i="2"/>
  <c r="J94" i="2"/>
  <c r="I94" i="2"/>
  <c r="P96" i="2"/>
  <c r="L96" i="2"/>
  <c r="H96" i="2"/>
  <c r="D96" i="2"/>
  <c r="O96" i="2"/>
  <c r="K96" i="2"/>
  <c r="G96" i="2"/>
  <c r="C96" i="2"/>
  <c r="N96" i="2"/>
  <c r="F96" i="2"/>
  <c r="M96" i="2"/>
  <c r="E96" i="2"/>
  <c r="J96" i="2"/>
  <c r="I96" i="2"/>
  <c r="P98" i="2"/>
  <c r="L98" i="2"/>
  <c r="H98" i="2"/>
  <c r="D98" i="2"/>
  <c r="O98" i="2"/>
  <c r="K98" i="2"/>
  <c r="G98" i="2"/>
  <c r="C98" i="2"/>
  <c r="N98" i="2"/>
  <c r="F98" i="2"/>
  <c r="M98" i="2"/>
  <c r="E98" i="2"/>
  <c r="J98" i="2"/>
  <c r="I98" i="2"/>
  <c r="P100" i="2"/>
  <c r="L100" i="2"/>
  <c r="H100" i="2"/>
  <c r="D100" i="2"/>
  <c r="O100" i="2"/>
  <c r="K100" i="2"/>
  <c r="G100" i="2"/>
  <c r="C100" i="2"/>
  <c r="N100" i="2"/>
  <c r="F100" i="2"/>
  <c r="M100" i="2"/>
  <c r="E100" i="2"/>
  <c r="J100" i="2"/>
  <c r="I100" i="2"/>
  <c r="P102" i="2"/>
  <c r="L102" i="2"/>
  <c r="H102" i="2"/>
  <c r="D102" i="2"/>
  <c r="O102" i="2"/>
  <c r="K102" i="2"/>
  <c r="G102" i="2"/>
  <c r="C102" i="2"/>
  <c r="N102" i="2"/>
  <c r="F102" i="2"/>
  <c r="M102" i="2"/>
  <c r="E102" i="2"/>
  <c r="J102" i="2"/>
  <c r="I102" i="2"/>
  <c r="P104" i="2"/>
  <c r="L104" i="2"/>
  <c r="H104" i="2"/>
  <c r="D104" i="2"/>
  <c r="O104" i="2"/>
  <c r="K104" i="2"/>
  <c r="G104" i="2"/>
  <c r="C104" i="2"/>
  <c r="N104" i="2"/>
  <c r="F104" i="2"/>
  <c r="M104" i="2"/>
  <c r="E104" i="2"/>
  <c r="J104" i="2"/>
  <c r="I104" i="2"/>
  <c r="P106" i="2"/>
  <c r="L106" i="2"/>
  <c r="H106" i="2"/>
  <c r="D106" i="2"/>
  <c r="O106" i="2"/>
  <c r="K106" i="2"/>
  <c r="G106" i="2"/>
  <c r="C106" i="2"/>
  <c r="N106" i="2"/>
  <c r="F106" i="2"/>
  <c r="M106" i="2"/>
  <c r="E106" i="2"/>
  <c r="J106" i="2"/>
  <c r="I106" i="2"/>
  <c r="P108" i="2"/>
  <c r="L108" i="2"/>
  <c r="H108" i="2"/>
  <c r="D108" i="2"/>
  <c r="O108" i="2"/>
  <c r="K108" i="2"/>
  <c r="G108" i="2"/>
  <c r="C108" i="2"/>
  <c r="N108" i="2"/>
  <c r="F108" i="2"/>
  <c r="M108" i="2"/>
  <c r="E108" i="2"/>
  <c r="J108" i="2"/>
  <c r="I108" i="2"/>
  <c r="L86" i="2"/>
  <c r="P48" i="2"/>
  <c r="L48" i="2"/>
  <c r="H48" i="2"/>
  <c r="D48" i="2"/>
  <c r="O48" i="2"/>
  <c r="K48" i="2"/>
  <c r="G48" i="2"/>
  <c r="C48" i="2"/>
  <c r="P49" i="2"/>
  <c r="L49" i="2"/>
  <c r="H49" i="2"/>
  <c r="D49" i="2"/>
  <c r="O49" i="2"/>
  <c r="K49" i="2"/>
  <c r="G49" i="2"/>
  <c r="C49" i="2"/>
  <c r="I49" i="2"/>
  <c r="I50" i="2"/>
  <c r="P52" i="2"/>
  <c r="L52" i="2"/>
  <c r="H52" i="2"/>
  <c r="D52" i="2"/>
  <c r="O52" i="2"/>
  <c r="K52" i="2"/>
  <c r="G52" i="2"/>
  <c r="C52" i="2"/>
  <c r="P53" i="2"/>
  <c r="L53" i="2"/>
  <c r="H53" i="2"/>
  <c r="D53" i="2"/>
  <c r="O53" i="2"/>
  <c r="K53" i="2"/>
  <c r="G53" i="2"/>
  <c r="C53" i="2"/>
  <c r="I53" i="2"/>
  <c r="I54" i="2"/>
  <c r="P56" i="2"/>
  <c r="L56" i="2"/>
  <c r="H56" i="2"/>
  <c r="D56" i="2"/>
  <c r="O56" i="2"/>
  <c r="K56" i="2"/>
  <c r="G56" i="2"/>
  <c r="C56" i="2"/>
  <c r="I56" i="2"/>
  <c r="P58" i="2"/>
  <c r="L58" i="2"/>
  <c r="H58" i="2"/>
  <c r="D58" i="2"/>
  <c r="O58" i="2"/>
  <c r="K58" i="2"/>
  <c r="G58" i="2"/>
  <c r="C58" i="2"/>
  <c r="I58" i="2"/>
  <c r="P60" i="2"/>
  <c r="L60" i="2"/>
  <c r="H60" i="2"/>
  <c r="D60" i="2"/>
  <c r="O60" i="2"/>
  <c r="K60" i="2"/>
  <c r="G60" i="2"/>
  <c r="C60" i="2"/>
  <c r="I60" i="2"/>
  <c r="P62" i="2"/>
  <c r="L62" i="2"/>
  <c r="H62" i="2"/>
  <c r="D62" i="2"/>
  <c r="O62" i="2"/>
  <c r="K62" i="2"/>
  <c r="G62" i="2"/>
  <c r="C62" i="2"/>
  <c r="I62" i="2"/>
  <c r="P64" i="2"/>
  <c r="L64" i="2"/>
  <c r="H64" i="2"/>
  <c r="D64" i="2"/>
  <c r="O64" i="2"/>
  <c r="K64" i="2"/>
  <c r="G64" i="2"/>
  <c r="C64" i="2"/>
  <c r="I64" i="2"/>
  <c r="P66" i="2"/>
  <c r="L66" i="2"/>
  <c r="H66" i="2"/>
  <c r="D66" i="2"/>
  <c r="O66" i="2"/>
  <c r="K66" i="2"/>
  <c r="G66" i="2"/>
  <c r="C66" i="2"/>
  <c r="P68" i="2"/>
  <c r="L68" i="2"/>
  <c r="H68" i="2"/>
  <c r="D68" i="2"/>
  <c r="O68" i="2"/>
  <c r="K68" i="2"/>
  <c r="G68" i="2"/>
  <c r="C68" i="2"/>
  <c r="I68" i="2"/>
  <c r="B48" i="2"/>
  <c r="J48" i="2"/>
  <c r="B49" i="2"/>
  <c r="J49" i="2"/>
  <c r="B50" i="2"/>
  <c r="J50" i="2"/>
  <c r="B51" i="2"/>
  <c r="J51" i="2"/>
  <c r="B52" i="2"/>
  <c r="J52" i="2"/>
  <c r="B53" i="2"/>
  <c r="J53" i="2"/>
  <c r="B54" i="2"/>
  <c r="J54" i="2"/>
  <c r="B55" i="2"/>
  <c r="J55" i="2"/>
  <c r="B56" i="2"/>
  <c r="J56" i="2"/>
  <c r="B57" i="2"/>
  <c r="J57" i="2"/>
  <c r="B58" i="2"/>
  <c r="J58" i="2"/>
  <c r="B59" i="2"/>
  <c r="J59" i="2"/>
  <c r="B60" i="2"/>
  <c r="J60" i="2"/>
  <c r="B61" i="2"/>
  <c r="J61" i="2"/>
  <c r="B62" i="2"/>
  <c r="J62" i="2"/>
  <c r="B63" i="2"/>
  <c r="J63" i="2"/>
  <c r="B64" i="2"/>
  <c r="J64" i="2"/>
  <c r="B65" i="2"/>
  <c r="J65" i="2"/>
  <c r="B66" i="2"/>
  <c r="J66" i="2"/>
  <c r="B67" i="2"/>
  <c r="J67" i="2"/>
  <c r="B68" i="2"/>
  <c r="J68" i="2"/>
  <c r="B69" i="2"/>
  <c r="J69" i="2"/>
  <c r="B70" i="2"/>
  <c r="J70" i="2"/>
  <c r="B71" i="2"/>
  <c r="J71" i="2"/>
  <c r="B72" i="2"/>
  <c r="J72" i="2"/>
  <c r="B73" i="2"/>
  <c r="J73" i="2"/>
  <c r="B74" i="2"/>
  <c r="J74" i="2"/>
  <c r="B75" i="2"/>
  <c r="J75" i="2"/>
  <c r="B76" i="2"/>
  <c r="J76" i="2"/>
  <c r="B77" i="2"/>
  <c r="L77" i="2"/>
  <c r="N79" i="2"/>
  <c r="J79" i="2"/>
  <c r="F79" i="2"/>
  <c r="B79" i="2"/>
  <c r="O79" i="2"/>
  <c r="I79" i="2"/>
  <c r="D79" i="2"/>
  <c r="M79" i="2"/>
  <c r="H79" i="2"/>
  <c r="C79" i="2"/>
  <c r="L79" i="2"/>
  <c r="N81" i="2"/>
  <c r="J81" i="2"/>
  <c r="F81" i="2"/>
  <c r="B81" i="2"/>
  <c r="O81" i="2"/>
  <c r="I81" i="2"/>
  <c r="D81" i="2"/>
  <c r="M81" i="2"/>
  <c r="H81" i="2"/>
  <c r="C81" i="2"/>
  <c r="L81" i="2"/>
  <c r="N83" i="2"/>
  <c r="J83" i="2"/>
  <c r="F83" i="2"/>
  <c r="B83" i="2"/>
  <c r="O83" i="2"/>
  <c r="I83" i="2"/>
  <c r="D83" i="2"/>
  <c r="M83" i="2"/>
  <c r="H83" i="2"/>
  <c r="C83" i="2"/>
  <c r="L83" i="2"/>
  <c r="N85" i="2"/>
  <c r="J85" i="2"/>
  <c r="F85" i="2"/>
  <c r="B85" i="2"/>
  <c r="O85" i="2"/>
  <c r="I85" i="2"/>
  <c r="D85" i="2"/>
  <c r="M85" i="2"/>
  <c r="H85" i="2"/>
  <c r="C85" i="2"/>
  <c r="L85" i="2"/>
  <c r="G86" i="2"/>
  <c r="B88" i="2"/>
  <c r="B90" i="2"/>
  <c r="B92" i="2"/>
  <c r="B94" i="2"/>
  <c r="B96" i="2"/>
  <c r="B98" i="2"/>
  <c r="B100" i="2"/>
  <c r="B102" i="2"/>
  <c r="B104" i="2"/>
  <c r="B106" i="2"/>
  <c r="B108" i="2"/>
  <c r="P87" i="2"/>
  <c r="O87" i="2"/>
  <c r="E87" i="2"/>
  <c r="I87" i="2"/>
  <c r="M87" i="2"/>
  <c r="B87" i="2"/>
  <c r="F87" i="2"/>
  <c r="J87" i="2"/>
  <c r="N87" i="2"/>
</calcChain>
</file>

<file path=xl/sharedStrings.xml><?xml version="1.0" encoding="utf-8"?>
<sst xmlns="http://schemas.openxmlformats.org/spreadsheetml/2006/main" count="15" uniqueCount="15">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</sst>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8"/>
      <color indexed="11"/>
      <name val="ＭＳ Ｐ明朝"/>
      <family val="1"/>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2" fillId="0" borderId="0">
      <alignment vertical="center"/>
    </xf>
  </cellStyleXfs>
  <cellXfs count="34">
    <xf numFmtId="0" fontId="0" fillId="0" borderId="0" xfId="0">
      <alignment vertical="center"/>
    </xf>
    <xf numFmtId="0" fontId="3" fillId="0" borderId="0" xfId="1" applyFont="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1" applyFont="1" applyFill="1">
      <alignment vertical="center"/>
    </xf>
    <xf numFmtId="0" fontId="5" fillId="0" borderId="0" xfId="1" applyFont="1" applyAlignment="1">
      <alignment horizontal="left" vertical="center" wrapText="1"/>
    </xf>
    <xf numFmtId="0" fontId="4" fillId="0" borderId="0" xfId="1" applyFont="1" applyFill="1" applyAlignment="1">
      <alignment horizontal="center" vertical="center"/>
    </xf>
    <xf numFmtId="0" fontId="6" fillId="0" borderId="0" xfId="1" applyFont="1" applyFill="1" applyAlignment="1">
      <alignment horizontal="center" vertical="center"/>
    </xf>
    <xf numFmtId="0" fontId="6" fillId="0" borderId="0" xfId="1" applyFont="1" applyFill="1">
      <alignment vertical="center"/>
    </xf>
    <xf numFmtId="38" fontId="6" fillId="0" borderId="0" xfId="3" applyFont="1" applyFill="1" applyAlignment="1">
      <alignment horizontal="center" vertical="center"/>
    </xf>
    <xf numFmtId="176" fontId="6" fillId="0" borderId="0" xfId="1" applyNumberFormat="1" applyFont="1" applyFill="1">
      <alignment vertical="center"/>
    </xf>
    <xf numFmtId="0" fontId="6" fillId="0" borderId="0" xfId="2" applyFont="1"/>
    <xf numFmtId="0" fontId="6" fillId="0" borderId="0" xfId="2" applyFont="1" applyAlignment="1">
      <alignment horizontal="right" vertical="center"/>
    </xf>
    <xf numFmtId="0" fontId="7" fillId="0" borderId="1" xfId="1" applyFont="1" applyFill="1" applyBorder="1" applyAlignment="1">
      <alignment horizontal="center" vertical="center" wrapText="1"/>
    </xf>
    <xf numFmtId="0" fontId="7" fillId="0" borderId="2" xfId="1" applyFont="1" applyFill="1" applyBorder="1" applyAlignment="1">
      <alignment horizontal="center" vertical="center" wrapText="1"/>
    </xf>
    <xf numFmtId="38" fontId="7" fillId="0" borderId="1" xfId="3" applyFont="1" applyFill="1" applyBorder="1" applyAlignment="1">
      <alignment horizontal="center" vertical="center" wrapText="1"/>
    </xf>
    <xf numFmtId="0" fontId="6" fillId="0" borderId="1" xfId="1" applyFont="1" applyFill="1" applyBorder="1" applyAlignment="1">
      <alignment horizontal="center" vertical="center"/>
    </xf>
    <xf numFmtId="0" fontId="5" fillId="0" borderId="3" xfId="1" applyFont="1" applyBorder="1" applyAlignment="1">
      <alignment horizontal="left" vertical="center" wrapText="1"/>
    </xf>
    <xf numFmtId="0" fontId="7" fillId="0" borderId="4" xfId="1" applyFont="1" applyFill="1" applyBorder="1" applyAlignment="1">
      <alignment horizontal="center" vertical="center" wrapText="1"/>
    </xf>
    <xf numFmtId="0" fontId="8" fillId="0" borderId="1" xfId="2" applyFont="1" applyFill="1" applyBorder="1" applyAlignment="1">
      <alignment vertical="center" wrapText="1"/>
    </xf>
    <xf numFmtId="176" fontId="8" fillId="0" borderId="1" xfId="2" applyNumberFormat="1" applyFont="1" applyFill="1" applyBorder="1" applyAlignment="1">
      <alignment vertical="center" wrapText="1"/>
    </xf>
    <xf numFmtId="0" fontId="6" fillId="0" borderId="0" xfId="1" applyFont="1" applyFill="1" applyAlignment="1">
      <alignment horizontal="center" vertical="center" wrapText="1"/>
    </xf>
    <xf numFmtId="0" fontId="4" fillId="0" borderId="1" xfId="1" applyFont="1" applyBorder="1" applyAlignment="1">
      <alignment horizontal="center" vertical="center" wrapText="1"/>
    </xf>
    <xf numFmtId="0" fontId="7" fillId="0" borderId="4" xfId="1" applyFont="1" applyFill="1" applyBorder="1" applyAlignment="1">
      <alignment vertical="center" wrapText="1"/>
    </xf>
    <xf numFmtId="0" fontId="8" fillId="0" borderId="4" xfId="4" applyFont="1" applyFill="1" applyBorder="1" applyAlignment="1">
      <alignment vertical="center" wrapText="1"/>
    </xf>
    <xf numFmtId="177" fontId="8" fillId="0" borderId="4" xfId="4" applyNumberFormat="1" applyFont="1" applyFill="1" applyBorder="1" applyAlignment="1">
      <alignment horizontal="center" vertical="center" wrapText="1"/>
    </xf>
    <xf numFmtId="176" fontId="7" fillId="0" borderId="4" xfId="1" applyNumberFormat="1" applyFont="1" applyFill="1" applyBorder="1" applyAlignment="1">
      <alignment horizontal="center" vertical="center" wrapText="1"/>
    </xf>
    <xf numFmtId="178" fontId="8" fillId="0" borderId="4" xfId="4" applyNumberFormat="1" applyFont="1" applyFill="1" applyBorder="1" applyAlignment="1">
      <alignment horizontal="center" vertical="center" wrapText="1"/>
    </xf>
    <xf numFmtId="179" fontId="8" fillId="0" borderId="4" xfId="3" applyNumberFormat="1" applyFont="1" applyFill="1" applyBorder="1" applyAlignment="1">
      <alignment horizontal="center" vertical="center" wrapText="1" shrinkToFit="1"/>
    </xf>
    <xf numFmtId="180" fontId="8" fillId="0" borderId="4" xfId="3" applyNumberFormat="1" applyFont="1" applyFill="1" applyBorder="1" applyAlignment="1">
      <alignment horizontal="center" vertical="center" wrapText="1" shrinkToFit="1"/>
    </xf>
    <xf numFmtId="180" fontId="8" fillId="0" borderId="4" xfId="5" applyNumberFormat="1" applyFont="1" applyFill="1" applyBorder="1" applyAlignment="1">
      <alignment horizontal="center" vertical="center" wrapText="1"/>
    </xf>
    <xf numFmtId="176" fontId="8" fillId="0" borderId="4" xfId="5" applyNumberFormat="1" applyFont="1" applyFill="1" applyBorder="1" applyAlignment="1">
      <alignment horizontal="center" vertical="center" wrapText="1"/>
    </xf>
    <xf numFmtId="0" fontId="7" fillId="0" borderId="4" xfId="1" applyFont="1" applyFill="1" applyBorder="1" applyAlignment="1">
      <alignment horizontal="left" vertical="center" wrapText="1"/>
    </xf>
    <xf numFmtId="0" fontId="6" fillId="0" borderId="0" xfId="6" applyFont="1" applyFill="1" applyAlignment="1">
      <alignment vertical="center" wrapText="1"/>
    </xf>
  </cellXfs>
  <cellStyles count="7">
    <cellStyle name="パーセント 2" xfId="5"/>
    <cellStyle name="桁区切り 2" xfId="3"/>
    <cellStyle name="標準" xfId="0" builtinId="0"/>
    <cellStyle name="標準 2" xfId="2"/>
    <cellStyle name="標準_１６７調査票４案件best100（再検討）0914提出用" xfId="6"/>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X:/A00600&#20250;&#35336;&#35506;/&#20250;&#35336;&#35506;/04&#32207;&#21209;&#20418;/&#22865;&#32004;&#29366;&#27841;&#35519;&#26619;&#31080;&#65288;&#8592;&#32076;&#36027;&#20418;&#65289;/Dk&#65288;&#65304;&#26376;&#20998;&#65289;&#20196;&#21644;3&#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a302258/AppData/Local/Microsoft/Windows/INetCache/IE/TVH7DIIP/&#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cell r="J1" t="str">
            <v>（8月分）</v>
          </cell>
        </row>
        <row r="2">
          <cell r="I2">
            <v>5</v>
          </cell>
          <cell r="AK2" t="str">
            <v xml:space="preserve">女性の活躍推進に向けた公共調達への取組に関する入力項目
</v>
          </cell>
          <cell r="AM2" t="str">
            <v>一者応札に係るフォローアップ及び競争性のない随意契約フォローアップに必要な項目</v>
          </cell>
          <cell r="AT2" t="str">
            <v>調達改善計画自己評価等に必要な項目</v>
          </cell>
          <cell r="AW2" t="str">
            <v>契約の統計用</v>
          </cell>
          <cell r="BD2" t="str">
            <v>作業用</v>
          </cell>
        </row>
        <row r="3">
          <cell r="I3">
            <v>0</v>
          </cell>
          <cell r="AA3" t="str">
            <v>調達手続の電子化に係るフォローアップに係る入力項目</v>
          </cell>
          <cell r="AM3" t="str">
            <v>※一者応札とは…競争入札(不落・不調随契を除く)、企画競争のうち、応札者が一者であったもの
（公募除く）</v>
          </cell>
          <cell r="AN3" t="str">
            <v>前年度又は前回と比較して一者応札から改善したものについて、改善できた理由を選択。</v>
          </cell>
          <cell r="AQ3" t="str">
            <v>一者応札から改善しなかったもの又は当年度において一者応札となった案件について、一者応札となった理由を選択。</v>
          </cell>
          <cell r="AT3" t="str">
            <v>前年度又は前回に一者応札であった案件について、改善の有無にかかわらず記載する。
※26欄に「○」又は「×」が付されたものについて記載する。</v>
          </cell>
          <cell r="BB3">
            <v>0</v>
          </cell>
        </row>
        <row r="4">
          <cell r="AY4">
            <v>5</v>
          </cell>
          <cell r="AZ4">
            <v>0</v>
          </cell>
          <cell r="BA4">
            <v>5</v>
          </cell>
          <cell r="BB4">
            <v>5</v>
          </cell>
        </row>
        <row r="5">
          <cell r="C5" t="str">
            <v>様式１</v>
          </cell>
          <cell r="D5" t="str">
            <v>様式２</v>
          </cell>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
契約方式</v>
          </cell>
          <cell r="Q5" t="str">
            <v>１１
公募の実施
「公共調達の適正化について（平成18年財計第2017号）」1.(2)②ホ(イ)又はヘに該当する場合「●」、その他の公募の場合は「○」</v>
          </cell>
          <cell r="R5" t="str">
            <v>１２
予定価格（円）（公表、非公表に関わらず記載）</v>
          </cell>
          <cell r="S5" t="str">
            <v>１３
契約金額（円）
（単価契約の場合「＠○○円」と記載）
※国庫債務負担行為の場合は、総契約金額を記載する。</v>
          </cell>
          <cell r="T5" t="str">
            <v>１３－２
契約総額（円）
（単価契約の場合は予定調達総額、総価の分担契約の場合は全官署契約金額を入力）</v>
          </cell>
          <cell r="U5" t="str">
            <v>１４
落札率
（小数点二位以下切り捨て）
（自動計算）</v>
          </cell>
          <cell r="V5" t="str">
            <v>１５
１２の年間支払金額（円）（年度確定額）
(年度末のみ使用)
自官署の負担分を記載</v>
          </cell>
          <cell r="W5" t="str">
            <v>１５－２
年間支払総額（円）（年度確定額）
(年度末のみ使用)</v>
          </cell>
          <cell r="X5" t="str">
            <v>１６
特例政令該当の場合「○」を付す</v>
          </cell>
          <cell r="Y5" t="str">
            <v>１７
予定価格の公表　</v>
          </cell>
          <cell r="Z5" t="str">
            <v>１８
一般競争入札、企画競争及び公募による応札（応募）者数</v>
          </cell>
          <cell r="AA5" t="str">
            <v>１９
１８欄のうち電子応札（応募）者数</v>
          </cell>
          <cell r="AB5" t="str">
            <v>１９－２
電子応札を認めていない場合「×」を付す</v>
          </cell>
          <cell r="AC5" t="str">
            <v>１９－３
１９－２に「×」が付された場合に電子応札を認めていない理由を記載する</v>
          </cell>
          <cell r="AD5" t="str">
            <v>１９－４
システム上で電磁的契約書により契約締結した場合「○」を付す</v>
          </cell>
          <cell r="AE5" t="str">
            <v>２０
契約相手方区分</v>
          </cell>
          <cell r="AF5" t="str">
            <v xml:space="preserve">２０－２
国所管、都道府県所管の区分(公益財団法人・公益社団法人の場合)
</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
評価項目が未設定の場合理由を選択。
※10欄に「②総合評価」・「③随意契約(企画競争あり)」としたものについて記載</v>
          </cell>
          <cell r="AL5" t="str">
            <v>２５－２
２５で「ｂ」を選択した場合に評価項目を設定しなかった理由を具体的に記載する</v>
          </cell>
          <cell r="AM5" t="str">
            <v>２６
一者応札から改善したものに「○」、当年度において初めて一者応札となったものに「△」、
改善しなかったものに「×」を付す</v>
          </cell>
          <cell r="AN5" t="str">
            <v>２７
一者応札が改善できた理由を選択（１）
※26欄に「○」が付されたものについて必ず選択</v>
          </cell>
          <cell r="AO5" t="str">
            <v>２７－２
一者応札が改善できた理由を選択（2）
※26欄に「○」が付されたものについて任意で選択</v>
          </cell>
          <cell r="AP5" t="str">
            <v>２７－３
27欄又は27－2欄で「⑧その他」を選択したものについて個別に記載</v>
          </cell>
          <cell r="AQ5" t="str">
            <v>２８
一者応札となった理由を選択（１）
※26欄に「△」又は「×」が付されたものについて必ず選択</v>
          </cell>
          <cell r="AR5" t="str">
            <v>２８－２
一者応札となった理由を選択（2）
※26欄に「△」又は「×」が付されたものについて任意で選択</v>
          </cell>
          <cell r="AS5" t="str">
            <v>２８－３
28欄又は28－2欄で「⑨その他」を選択したものについて個別に記載</v>
          </cell>
          <cell r="AT5" t="str">
            <v>２９
①民間事業者からの意見等の収集、反映及び②発注情報の積極的な発信等について事前の審査をしたものは「○」を、審査を行っていないものは「×」を付す</v>
          </cell>
          <cell r="AU5" t="str">
            <v>２９－２
２９に「×」を付したものについて、その理由を記載する</v>
          </cell>
          <cell r="AW5" t="str">
            <v>３０
契約の統計
判定修正</v>
          </cell>
          <cell r="AX5" t="str">
            <v xml:space="preserve">３１
年度確定版判定基準
</v>
          </cell>
          <cell r="AY5" t="str">
            <v>３２
基準額判定(予定価格)</v>
          </cell>
          <cell r="AZ5" t="str">
            <v>３２－２
基準額判定(年間支払額)</v>
          </cell>
          <cell r="BA5" t="str">
            <v>３３
契約の統計判定(件数)</v>
          </cell>
          <cell r="BB5" t="str">
            <v>３４
契約の統計判定(金額)</v>
          </cell>
          <cell r="BC5" t="str">
            <v>３５
支払額</v>
          </cell>
          <cell r="BD5" t="str">
            <v>３６
契約種別（情報システム割り振り）</v>
          </cell>
          <cell r="BE5" t="str">
            <v>３７
単価・分担</v>
          </cell>
          <cell r="BF5" t="str">
            <v>特定調達
(予定価格判定)</v>
          </cell>
          <cell r="BG5" t="str">
            <v>法人番号
桁数カウント</v>
          </cell>
          <cell r="BH5" t="str">
            <v>36数式判定</v>
          </cell>
          <cell r="BI5" t="str">
            <v>37数式判定</v>
          </cell>
        </row>
        <row r="6">
          <cell r="C6" t="str">
            <v/>
          </cell>
          <cell r="D6" t="str">
            <v/>
          </cell>
          <cell r="E6">
            <v>1</v>
          </cell>
          <cell r="F6" t="str">
            <v/>
          </cell>
          <cell r="G6" t="str">
            <v>Dk095</v>
          </cell>
          <cell r="H6" t="str">
            <v>⑩役務</v>
          </cell>
          <cell r="I6" t="str">
            <v>「確定申告電話相談センター」電話応対等委託業務</v>
          </cell>
          <cell r="J6" t="str">
            <v>支出負担行為担当官
高松国税局総務部次長
多田　建司
香川県高松市天神前２－１０</v>
          </cell>
          <cell r="M6">
            <v>44433</v>
          </cell>
          <cell r="N6" t="str">
            <v>テルウェル西日本株式会社四国支店
愛媛県松山市山越３－１５－１５</v>
          </cell>
          <cell r="O6">
            <v>9120001098385</v>
          </cell>
          <cell r="P6" t="str">
            <v>①一般競争入札</v>
          </cell>
          <cell r="R6">
            <v>19909120</v>
          </cell>
          <cell r="S6">
            <v>18678000</v>
          </cell>
          <cell r="U6">
            <v>0.93799999999999994</v>
          </cell>
          <cell r="X6" t="str">
            <v>○</v>
          </cell>
          <cell r="Y6" t="str">
            <v>②同種の他の契約の予定価格を類推されるおそれがあるため公表しない</v>
          </cell>
          <cell r="Z6">
            <v>2</v>
          </cell>
          <cell r="AA6">
            <v>0</v>
          </cell>
          <cell r="AE6" t="str">
            <v>⑥その他の法人等</v>
          </cell>
          <cell r="AX6" t="str">
            <v>予定価格</v>
          </cell>
          <cell r="AY6" t="str">
            <v>○</v>
          </cell>
          <cell r="AZ6" t="str">
            <v>×</v>
          </cell>
          <cell r="BA6" t="str">
            <v>○</v>
          </cell>
          <cell r="BB6" t="str">
            <v>○</v>
          </cell>
          <cell r="BC6">
            <v>0</v>
          </cell>
          <cell r="BD6" t="str">
            <v>⑩役務</v>
          </cell>
          <cell r="BE6" t="str">
            <v/>
          </cell>
          <cell r="BF6">
            <v>1</v>
          </cell>
          <cell r="BG6" t="str">
            <v>○</v>
          </cell>
          <cell r="BH6" t="b">
            <v>1</v>
          </cell>
          <cell r="BI6" t="b">
            <v>1</v>
          </cell>
        </row>
        <row r="7">
          <cell r="C7" t="str">
            <v/>
          </cell>
          <cell r="D7" t="str">
            <v/>
          </cell>
          <cell r="E7">
            <v>2</v>
          </cell>
          <cell r="F7" t="str">
            <v/>
          </cell>
          <cell r="G7" t="str">
            <v>Dk096</v>
          </cell>
          <cell r="H7" t="str">
            <v>⑧物品等製造</v>
          </cell>
          <cell r="I7" t="str">
            <v>令和３年分　給与所得の源泉徴収票等の作成</v>
          </cell>
          <cell r="J7" t="str">
            <v>支出負担行為担当官
高松国税局総務部次長
多田　建司
香川県高松市天神前２－１０</v>
          </cell>
          <cell r="M7">
            <v>44413</v>
          </cell>
          <cell r="N7" t="str">
            <v>東洋印刷株式会社
京都府京都市伏見区中島中道町１３３</v>
          </cell>
          <cell r="O7">
            <v>3130001021789</v>
          </cell>
          <cell r="P7" t="str">
            <v>①一般競争入札</v>
          </cell>
          <cell r="R7">
            <v>5451820</v>
          </cell>
          <cell r="S7">
            <v>1818073</v>
          </cell>
          <cell r="T7">
            <v>3788411</v>
          </cell>
          <cell r="U7">
            <v>0.69399999999999995</v>
          </cell>
          <cell r="Y7" t="str">
            <v>②同種の他の契約の予定価格を類推されるおそれがあるため公表しない</v>
          </cell>
          <cell r="Z7">
            <v>4</v>
          </cell>
          <cell r="AA7">
            <v>1</v>
          </cell>
          <cell r="AE7" t="str">
            <v>⑥その他の法人等</v>
          </cell>
          <cell r="AX7" t="str">
            <v>予定価格</v>
          </cell>
          <cell r="AY7" t="str">
            <v>○</v>
          </cell>
          <cell r="AZ7" t="str">
            <v>×</v>
          </cell>
          <cell r="BA7" t="str">
            <v>○</v>
          </cell>
          <cell r="BB7" t="str">
            <v>○</v>
          </cell>
          <cell r="BC7">
            <v>0</v>
          </cell>
          <cell r="BD7" t="str">
            <v>⑧物品等製造</v>
          </cell>
          <cell r="BE7" t="str">
            <v/>
          </cell>
          <cell r="BF7" t="str">
            <v/>
          </cell>
          <cell r="BG7" t="str">
            <v>○</v>
          </cell>
          <cell r="BH7" t="b">
            <v>1</v>
          </cell>
          <cell r="BI7" t="b">
            <v>1</v>
          </cell>
        </row>
        <row r="8">
          <cell r="C8">
            <v>1</v>
          </cell>
          <cell r="D8" t="str">
            <v/>
          </cell>
          <cell r="E8" t="str">
            <v/>
          </cell>
          <cell r="F8" t="str">
            <v/>
          </cell>
          <cell r="G8" t="str">
            <v>Dk097</v>
          </cell>
          <cell r="H8" t="str">
            <v>①工事</v>
          </cell>
          <cell r="I8" t="str">
            <v>今治税務署正面入口自動ドア取替工事</v>
          </cell>
          <cell r="J8" t="str">
            <v>支出負担行為担当官
高松国税局総務部次長
多田　建司
香川県高松市天神前２－１０</v>
          </cell>
          <cell r="M8">
            <v>44426</v>
          </cell>
          <cell r="N8" t="str">
            <v>マルマストリグ株式会社
愛媛県今治市北宝来町４－２－５</v>
          </cell>
          <cell r="O8">
            <v>9500001012365</v>
          </cell>
          <cell r="P8" t="str">
            <v>①一般競争入札</v>
          </cell>
          <cell r="R8">
            <v>5306400</v>
          </cell>
          <cell r="S8">
            <v>4922500</v>
          </cell>
          <cell r="U8">
            <v>0.92700000000000005</v>
          </cell>
          <cell r="Y8" t="str">
            <v>①公表</v>
          </cell>
          <cell r="Z8">
            <v>4</v>
          </cell>
          <cell r="AA8">
            <v>4</v>
          </cell>
          <cell r="AE8" t="str">
            <v>⑥その他の法人等</v>
          </cell>
          <cell r="AX8" t="str">
            <v>予定価格</v>
          </cell>
          <cell r="AY8" t="str">
            <v>○</v>
          </cell>
          <cell r="AZ8" t="str">
            <v>×</v>
          </cell>
          <cell r="BA8" t="str">
            <v>○</v>
          </cell>
          <cell r="BB8" t="str">
            <v>○</v>
          </cell>
          <cell r="BC8">
            <v>0</v>
          </cell>
          <cell r="BD8" t="str">
            <v>①工事</v>
          </cell>
          <cell r="BE8" t="str">
            <v/>
          </cell>
          <cell r="BF8" t="str">
            <v/>
          </cell>
          <cell r="BG8" t="str">
            <v>○</v>
          </cell>
          <cell r="BH8" t="b">
            <v>1</v>
          </cell>
          <cell r="BI8" t="b">
            <v>1</v>
          </cell>
        </row>
        <row r="9">
          <cell r="C9">
            <v>2</v>
          </cell>
          <cell r="D9" t="str">
            <v/>
          </cell>
          <cell r="E9" t="str">
            <v/>
          </cell>
          <cell r="F9" t="str">
            <v/>
          </cell>
          <cell r="G9" t="str">
            <v>Dk098</v>
          </cell>
          <cell r="H9" t="str">
            <v>①工事</v>
          </cell>
          <cell r="I9" t="str">
            <v>観音寺税務署空調設備更新工事</v>
          </cell>
          <cell r="J9" t="str">
            <v>支出負担行為担当官
高松国税局総務部次長
多田　建司
香川県高松市天神前２－１０</v>
          </cell>
          <cell r="M9">
            <v>44410</v>
          </cell>
          <cell r="N9" t="str">
            <v>徳寿工業株式会社
香川県高松市福岡町２－５－10</v>
          </cell>
          <cell r="O9">
            <v>2470001002970</v>
          </cell>
          <cell r="P9" t="str">
            <v>①一般競争入札</v>
          </cell>
          <cell r="R9">
            <v>8701000</v>
          </cell>
          <cell r="S9">
            <v>6820000</v>
          </cell>
          <cell r="U9">
            <v>0.78300000000000003</v>
          </cell>
          <cell r="Y9" t="str">
            <v>①公表</v>
          </cell>
          <cell r="Z9">
            <v>4</v>
          </cell>
          <cell r="AA9">
            <v>4</v>
          </cell>
          <cell r="AE9" t="str">
            <v>⑥その他の法人等</v>
          </cell>
          <cell r="AX9" t="str">
            <v>予定価格</v>
          </cell>
          <cell r="AY9" t="str">
            <v>○</v>
          </cell>
          <cell r="AZ9" t="str">
            <v>×</v>
          </cell>
          <cell r="BA9" t="str">
            <v>○</v>
          </cell>
          <cell r="BB9" t="str">
            <v>○</v>
          </cell>
          <cell r="BC9">
            <v>0</v>
          </cell>
          <cell r="BD9" t="str">
            <v>①工事</v>
          </cell>
          <cell r="BE9" t="str">
            <v/>
          </cell>
          <cell r="BF9" t="str">
            <v/>
          </cell>
          <cell r="BG9" t="str">
            <v>○</v>
          </cell>
          <cell r="BH9" t="b">
            <v>1</v>
          </cell>
          <cell r="BI9" t="b">
            <v>1</v>
          </cell>
        </row>
        <row r="10">
          <cell r="C10" t="str">
            <v/>
          </cell>
          <cell r="D10">
            <v>1</v>
          </cell>
          <cell r="E10" t="str">
            <v/>
          </cell>
          <cell r="F10" t="str">
            <v/>
          </cell>
          <cell r="G10" t="str">
            <v>Dk099</v>
          </cell>
          <cell r="H10" t="str">
            <v>①工事</v>
          </cell>
          <cell r="I10" t="str">
            <v>高松国税総合庁舎地下蓄熱槽探傷調査及び点検口取替工事</v>
          </cell>
          <cell r="J10" t="str">
            <v>支出負担行為担当官
高松国税局総務部次長
多田　建司
香川県高松市天神前２－１０</v>
          </cell>
          <cell r="M10">
            <v>44438</v>
          </cell>
          <cell r="N10" t="str">
            <v>株式会社合田工務店
香川県高松市天神前９－５</v>
          </cell>
          <cell r="O10">
            <v>8470001001447</v>
          </cell>
          <cell r="P10" t="str">
            <v>④随意契約（企画競争無し）</v>
          </cell>
          <cell r="R10">
            <v>21458800</v>
          </cell>
          <cell r="S10">
            <v>20900000</v>
          </cell>
          <cell r="U10">
            <v>0.97299999999999998</v>
          </cell>
          <cell r="Y10" t="str">
            <v>①公表</v>
          </cell>
          <cell r="Z10">
            <v>1</v>
          </cell>
          <cell r="AA10">
            <v>1</v>
          </cell>
          <cell r="AE10" t="str">
            <v>⑥その他の法人等</v>
          </cell>
          <cell r="AH10" t="str">
            <v>⑭予決令第99条の2（競争に付しても入札者がないとき、又は再度の入札をしても落札者がないとき）</v>
          </cell>
          <cell r="AI10" t="str">
            <v>一般競争入札において再度の入札を実施しても、落札者となるべき者がいないことから、会計法第29条の３第５項及び予決令第99条の２に該当するため。</v>
          </cell>
          <cell r="AX10" t="str">
            <v>予定価格</v>
          </cell>
          <cell r="AY10" t="str">
            <v>○</v>
          </cell>
          <cell r="AZ10" t="str">
            <v>×</v>
          </cell>
          <cell r="BA10" t="str">
            <v>○</v>
          </cell>
          <cell r="BB10" t="str">
            <v>○</v>
          </cell>
          <cell r="BC10">
            <v>0</v>
          </cell>
          <cell r="BD10" t="str">
            <v>①工事</v>
          </cell>
          <cell r="BE10" t="str">
            <v/>
          </cell>
          <cell r="BF10" t="str">
            <v/>
          </cell>
          <cell r="BG10" t="str">
            <v>○</v>
          </cell>
          <cell r="BH10" t="b">
            <v>1</v>
          </cell>
          <cell r="BI10" t="b">
            <v>1</v>
          </cell>
        </row>
        <row r="11">
          <cell r="C11" t="str">
            <v/>
          </cell>
          <cell r="D11" t="str">
            <v/>
          </cell>
          <cell r="E11" t="str">
            <v/>
          </cell>
          <cell r="F11" t="str">
            <v/>
          </cell>
          <cell r="U11" t="str">
            <v>－</v>
          </cell>
          <cell r="AX11" t="str">
            <v>予定価格</v>
          </cell>
          <cell r="AY11" t="str">
            <v>×</v>
          </cell>
          <cell r="AZ11" t="str">
            <v>×</v>
          </cell>
          <cell r="BA11" t="str">
            <v>×</v>
          </cell>
          <cell r="BB11" t="str">
            <v>×</v>
          </cell>
          <cell r="BC11" t="str">
            <v/>
          </cell>
          <cell r="BD11">
            <v>0</v>
          </cell>
          <cell r="BE11" t="str">
            <v/>
          </cell>
          <cell r="BF11" t="str">
            <v/>
          </cell>
          <cell r="BG11" t="str">
            <v>○</v>
          </cell>
          <cell r="BH11" t="b">
            <v>1</v>
          </cell>
          <cell r="BI11" t="b">
            <v>1</v>
          </cell>
        </row>
        <row r="12">
          <cell r="C12" t="str">
            <v/>
          </cell>
          <cell r="D12" t="str">
            <v/>
          </cell>
          <cell r="E12" t="str">
            <v/>
          </cell>
          <cell r="F12" t="str">
            <v/>
          </cell>
          <cell r="U12" t="str">
            <v>－</v>
          </cell>
          <cell r="AX12" t="str">
            <v>予定価格</v>
          </cell>
          <cell r="AY12" t="str">
            <v>×</v>
          </cell>
          <cell r="AZ12" t="str">
            <v>×</v>
          </cell>
          <cell r="BA12" t="str">
            <v>×</v>
          </cell>
          <cell r="BB12" t="str">
            <v>×</v>
          </cell>
          <cell r="BC12" t="str">
            <v/>
          </cell>
          <cell r="BD12">
            <v>0</v>
          </cell>
          <cell r="BE12" t="str">
            <v/>
          </cell>
          <cell r="BF12" t="str">
            <v/>
          </cell>
          <cell r="BG12" t="str">
            <v>○</v>
          </cell>
          <cell r="BH12" t="b">
            <v>1</v>
          </cell>
          <cell r="BI12" t="b">
            <v>1</v>
          </cell>
        </row>
        <row r="13">
          <cell r="C13" t="str">
            <v/>
          </cell>
          <cell r="D13" t="str">
            <v/>
          </cell>
          <cell r="E13" t="str">
            <v/>
          </cell>
          <cell r="F13" t="str">
            <v/>
          </cell>
          <cell r="U13" t="str">
            <v>－</v>
          </cell>
          <cell r="AX13" t="str">
            <v>予定価格</v>
          </cell>
          <cell r="AY13" t="str">
            <v>×</v>
          </cell>
          <cell r="AZ13" t="str">
            <v>×</v>
          </cell>
          <cell r="BA13" t="str">
            <v>×</v>
          </cell>
          <cell r="BB13" t="str">
            <v>×</v>
          </cell>
          <cell r="BC13" t="str">
            <v/>
          </cell>
          <cell r="BD13">
            <v>0</v>
          </cell>
          <cell r="BE13" t="str">
            <v/>
          </cell>
          <cell r="BF13" t="str">
            <v/>
          </cell>
          <cell r="BG13" t="str">
            <v>○</v>
          </cell>
          <cell r="BH13" t="b">
            <v>1</v>
          </cell>
          <cell r="BI13" t="b">
            <v>1</v>
          </cell>
        </row>
        <row r="14">
          <cell r="C14" t="str">
            <v/>
          </cell>
          <cell r="D14" t="str">
            <v/>
          </cell>
          <cell r="E14" t="str">
            <v/>
          </cell>
          <cell r="F14" t="str">
            <v/>
          </cell>
          <cell r="U14" t="str">
            <v>－</v>
          </cell>
          <cell r="AX14" t="str">
            <v>予定価格</v>
          </cell>
          <cell r="AY14" t="str">
            <v>×</v>
          </cell>
          <cell r="AZ14" t="str">
            <v>×</v>
          </cell>
          <cell r="BA14" t="str">
            <v>×</v>
          </cell>
          <cell r="BB14" t="str">
            <v>×</v>
          </cell>
          <cell r="BC14" t="str">
            <v/>
          </cell>
          <cell r="BD14">
            <v>0</v>
          </cell>
          <cell r="BE14" t="str">
            <v/>
          </cell>
          <cell r="BF14" t="str">
            <v/>
          </cell>
          <cell r="BG14" t="str">
            <v>○</v>
          </cell>
          <cell r="BH14" t="b">
            <v>1</v>
          </cell>
          <cell r="BI14" t="b">
            <v>1</v>
          </cell>
        </row>
        <row r="15">
          <cell r="C15" t="str">
            <v/>
          </cell>
          <cell r="D15" t="str">
            <v/>
          </cell>
          <cell r="E15" t="str">
            <v/>
          </cell>
          <cell r="F15" t="str">
            <v/>
          </cell>
          <cell r="U15" t="str">
            <v>－</v>
          </cell>
          <cell r="AX15" t="str">
            <v>予定価格</v>
          </cell>
          <cell r="AY15" t="str">
            <v>×</v>
          </cell>
          <cell r="AZ15" t="str">
            <v>×</v>
          </cell>
          <cell r="BA15" t="str">
            <v>×</v>
          </cell>
          <cell r="BB15" t="str">
            <v>×</v>
          </cell>
          <cell r="BC15" t="str">
            <v/>
          </cell>
          <cell r="BD15">
            <v>0</v>
          </cell>
          <cell r="BE15" t="str">
            <v/>
          </cell>
          <cell r="BF15" t="str">
            <v/>
          </cell>
          <cell r="BG15" t="str">
            <v>○</v>
          </cell>
          <cell r="BH15" t="b">
            <v>1</v>
          </cell>
          <cell r="BI15" t="b">
            <v>1</v>
          </cell>
        </row>
        <row r="16">
          <cell r="C16" t="str">
            <v/>
          </cell>
          <cell r="D16" t="str">
            <v/>
          </cell>
          <cell r="E16" t="str">
            <v/>
          </cell>
          <cell r="F16" t="str">
            <v/>
          </cell>
          <cell r="U16" t="str">
            <v>－</v>
          </cell>
          <cell r="AX16" t="str">
            <v>予定価格</v>
          </cell>
          <cell r="AY16" t="str">
            <v>×</v>
          </cell>
          <cell r="AZ16" t="str">
            <v>×</v>
          </cell>
          <cell r="BA16" t="str">
            <v>×</v>
          </cell>
          <cell r="BB16" t="str">
            <v>×</v>
          </cell>
          <cell r="BC16" t="str">
            <v/>
          </cell>
          <cell r="BD16">
            <v>0</v>
          </cell>
          <cell r="BE16" t="str">
            <v/>
          </cell>
          <cell r="BF16" t="str">
            <v/>
          </cell>
          <cell r="BG16" t="str">
            <v>○</v>
          </cell>
          <cell r="BH16" t="b">
            <v>1</v>
          </cell>
          <cell r="BI16" t="b">
            <v>1</v>
          </cell>
        </row>
        <row r="17">
          <cell r="C17" t="str">
            <v/>
          </cell>
          <cell r="D17" t="str">
            <v/>
          </cell>
          <cell r="E17" t="str">
            <v/>
          </cell>
          <cell r="F17" t="str">
            <v/>
          </cell>
          <cell r="U17" t="str">
            <v>－</v>
          </cell>
          <cell r="AX17" t="str">
            <v>予定価格</v>
          </cell>
          <cell r="AY17" t="str">
            <v>×</v>
          </cell>
          <cell r="AZ17" t="str">
            <v>×</v>
          </cell>
          <cell r="BA17" t="str">
            <v>×</v>
          </cell>
          <cell r="BB17" t="str">
            <v>×</v>
          </cell>
          <cell r="BC17" t="str">
            <v/>
          </cell>
          <cell r="BD17">
            <v>0</v>
          </cell>
          <cell r="BE17" t="str">
            <v/>
          </cell>
          <cell r="BF17" t="str">
            <v/>
          </cell>
          <cell r="BG17" t="str">
            <v>○</v>
          </cell>
          <cell r="BH17" t="b">
            <v>1</v>
          </cell>
          <cell r="BI17" t="b">
            <v>1</v>
          </cell>
        </row>
        <row r="18">
          <cell r="C18" t="str">
            <v/>
          </cell>
          <cell r="D18" t="str">
            <v/>
          </cell>
          <cell r="E18" t="str">
            <v/>
          </cell>
          <cell r="F18" t="str">
            <v/>
          </cell>
          <cell r="U18" t="str">
            <v>－</v>
          </cell>
          <cell r="AX18" t="str">
            <v>予定価格</v>
          </cell>
          <cell r="AY18" t="str">
            <v>×</v>
          </cell>
          <cell r="AZ18" t="str">
            <v>×</v>
          </cell>
          <cell r="BA18" t="str">
            <v>×</v>
          </cell>
          <cell r="BB18" t="str">
            <v>×</v>
          </cell>
          <cell r="BC18" t="str">
            <v/>
          </cell>
          <cell r="BD18">
            <v>0</v>
          </cell>
          <cell r="BE18" t="str">
            <v/>
          </cell>
          <cell r="BF18" t="str">
            <v/>
          </cell>
          <cell r="BG18" t="str">
            <v>○</v>
          </cell>
          <cell r="BH18" t="b">
            <v>1</v>
          </cell>
          <cell r="BI18" t="b">
            <v>1</v>
          </cell>
        </row>
        <row r="19">
          <cell r="C19" t="str">
            <v/>
          </cell>
          <cell r="D19" t="str">
            <v/>
          </cell>
          <cell r="E19" t="str">
            <v/>
          </cell>
          <cell r="F19" t="str">
            <v/>
          </cell>
          <cell r="U19" t="str">
            <v>－</v>
          </cell>
          <cell r="AX19" t="str">
            <v>予定価格</v>
          </cell>
          <cell r="AY19" t="str">
            <v>×</v>
          </cell>
          <cell r="AZ19" t="str">
            <v>×</v>
          </cell>
          <cell r="BA19" t="str">
            <v>×</v>
          </cell>
          <cell r="BB19" t="str">
            <v>×</v>
          </cell>
          <cell r="BC19" t="str">
            <v/>
          </cell>
          <cell r="BD19">
            <v>0</v>
          </cell>
          <cell r="BE19" t="str">
            <v/>
          </cell>
          <cell r="BF19" t="str">
            <v/>
          </cell>
          <cell r="BG19" t="str">
            <v>○</v>
          </cell>
          <cell r="BH19" t="b">
            <v>1</v>
          </cell>
          <cell r="BI19" t="b">
            <v>1</v>
          </cell>
        </row>
        <row r="20">
          <cell r="C20" t="str">
            <v/>
          </cell>
          <cell r="D20" t="str">
            <v/>
          </cell>
          <cell r="E20" t="str">
            <v/>
          </cell>
          <cell r="F20" t="str">
            <v/>
          </cell>
          <cell r="U20" t="str">
            <v>－</v>
          </cell>
          <cell r="AX20" t="str">
            <v>予定価格</v>
          </cell>
          <cell r="AY20" t="str">
            <v>×</v>
          </cell>
          <cell r="AZ20" t="str">
            <v>×</v>
          </cell>
          <cell r="BA20" t="str">
            <v>×</v>
          </cell>
          <cell r="BB20" t="str">
            <v>×</v>
          </cell>
          <cell r="BC20" t="str">
            <v/>
          </cell>
          <cell r="BD20">
            <v>0</v>
          </cell>
          <cell r="BE20" t="str">
            <v/>
          </cell>
          <cell r="BF20" t="str">
            <v/>
          </cell>
          <cell r="BG20" t="str">
            <v>○</v>
          </cell>
          <cell r="BH20" t="b">
            <v>1</v>
          </cell>
          <cell r="BI20" t="b">
            <v>1</v>
          </cell>
        </row>
        <row r="21">
          <cell r="C21" t="str">
            <v/>
          </cell>
          <cell r="D21" t="str">
            <v/>
          </cell>
          <cell r="E21" t="str">
            <v/>
          </cell>
          <cell r="F21" t="str">
            <v/>
          </cell>
          <cell r="U21" t="str">
            <v>－</v>
          </cell>
          <cell r="AX21" t="str">
            <v>予定価格</v>
          </cell>
          <cell r="AY21" t="str">
            <v>×</v>
          </cell>
          <cell r="AZ21" t="str">
            <v>×</v>
          </cell>
          <cell r="BA21" t="str">
            <v>×</v>
          </cell>
          <cell r="BB21" t="str">
            <v>×</v>
          </cell>
          <cell r="BC21" t="str">
            <v/>
          </cell>
          <cell r="BD21">
            <v>0</v>
          </cell>
          <cell r="BE21" t="str">
            <v/>
          </cell>
          <cell r="BF21" t="str">
            <v/>
          </cell>
          <cell r="BG21" t="str">
            <v>○</v>
          </cell>
          <cell r="BH21" t="b">
            <v>1</v>
          </cell>
          <cell r="BI21" t="b">
            <v>1</v>
          </cell>
        </row>
        <row r="22">
          <cell r="C22" t="str">
            <v/>
          </cell>
          <cell r="D22" t="str">
            <v/>
          </cell>
          <cell r="E22" t="str">
            <v/>
          </cell>
          <cell r="F22" t="str">
            <v/>
          </cell>
          <cell r="U22" t="str">
            <v>－</v>
          </cell>
          <cell r="AX22" t="str">
            <v>予定価格</v>
          </cell>
          <cell r="AY22" t="str">
            <v>×</v>
          </cell>
          <cell r="AZ22" t="str">
            <v>×</v>
          </cell>
          <cell r="BA22" t="str">
            <v>×</v>
          </cell>
          <cell r="BB22" t="str">
            <v>×</v>
          </cell>
          <cell r="BC22" t="str">
            <v/>
          </cell>
          <cell r="BD22">
            <v>0</v>
          </cell>
          <cell r="BE22" t="str">
            <v/>
          </cell>
          <cell r="BF22" t="str">
            <v/>
          </cell>
          <cell r="BG22" t="str">
            <v>○</v>
          </cell>
          <cell r="BH22" t="b">
            <v>1</v>
          </cell>
          <cell r="BI22" t="b">
            <v>1</v>
          </cell>
        </row>
        <row r="23">
          <cell r="C23" t="str">
            <v/>
          </cell>
          <cell r="D23" t="str">
            <v/>
          </cell>
          <cell r="E23" t="str">
            <v/>
          </cell>
          <cell r="F23" t="str">
            <v/>
          </cell>
          <cell r="U23" t="str">
            <v>－</v>
          </cell>
          <cell r="AX23" t="str">
            <v>予定価格</v>
          </cell>
          <cell r="AY23" t="str">
            <v>×</v>
          </cell>
          <cell r="AZ23" t="str">
            <v>×</v>
          </cell>
          <cell r="BA23" t="str">
            <v>×</v>
          </cell>
          <cell r="BB23" t="str">
            <v>×</v>
          </cell>
          <cell r="BC23" t="str">
            <v/>
          </cell>
          <cell r="BD23">
            <v>0</v>
          </cell>
          <cell r="BE23" t="str">
            <v/>
          </cell>
          <cell r="BF23" t="str">
            <v/>
          </cell>
          <cell r="BG23" t="str">
            <v>○</v>
          </cell>
          <cell r="BH23" t="b">
            <v>1</v>
          </cell>
          <cell r="BI23" t="b">
            <v>1</v>
          </cell>
        </row>
        <row r="24">
          <cell r="C24" t="str">
            <v/>
          </cell>
          <cell r="D24" t="str">
            <v/>
          </cell>
          <cell r="E24" t="str">
            <v/>
          </cell>
          <cell r="F24" t="str">
            <v/>
          </cell>
          <cell r="U24" t="str">
            <v>－</v>
          </cell>
          <cell r="AX24" t="str">
            <v>予定価格</v>
          </cell>
          <cell r="AY24" t="str">
            <v>×</v>
          </cell>
          <cell r="AZ24" t="str">
            <v>×</v>
          </cell>
          <cell r="BA24" t="str">
            <v>×</v>
          </cell>
          <cell r="BB24" t="str">
            <v>×</v>
          </cell>
          <cell r="BC24" t="str">
            <v/>
          </cell>
          <cell r="BD24">
            <v>0</v>
          </cell>
          <cell r="BE24" t="str">
            <v/>
          </cell>
          <cell r="BF24" t="str">
            <v/>
          </cell>
          <cell r="BG24" t="str">
            <v>○</v>
          </cell>
          <cell r="BH24" t="b">
            <v>1</v>
          </cell>
          <cell r="BI24" t="b">
            <v>1</v>
          </cell>
        </row>
        <row r="25">
          <cell r="C25" t="str">
            <v/>
          </cell>
          <cell r="D25" t="str">
            <v/>
          </cell>
          <cell r="E25" t="str">
            <v/>
          </cell>
          <cell r="F25" t="str">
            <v/>
          </cell>
          <cell r="U25" t="str">
            <v>－</v>
          </cell>
          <cell r="AX25" t="str">
            <v>予定価格</v>
          </cell>
          <cell r="AY25" t="str">
            <v>×</v>
          </cell>
          <cell r="AZ25" t="str">
            <v>×</v>
          </cell>
          <cell r="BA25" t="str">
            <v>×</v>
          </cell>
          <cell r="BB25" t="str">
            <v>×</v>
          </cell>
          <cell r="BC25" t="str">
            <v/>
          </cell>
          <cell r="BD25">
            <v>0</v>
          </cell>
          <cell r="BE25" t="str">
            <v/>
          </cell>
          <cell r="BF25" t="str">
            <v/>
          </cell>
          <cell r="BG25" t="str">
            <v>○</v>
          </cell>
          <cell r="BH25" t="b">
            <v>1</v>
          </cell>
          <cell r="BI25" t="b">
            <v>1</v>
          </cell>
        </row>
        <row r="26">
          <cell r="C26" t="str">
            <v/>
          </cell>
          <cell r="D26" t="str">
            <v/>
          </cell>
          <cell r="E26" t="str">
            <v/>
          </cell>
          <cell r="F26" t="str">
            <v/>
          </cell>
          <cell r="U26" t="str">
            <v>－</v>
          </cell>
          <cell r="AX26" t="str">
            <v>予定価格</v>
          </cell>
          <cell r="AY26" t="str">
            <v>×</v>
          </cell>
          <cell r="AZ26" t="str">
            <v>×</v>
          </cell>
          <cell r="BA26" t="str">
            <v>×</v>
          </cell>
          <cell r="BB26" t="str">
            <v>×</v>
          </cell>
          <cell r="BC26" t="str">
            <v/>
          </cell>
          <cell r="BD26">
            <v>0</v>
          </cell>
          <cell r="BE26" t="str">
            <v/>
          </cell>
          <cell r="BF26" t="str">
            <v/>
          </cell>
          <cell r="BG26" t="str">
            <v>○</v>
          </cell>
          <cell r="BH26" t="b">
            <v>1</v>
          </cell>
          <cell r="BI26" t="b">
            <v>1</v>
          </cell>
        </row>
        <row r="27">
          <cell r="C27" t="str">
            <v/>
          </cell>
          <cell r="D27" t="str">
            <v/>
          </cell>
          <cell r="E27" t="str">
            <v/>
          </cell>
          <cell r="F27" t="str">
            <v/>
          </cell>
          <cell r="U27" t="str">
            <v>－</v>
          </cell>
          <cell r="AX27" t="str">
            <v>予定価格</v>
          </cell>
          <cell r="AY27" t="str">
            <v>×</v>
          </cell>
          <cell r="AZ27" t="str">
            <v>×</v>
          </cell>
          <cell r="BA27" t="str">
            <v>×</v>
          </cell>
          <cell r="BB27" t="str">
            <v>×</v>
          </cell>
          <cell r="BC27" t="str">
            <v/>
          </cell>
          <cell r="BD27">
            <v>0</v>
          </cell>
          <cell r="BE27" t="str">
            <v/>
          </cell>
          <cell r="BF27" t="str">
            <v/>
          </cell>
          <cell r="BG27" t="str">
            <v>○</v>
          </cell>
          <cell r="BH27" t="b">
            <v>1</v>
          </cell>
          <cell r="BI27" t="b">
            <v>1</v>
          </cell>
        </row>
        <row r="28">
          <cell r="C28" t="str">
            <v/>
          </cell>
          <cell r="D28" t="str">
            <v/>
          </cell>
          <cell r="E28" t="str">
            <v/>
          </cell>
          <cell r="F28" t="str">
            <v/>
          </cell>
          <cell r="U28" t="str">
            <v>－</v>
          </cell>
          <cell r="AX28" t="str">
            <v>予定価格</v>
          </cell>
          <cell r="AY28" t="str">
            <v>×</v>
          </cell>
          <cell r="AZ28" t="str">
            <v>×</v>
          </cell>
          <cell r="BA28" t="str">
            <v>×</v>
          </cell>
          <cell r="BB28" t="str">
            <v>×</v>
          </cell>
          <cell r="BC28" t="str">
            <v/>
          </cell>
          <cell r="BD28">
            <v>0</v>
          </cell>
          <cell r="BE28" t="str">
            <v/>
          </cell>
          <cell r="BF28" t="str">
            <v/>
          </cell>
          <cell r="BG28" t="str">
            <v>○</v>
          </cell>
          <cell r="BH28" t="b">
            <v>1</v>
          </cell>
          <cell r="BI28" t="b">
            <v>1</v>
          </cell>
        </row>
        <row r="29">
          <cell r="C29" t="str">
            <v/>
          </cell>
          <cell r="D29" t="str">
            <v/>
          </cell>
          <cell r="E29" t="str">
            <v/>
          </cell>
          <cell r="F29" t="str">
            <v/>
          </cell>
          <cell r="U29" t="str">
            <v>－</v>
          </cell>
          <cell r="AX29" t="str">
            <v>予定価格</v>
          </cell>
          <cell r="AY29" t="str">
            <v>×</v>
          </cell>
          <cell r="AZ29" t="str">
            <v>×</v>
          </cell>
          <cell r="BA29" t="str">
            <v>×</v>
          </cell>
          <cell r="BB29" t="str">
            <v>×</v>
          </cell>
          <cell r="BC29" t="str">
            <v/>
          </cell>
          <cell r="BD29">
            <v>0</v>
          </cell>
          <cell r="BE29" t="str">
            <v/>
          </cell>
          <cell r="BF29" t="str">
            <v/>
          </cell>
          <cell r="BG29" t="str">
            <v>○</v>
          </cell>
          <cell r="BH29" t="b">
            <v>1</v>
          </cell>
          <cell r="BI29" t="b">
            <v>1</v>
          </cell>
        </row>
        <row r="30">
          <cell r="C30" t="str">
            <v/>
          </cell>
          <cell r="D30" t="str">
            <v/>
          </cell>
          <cell r="E30" t="str">
            <v/>
          </cell>
          <cell r="F30" t="str">
            <v/>
          </cell>
          <cell r="U30" t="str">
            <v>－</v>
          </cell>
          <cell r="AX30" t="str">
            <v>予定価格</v>
          </cell>
          <cell r="AY30" t="str">
            <v>×</v>
          </cell>
          <cell r="AZ30" t="str">
            <v>×</v>
          </cell>
          <cell r="BA30" t="str">
            <v>×</v>
          </cell>
          <cell r="BB30" t="str">
            <v>×</v>
          </cell>
          <cell r="BC30" t="str">
            <v/>
          </cell>
          <cell r="BD30">
            <v>0</v>
          </cell>
          <cell r="BE30" t="str">
            <v/>
          </cell>
          <cell r="BF30" t="str">
            <v/>
          </cell>
          <cell r="BG30" t="str">
            <v>○</v>
          </cell>
          <cell r="BH30" t="b">
            <v>1</v>
          </cell>
          <cell r="BI30" t="b">
            <v>1</v>
          </cell>
        </row>
        <row r="31">
          <cell r="C31" t="str">
            <v/>
          </cell>
          <cell r="D31" t="str">
            <v/>
          </cell>
          <cell r="E31" t="str">
            <v/>
          </cell>
          <cell r="F31" t="str">
            <v/>
          </cell>
          <cell r="U31" t="str">
            <v>－</v>
          </cell>
          <cell r="AX31" t="str">
            <v>予定価格</v>
          </cell>
          <cell r="AY31" t="str">
            <v>×</v>
          </cell>
          <cell r="AZ31" t="str">
            <v>×</v>
          </cell>
          <cell r="BA31" t="str">
            <v>×</v>
          </cell>
          <cell r="BB31" t="str">
            <v>×</v>
          </cell>
          <cell r="BC31" t="str">
            <v/>
          </cell>
          <cell r="BD31">
            <v>0</v>
          </cell>
          <cell r="BE31" t="str">
            <v/>
          </cell>
          <cell r="BF31" t="str">
            <v/>
          </cell>
          <cell r="BG31" t="str">
            <v>○</v>
          </cell>
          <cell r="BH31" t="b">
            <v>1</v>
          </cell>
          <cell r="BI31" t="b">
            <v>1</v>
          </cell>
        </row>
        <row r="32">
          <cell r="C32" t="str">
            <v/>
          </cell>
          <cell r="D32" t="str">
            <v/>
          </cell>
          <cell r="E32" t="str">
            <v/>
          </cell>
          <cell r="F32" t="str">
            <v/>
          </cell>
          <cell r="U32" t="str">
            <v>－</v>
          </cell>
          <cell r="AX32" t="str">
            <v>予定価格</v>
          </cell>
          <cell r="AY32" t="str">
            <v>×</v>
          </cell>
          <cell r="AZ32" t="str">
            <v>×</v>
          </cell>
          <cell r="BA32" t="str">
            <v>×</v>
          </cell>
          <cell r="BB32" t="str">
            <v>×</v>
          </cell>
          <cell r="BC32" t="str">
            <v/>
          </cell>
          <cell r="BD32">
            <v>0</v>
          </cell>
          <cell r="BE32" t="str">
            <v/>
          </cell>
          <cell r="BF32" t="str">
            <v/>
          </cell>
          <cell r="BG32" t="str">
            <v>○</v>
          </cell>
          <cell r="BH32" t="b">
            <v>1</v>
          </cell>
          <cell r="BI32" t="b">
            <v>1</v>
          </cell>
        </row>
        <row r="33">
          <cell r="C33" t="str">
            <v/>
          </cell>
          <cell r="D33" t="str">
            <v/>
          </cell>
          <cell r="E33" t="str">
            <v/>
          </cell>
          <cell r="F33" t="str">
            <v/>
          </cell>
          <cell r="U33" t="str">
            <v>－</v>
          </cell>
          <cell r="AX33" t="str">
            <v>予定価格</v>
          </cell>
          <cell r="AY33" t="str">
            <v>×</v>
          </cell>
          <cell r="AZ33" t="str">
            <v>×</v>
          </cell>
          <cell r="BA33" t="str">
            <v>×</v>
          </cell>
          <cell r="BB33" t="str">
            <v>×</v>
          </cell>
          <cell r="BC33" t="str">
            <v/>
          </cell>
          <cell r="BD33">
            <v>0</v>
          </cell>
          <cell r="BE33" t="str">
            <v/>
          </cell>
          <cell r="BF33" t="str">
            <v/>
          </cell>
          <cell r="BG33" t="str">
            <v>○</v>
          </cell>
          <cell r="BH33" t="b">
            <v>1</v>
          </cell>
          <cell r="BI33" t="b">
            <v>1</v>
          </cell>
        </row>
        <row r="34">
          <cell r="C34" t="str">
            <v/>
          </cell>
          <cell r="D34" t="str">
            <v/>
          </cell>
          <cell r="E34" t="str">
            <v/>
          </cell>
          <cell r="F34" t="str">
            <v/>
          </cell>
          <cell r="U34" t="str">
            <v>－</v>
          </cell>
          <cell r="AX34" t="str">
            <v>予定価格</v>
          </cell>
          <cell r="AY34" t="str">
            <v>×</v>
          </cell>
          <cell r="AZ34" t="str">
            <v>×</v>
          </cell>
          <cell r="BA34" t="str">
            <v>×</v>
          </cell>
          <cell r="BB34" t="str">
            <v>×</v>
          </cell>
          <cell r="BC34" t="str">
            <v/>
          </cell>
          <cell r="BD34">
            <v>0</v>
          </cell>
          <cell r="BE34" t="str">
            <v/>
          </cell>
          <cell r="BF34" t="str">
            <v/>
          </cell>
          <cell r="BG34" t="str">
            <v>○</v>
          </cell>
          <cell r="BH34" t="b">
            <v>1</v>
          </cell>
          <cell r="BI34" t="b">
            <v>1</v>
          </cell>
        </row>
        <row r="35">
          <cell r="C35" t="str">
            <v/>
          </cell>
          <cell r="D35" t="str">
            <v/>
          </cell>
          <cell r="E35" t="str">
            <v/>
          </cell>
          <cell r="F35" t="str">
            <v/>
          </cell>
          <cell r="U35" t="str">
            <v>－</v>
          </cell>
          <cell r="AX35" t="str">
            <v>予定価格</v>
          </cell>
          <cell r="AY35" t="str">
            <v>×</v>
          </cell>
          <cell r="AZ35" t="str">
            <v>×</v>
          </cell>
          <cell r="BA35" t="str">
            <v>×</v>
          </cell>
          <cell r="BB35" t="str">
            <v>×</v>
          </cell>
          <cell r="BC35" t="str">
            <v/>
          </cell>
          <cell r="BD35">
            <v>0</v>
          </cell>
          <cell r="BE35" t="str">
            <v/>
          </cell>
          <cell r="BF35" t="str">
            <v/>
          </cell>
          <cell r="BG35" t="str">
            <v>○</v>
          </cell>
          <cell r="BH35" t="b">
            <v>1</v>
          </cell>
          <cell r="BI35" t="b">
            <v>1</v>
          </cell>
        </row>
        <row r="36">
          <cell r="C36" t="str">
            <v/>
          </cell>
          <cell r="D36" t="str">
            <v/>
          </cell>
          <cell r="E36" t="str">
            <v/>
          </cell>
          <cell r="F36" t="str">
            <v/>
          </cell>
          <cell r="U36" t="str">
            <v>－</v>
          </cell>
          <cell r="AX36" t="str">
            <v>予定価格</v>
          </cell>
          <cell r="AY36" t="str">
            <v>×</v>
          </cell>
          <cell r="AZ36" t="str">
            <v>×</v>
          </cell>
          <cell r="BA36" t="str">
            <v>×</v>
          </cell>
          <cell r="BB36" t="str">
            <v>×</v>
          </cell>
          <cell r="BC36" t="str">
            <v/>
          </cell>
          <cell r="BD36">
            <v>0</v>
          </cell>
          <cell r="BE36" t="str">
            <v/>
          </cell>
          <cell r="BF36" t="str">
            <v/>
          </cell>
          <cell r="BG36" t="str">
            <v>○</v>
          </cell>
          <cell r="BH36" t="b">
            <v>1</v>
          </cell>
          <cell r="BI36" t="b">
            <v>1</v>
          </cell>
        </row>
        <row r="37">
          <cell r="C37" t="str">
            <v/>
          </cell>
          <cell r="D37" t="str">
            <v/>
          </cell>
          <cell r="E37" t="str">
            <v/>
          </cell>
          <cell r="F37" t="str">
            <v/>
          </cell>
          <cell r="U37" t="str">
            <v>－</v>
          </cell>
          <cell r="AX37" t="str">
            <v>予定価格</v>
          </cell>
          <cell r="AY37" t="str">
            <v>×</v>
          </cell>
          <cell r="AZ37" t="str">
            <v>×</v>
          </cell>
          <cell r="BA37" t="str">
            <v>×</v>
          </cell>
          <cell r="BB37" t="str">
            <v>×</v>
          </cell>
          <cell r="BC37" t="str">
            <v/>
          </cell>
          <cell r="BD37">
            <v>0</v>
          </cell>
          <cell r="BE37" t="str">
            <v/>
          </cell>
          <cell r="BF37" t="str">
            <v/>
          </cell>
          <cell r="BG37" t="str">
            <v>○</v>
          </cell>
          <cell r="BH37" t="b">
            <v>1</v>
          </cell>
          <cell r="BI37" t="b">
            <v>1</v>
          </cell>
        </row>
        <row r="38">
          <cell r="C38" t="str">
            <v/>
          </cell>
          <cell r="D38" t="str">
            <v/>
          </cell>
          <cell r="E38" t="str">
            <v/>
          </cell>
          <cell r="F38" t="str">
            <v/>
          </cell>
          <cell r="U38" t="str">
            <v>－</v>
          </cell>
          <cell r="AX38" t="str">
            <v>予定価格</v>
          </cell>
          <cell r="AY38" t="str">
            <v>×</v>
          </cell>
          <cell r="AZ38" t="str">
            <v>×</v>
          </cell>
          <cell r="BA38" t="str">
            <v>×</v>
          </cell>
          <cell r="BB38" t="str">
            <v>×</v>
          </cell>
          <cell r="BC38" t="str">
            <v/>
          </cell>
          <cell r="BD38">
            <v>0</v>
          </cell>
          <cell r="BE38" t="str">
            <v/>
          </cell>
          <cell r="BF38" t="str">
            <v/>
          </cell>
          <cell r="BG38" t="str">
            <v>○</v>
          </cell>
          <cell r="BH38" t="b">
            <v>1</v>
          </cell>
          <cell r="BI38" t="b">
            <v>1</v>
          </cell>
        </row>
        <row r="39">
          <cell r="C39" t="str">
            <v/>
          </cell>
          <cell r="D39" t="str">
            <v/>
          </cell>
          <cell r="E39" t="str">
            <v/>
          </cell>
          <cell r="F39" t="str">
            <v/>
          </cell>
          <cell r="U39" t="str">
            <v>－</v>
          </cell>
          <cell r="AX39" t="str">
            <v>予定価格</v>
          </cell>
          <cell r="AY39" t="str">
            <v>×</v>
          </cell>
          <cell r="AZ39" t="str">
            <v>×</v>
          </cell>
          <cell r="BA39" t="str">
            <v>×</v>
          </cell>
          <cell r="BB39" t="str">
            <v>×</v>
          </cell>
          <cell r="BC39" t="str">
            <v/>
          </cell>
          <cell r="BD39">
            <v>0</v>
          </cell>
          <cell r="BE39" t="str">
            <v/>
          </cell>
          <cell r="BF39" t="str">
            <v/>
          </cell>
          <cell r="BG39" t="str">
            <v>○</v>
          </cell>
          <cell r="BH39" t="b">
            <v>1</v>
          </cell>
          <cell r="BI39" t="b">
            <v>1</v>
          </cell>
        </row>
        <row r="40">
          <cell r="C40" t="str">
            <v/>
          </cell>
          <cell r="D40" t="str">
            <v/>
          </cell>
          <cell r="E40" t="str">
            <v/>
          </cell>
          <cell r="F40" t="str">
            <v/>
          </cell>
          <cell r="U40" t="str">
            <v>－</v>
          </cell>
          <cell r="AX40" t="str">
            <v>予定価格</v>
          </cell>
          <cell r="AY40" t="str">
            <v>×</v>
          </cell>
          <cell r="AZ40" t="str">
            <v>×</v>
          </cell>
          <cell r="BA40" t="str">
            <v>×</v>
          </cell>
          <cell r="BB40" t="str">
            <v>×</v>
          </cell>
          <cell r="BC40" t="str">
            <v/>
          </cell>
          <cell r="BD40">
            <v>0</v>
          </cell>
          <cell r="BE40" t="str">
            <v/>
          </cell>
          <cell r="BF40" t="str">
            <v/>
          </cell>
          <cell r="BG40" t="str">
            <v>○</v>
          </cell>
          <cell r="BH40" t="b">
            <v>1</v>
          </cell>
          <cell r="BI40" t="b">
            <v>1</v>
          </cell>
        </row>
        <row r="41">
          <cell r="C41" t="str">
            <v/>
          </cell>
          <cell r="D41" t="str">
            <v/>
          </cell>
          <cell r="E41" t="str">
            <v/>
          </cell>
          <cell r="F41" t="str">
            <v/>
          </cell>
          <cell r="U41" t="str">
            <v>－</v>
          </cell>
          <cell r="AX41" t="str">
            <v>予定価格</v>
          </cell>
          <cell r="AY41" t="str">
            <v>×</v>
          </cell>
          <cell r="AZ41" t="str">
            <v>×</v>
          </cell>
          <cell r="BA41" t="str">
            <v>×</v>
          </cell>
          <cell r="BB41" t="str">
            <v>×</v>
          </cell>
          <cell r="BC41" t="str">
            <v/>
          </cell>
          <cell r="BD41">
            <v>0</v>
          </cell>
          <cell r="BE41" t="str">
            <v/>
          </cell>
          <cell r="BF41" t="str">
            <v/>
          </cell>
          <cell r="BG41" t="str">
            <v>○</v>
          </cell>
          <cell r="BH41" t="b">
            <v>1</v>
          </cell>
          <cell r="BI41" t="b">
            <v>1</v>
          </cell>
        </row>
        <row r="42">
          <cell r="C42" t="str">
            <v/>
          </cell>
          <cell r="D42" t="str">
            <v/>
          </cell>
          <cell r="E42" t="str">
            <v/>
          </cell>
          <cell r="F42" t="str">
            <v/>
          </cell>
          <cell r="U42" t="str">
            <v>－</v>
          </cell>
          <cell r="AX42" t="str">
            <v>予定価格</v>
          </cell>
          <cell r="AY42" t="str">
            <v>×</v>
          </cell>
          <cell r="AZ42" t="str">
            <v>×</v>
          </cell>
          <cell r="BA42" t="str">
            <v>×</v>
          </cell>
          <cell r="BB42" t="str">
            <v>×</v>
          </cell>
          <cell r="BC42" t="str">
            <v/>
          </cell>
          <cell r="BD42">
            <v>0</v>
          </cell>
          <cell r="BE42" t="str">
            <v/>
          </cell>
          <cell r="BF42" t="str">
            <v/>
          </cell>
          <cell r="BG42" t="str">
            <v>○</v>
          </cell>
          <cell r="BH42" t="b">
            <v>1</v>
          </cell>
          <cell r="BI42" t="b">
            <v>1</v>
          </cell>
        </row>
        <row r="43">
          <cell r="C43" t="str">
            <v/>
          </cell>
          <cell r="D43" t="str">
            <v/>
          </cell>
          <cell r="E43" t="str">
            <v/>
          </cell>
          <cell r="F43" t="str">
            <v/>
          </cell>
          <cell r="U43" t="str">
            <v>－</v>
          </cell>
          <cell r="AX43" t="str">
            <v>予定価格</v>
          </cell>
          <cell r="AY43" t="str">
            <v>×</v>
          </cell>
          <cell r="AZ43" t="str">
            <v>×</v>
          </cell>
          <cell r="BA43" t="str">
            <v>×</v>
          </cell>
          <cell r="BB43" t="str">
            <v>×</v>
          </cell>
          <cell r="BC43" t="str">
            <v/>
          </cell>
          <cell r="BD43">
            <v>0</v>
          </cell>
          <cell r="BE43" t="str">
            <v/>
          </cell>
          <cell r="BF43" t="str">
            <v/>
          </cell>
          <cell r="BG43" t="str">
            <v>○</v>
          </cell>
          <cell r="BH43" t="b">
            <v>1</v>
          </cell>
          <cell r="BI43" t="b">
            <v>1</v>
          </cell>
        </row>
        <row r="44">
          <cell r="C44" t="str">
            <v/>
          </cell>
          <cell r="D44" t="str">
            <v/>
          </cell>
          <cell r="E44" t="str">
            <v/>
          </cell>
          <cell r="F44" t="str">
            <v/>
          </cell>
          <cell r="U44" t="str">
            <v>－</v>
          </cell>
          <cell r="AX44" t="str">
            <v>予定価格</v>
          </cell>
          <cell r="AY44" t="str">
            <v>×</v>
          </cell>
          <cell r="AZ44" t="str">
            <v>×</v>
          </cell>
          <cell r="BA44" t="str">
            <v>×</v>
          </cell>
          <cell r="BB44" t="str">
            <v>×</v>
          </cell>
          <cell r="BC44" t="str">
            <v/>
          </cell>
          <cell r="BD44">
            <v>0</v>
          </cell>
          <cell r="BE44" t="str">
            <v/>
          </cell>
          <cell r="BF44" t="str">
            <v/>
          </cell>
          <cell r="BG44" t="str">
            <v>○</v>
          </cell>
          <cell r="BH44" t="b">
            <v>1</v>
          </cell>
          <cell r="BI44" t="b">
            <v>1</v>
          </cell>
        </row>
        <row r="45">
          <cell r="C45" t="str">
            <v/>
          </cell>
          <cell r="D45" t="str">
            <v/>
          </cell>
          <cell r="E45" t="str">
            <v/>
          </cell>
          <cell r="F45" t="str">
            <v/>
          </cell>
          <cell r="U45" t="str">
            <v>－</v>
          </cell>
          <cell r="AX45" t="str">
            <v>予定価格</v>
          </cell>
          <cell r="AY45" t="str">
            <v>×</v>
          </cell>
          <cell r="AZ45" t="str">
            <v>×</v>
          </cell>
          <cell r="BA45" t="str">
            <v>×</v>
          </cell>
          <cell r="BB45" t="str">
            <v>×</v>
          </cell>
          <cell r="BC45" t="str">
            <v/>
          </cell>
          <cell r="BD45">
            <v>0</v>
          </cell>
          <cell r="BE45" t="str">
            <v/>
          </cell>
          <cell r="BF45" t="str">
            <v/>
          </cell>
          <cell r="BG45" t="str">
            <v>○</v>
          </cell>
          <cell r="BH45" t="b">
            <v>1</v>
          </cell>
          <cell r="BI45" t="b">
            <v>1</v>
          </cell>
        </row>
        <row r="46">
          <cell r="C46" t="str">
            <v/>
          </cell>
          <cell r="D46" t="str">
            <v/>
          </cell>
          <cell r="E46" t="str">
            <v/>
          </cell>
          <cell r="F46" t="str">
            <v/>
          </cell>
          <cell r="U46" t="str">
            <v>－</v>
          </cell>
          <cell r="AX46" t="str">
            <v>予定価格</v>
          </cell>
          <cell r="AY46" t="str">
            <v>×</v>
          </cell>
          <cell r="AZ46" t="str">
            <v>×</v>
          </cell>
          <cell r="BA46" t="str">
            <v>×</v>
          </cell>
          <cell r="BB46" t="str">
            <v>×</v>
          </cell>
          <cell r="BC46" t="str">
            <v/>
          </cell>
          <cell r="BD46">
            <v>0</v>
          </cell>
          <cell r="BE46" t="str">
            <v/>
          </cell>
          <cell r="BF46" t="str">
            <v/>
          </cell>
          <cell r="BG46" t="str">
            <v>○</v>
          </cell>
          <cell r="BH46" t="b">
            <v>1</v>
          </cell>
          <cell r="BI46" t="b">
            <v>1</v>
          </cell>
        </row>
        <row r="47">
          <cell r="C47" t="str">
            <v/>
          </cell>
          <cell r="D47" t="str">
            <v/>
          </cell>
          <cell r="E47" t="str">
            <v/>
          </cell>
          <cell r="F47" t="str">
            <v/>
          </cell>
          <cell r="U47" t="str">
            <v>－</v>
          </cell>
          <cell r="AX47" t="str">
            <v>予定価格</v>
          </cell>
          <cell r="AY47" t="str">
            <v>×</v>
          </cell>
          <cell r="AZ47" t="str">
            <v>×</v>
          </cell>
          <cell r="BA47" t="str">
            <v>×</v>
          </cell>
          <cell r="BB47" t="str">
            <v>×</v>
          </cell>
          <cell r="BC47" t="str">
            <v/>
          </cell>
          <cell r="BD47">
            <v>0</v>
          </cell>
          <cell r="BE47" t="str">
            <v/>
          </cell>
          <cell r="BF47" t="str">
            <v/>
          </cell>
          <cell r="BG47" t="str">
            <v>○</v>
          </cell>
          <cell r="BH47" t="b">
            <v>1</v>
          </cell>
          <cell r="BI47" t="b">
            <v>1</v>
          </cell>
        </row>
        <row r="48">
          <cell r="C48" t="str">
            <v/>
          </cell>
          <cell r="D48" t="str">
            <v/>
          </cell>
          <cell r="E48" t="str">
            <v/>
          </cell>
          <cell r="F48" t="str">
            <v/>
          </cell>
          <cell r="U48" t="str">
            <v>－</v>
          </cell>
          <cell r="AX48" t="str">
            <v>予定価格</v>
          </cell>
          <cell r="AY48" t="str">
            <v>×</v>
          </cell>
          <cell r="AZ48" t="str">
            <v>×</v>
          </cell>
          <cell r="BA48" t="str">
            <v>×</v>
          </cell>
          <cell r="BB48" t="str">
            <v>×</v>
          </cell>
          <cell r="BC48" t="str">
            <v/>
          </cell>
          <cell r="BD48">
            <v>0</v>
          </cell>
          <cell r="BE48" t="str">
            <v/>
          </cell>
          <cell r="BF48" t="str">
            <v/>
          </cell>
          <cell r="BG48" t="str">
            <v>○</v>
          </cell>
          <cell r="BH48" t="b">
            <v>1</v>
          </cell>
          <cell r="BI48" t="b">
            <v>1</v>
          </cell>
        </row>
        <row r="49">
          <cell r="C49" t="str">
            <v/>
          </cell>
          <cell r="D49" t="str">
            <v/>
          </cell>
          <cell r="E49" t="str">
            <v/>
          </cell>
          <cell r="F49" t="str">
            <v/>
          </cell>
          <cell r="U49" t="str">
            <v>－</v>
          </cell>
          <cell r="AX49" t="str">
            <v>予定価格</v>
          </cell>
          <cell r="AY49" t="str">
            <v>×</v>
          </cell>
          <cell r="AZ49" t="str">
            <v>×</v>
          </cell>
          <cell r="BA49" t="str">
            <v>×</v>
          </cell>
          <cell r="BB49" t="str">
            <v>×</v>
          </cell>
          <cell r="BC49" t="str">
            <v/>
          </cell>
          <cell r="BD49">
            <v>0</v>
          </cell>
          <cell r="BE49" t="str">
            <v/>
          </cell>
          <cell r="BF49" t="str">
            <v/>
          </cell>
          <cell r="BG49" t="str">
            <v>○</v>
          </cell>
          <cell r="BH49" t="b">
            <v>1</v>
          </cell>
          <cell r="BI49" t="b">
            <v>1</v>
          </cell>
        </row>
        <row r="50">
          <cell r="C50" t="str">
            <v/>
          </cell>
          <cell r="D50" t="str">
            <v/>
          </cell>
          <cell r="E50" t="str">
            <v/>
          </cell>
          <cell r="F50" t="str">
            <v/>
          </cell>
          <cell r="U50" t="str">
            <v>－</v>
          </cell>
          <cell r="AX50" t="str">
            <v>予定価格</v>
          </cell>
          <cell r="AY50" t="str">
            <v>×</v>
          </cell>
          <cell r="AZ50" t="str">
            <v>×</v>
          </cell>
          <cell r="BA50" t="str">
            <v>×</v>
          </cell>
          <cell r="BB50" t="str">
            <v>×</v>
          </cell>
          <cell r="BC50" t="str">
            <v/>
          </cell>
          <cell r="BD50">
            <v>0</v>
          </cell>
          <cell r="BE50" t="str">
            <v/>
          </cell>
          <cell r="BF50" t="str">
            <v/>
          </cell>
          <cell r="BG50" t="str">
            <v>○</v>
          </cell>
          <cell r="BH50" t="b">
            <v>1</v>
          </cell>
          <cell r="BI50" t="b">
            <v>1</v>
          </cell>
        </row>
        <row r="51">
          <cell r="C51" t="str">
            <v/>
          </cell>
          <cell r="D51" t="str">
            <v/>
          </cell>
          <cell r="E51" t="str">
            <v/>
          </cell>
          <cell r="F51" t="str">
            <v/>
          </cell>
          <cell r="U51" t="str">
            <v>－</v>
          </cell>
          <cell r="AX51" t="str">
            <v>予定価格</v>
          </cell>
          <cell r="AY51" t="str">
            <v>×</v>
          </cell>
          <cell r="AZ51" t="str">
            <v>×</v>
          </cell>
          <cell r="BA51" t="str">
            <v>×</v>
          </cell>
          <cell r="BB51" t="str">
            <v>×</v>
          </cell>
          <cell r="BC51" t="str">
            <v/>
          </cell>
          <cell r="BD51">
            <v>0</v>
          </cell>
          <cell r="BE51" t="str">
            <v/>
          </cell>
          <cell r="BF51" t="str">
            <v/>
          </cell>
          <cell r="BG51" t="str">
            <v>○</v>
          </cell>
          <cell r="BH51" t="b">
            <v>1</v>
          </cell>
          <cell r="BI51" t="b">
            <v>1</v>
          </cell>
        </row>
        <row r="52">
          <cell r="C52" t="str">
            <v/>
          </cell>
          <cell r="D52" t="str">
            <v/>
          </cell>
          <cell r="E52" t="str">
            <v/>
          </cell>
          <cell r="F52" t="str">
            <v/>
          </cell>
          <cell r="U52" t="str">
            <v>－</v>
          </cell>
          <cell r="AX52" t="str">
            <v>予定価格</v>
          </cell>
          <cell r="AY52" t="str">
            <v>×</v>
          </cell>
          <cell r="AZ52" t="str">
            <v>×</v>
          </cell>
          <cell r="BA52" t="str">
            <v>×</v>
          </cell>
          <cell r="BB52" t="str">
            <v>×</v>
          </cell>
          <cell r="BC52" t="str">
            <v/>
          </cell>
          <cell r="BD52">
            <v>0</v>
          </cell>
          <cell r="BE52" t="str">
            <v/>
          </cell>
          <cell r="BF52" t="str">
            <v/>
          </cell>
          <cell r="BG52" t="str">
            <v>○</v>
          </cell>
          <cell r="BH52" t="b">
            <v>1</v>
          </cell>
          <cell r="BI52" t="b">
            <v>1</v>
          </cell>
        </row>
        <row r="53">
          <cell r="C53" t="str">
            <v/>
          </cell>
          <cell r="D53" t="str">
            <v/>
          </cell>
          <cell r="E53" t="str">
            <v/>
          </cell>
          <cell r="F53" t="str">
            <v/>
          </cell>
          <cell r="U53" t="str">
            <v>－</v>
          </cell>
          <cell r="AX53" t="str">
            <v>予定価格</v>
          </cell>
          <cell r="AY53" t="str">
            <v>×</v>
          </cell>
          <cell r="AZ53" t="str">
            <v>×</v>
          </cell>
          <cell r="BA53" t="str">
            <v>×</v>
          </cell>
          <cell r="BB53" t="str">
            <v>×</v>
          </cell>
          <cell r="BC53" t="str">
            <v/>
          </cell>
          <cell r="BD53">
            <v>0</v>
          </cell>
          <cell r="BE53" t="str">
            <v/>
          </cell>
          <cell r="BF53" t="str">
            <v/>
          </cell>
          <cell r="BG53" t="str">
            <v>○</v>
          </cell>
          <cell r="BH53" t="b">
            <v>1</v>
          </cell>
          <cell r="BI53" t="b">
            <v>1</v>
          </cell>
        </row>
        <row r="54">
          <cell r="C54" t="str">
            <v/>
          </cell>
          <cell r="D54" t="str">
            <v/>
          </cell>
          <cell r="E54" t="str">
            <v/>
          </cell>
          <cell r="F54" t="str">
            <v/>
          </cell>
          <cell r="U54" t="str">
            <v>－</v>
          </cell>
          <cell r="AX54" t="str">
            <v>予定価格</v>
          </cell>
          <cell r="AY54" t="str">
            <v>×</v>
          </cell>
          <cell r="AZ54" t="str">
            <v>×</v>
          </cell>
          <cell r="BA54" t="str">
            <v>×</v>
          </cell>
          <cell r="BB54" t="str">
            <v>×</v>
          </cell>
          <cell r="BC54" t="str">
            <v/>
          </cell>
          <cell r="BD54">
            <v>0</v>
          </cell>
          <cell r="BE54" t="str">
            <v/>
          </cell>
          <cell r="BF54" t="str">
            <v/>
          </cell>
          <cell r="BG54" t="str">
            <v>○</v>
          </cell>
          <cell r="BH54" t="b">
            <v>1</v>
          </cell>
          <cell r="BI54" t="b">
            <v>1</v>
          </cell>
        </row>
        <row r="55">
          <cell r="C55" t="str">
            <v/>
          </cell>
          <cell r="D55" t="str">
            <v/>
          </cell>
          <cell r="E55" t="str">
            <v/>
          </cell>
          <cell r="F55" t="str">
            <v/>
          </cell>
          <cell r="U55" t="str">
            <v>－</v>
          </cell>
          <cell r="AX55" t="str">
            <v>予定価格</v>
          </cell>
          <cell r="AY55" t="str">
            <v>×</v>
          </cell>
          <cell r="AZ55" t="str">
            <v>×</v>
          </cell>
          <cell r="BA55" t="str">
            <v>×</v>
          </cell>
          <cell r="BB55" t="str">
            <v>×</v>
          </cell>
          <cell r="BC55" t="str">
            <v/>
          </cell>
          <cell r="BD55">
            <v>0</v>
          </cell>
          <cell r="BE55" t="str">
            <v/>
          </cell>
          <cell r="BF55" t="str">
            <v/>
          </cell>
          <cell r="BG55" t="str">
            <v>○</v>
          </cell>
          <cell r="BH55" t="b">
            <v>1</v>
          </cell>
          <cell r="BI55" t="b">
            <v>1</v>
          </cell>
        </row>
        <row r="56">
          <cell r="C56" t="str">
            <v/>
          </cell>
          <cell r="D56" t="str">
            <v/>
          </cell>
          <cell r="E56" t="str">
            <v/>
          </cell>
          <cell r="F56" t="str">
            <v/>
          </cell>
          <cell r="U56" t="str">
            <v>－</v>
          </cell>
          <cell r="AX56" t="str">
            <v>予定価格</v>
          </cell>
          <cell r="AY56" t="str">
            <v>×</v>
          </cell>
          <cell r="AZ56" t="str">
            <v>×</v>
          </cell>
          <cell r="BA56" t="str">
            <v>×</v>
          </cell>
          <cell r="BB56" t="str">
            <v>×</v>
          </cell>
          <cell r="BC56" t="str">
            <v/>
          </cell>
          <cell r="BD56">
            <v>0</v>
          </cell>
          <cell r="BE56" t="str">
            <v/>
          </cell>
          <cell r="BF56" t="str">
            <v/>
          </cell>
          <cell r="BG56" t="str">
            <v>○</v>
          </cell>
          <cell r="BH56" t="b">
            <v>1</v>
          </cell>
          <cell r="BI56" t="b">
            <v>1</v>
          </cell>
        </row>
        <row r="57">
          <cell r="C57" t="str">
            <v/>
          </cell>
          <cell r="D57" t="str">
            <v/>
          </cell>
          <cell r="E57" t="str">
            <v/>
          </cell>
          <cell r="F57" t="str">
            <v/>
          </cell>
          <cell r="U57" t="str">
            <v>－</v>
          </cell>
          <cell r="AX57" t="str">
            <v>予定価格</v>
          </cell>
          <cell r="AY57" t="str">
            <v>×</v>
          </cell>
          <cell r="AZ57" t="str">
            <v>×</v>
          </cell>
          <cell r="BA57" t="str">
            <v>×</v>
          </cell>
          <cell r="BB57" t="str">
            <v>×</v>
          </cell>
          <cell r="BC57" t="str">
            <v/>
          </cell>
          <cell r="BD57">
            <v>0</v>
          </cell>
          <cell r="BE57" t="str">
            <v/>
          </cell>
          <cell r="BF57" t="str">
            <v/>
          </cell>
          <cell r="BG57" t="str">
            <v>○</v>
          </cell>
          <cell r="BH57" t="b">
            <v>1</v>
          </cell>
          <cell r="BI57" t="b">
            <v>1</v>
          </cell>
        </row>
        <row r="58">
          <cell r="C58" t="str">
            <v/>
          </cell>
          <cell r="D58" t="str">
            <v/>
          </cell>
          <cell r="E58" t="str">
            <v/>
          </cell>
          <cell r="F58" t="str">
            <v/>
          </cell>
          <cell r="U58" t="str">
            <v>－</v>
          </cell>
          <cell r="AX58" t="str">
            <v>予定価格</v>
          </cell>
          <cell r="AY58" t="str">
            <v>×</v>
          </cell>
          <cell r="AZ58" t="str">
            <v>×</v>
          </cell>
          <cell r="BA58" t="str">
            <v>×</v>
          </cell>
          <cell r="BB58" t="str">
            <v>×</v>
          </cell>
          <cell r="BC58" t="str">
            <v/>
          </cell>
          <cell r="BD58">
            <v>0</v>
          </cell>
          <cell r="BE58" t="str">
            <v/>
          </cell>
          <cell r="BF58" t="str">
            <v/>
          </cell>
          <cell r="BG58" t="str">
            <v>○</v>
          </cell>
          <cell r="BH58" t="b">
            <v>1</v>
          </cell>
          <cell r="BI58" t="b">
            <v>1</v>
          </cell>
        </row>
        <row r="59">
          <cell r="C59" t="str">
            <v/>
          </cell>
          <cell r="D59" t="str">
            <v/>
          </cell>
          <cell r="E59" t="str">
            <v/>
          </cell>
          <cell r="F59" t="str">
            <v/>
          </cell>
          <cell r="U59" t="str">
            <v>－</v>
          </cell>
          <cell r="AX59" t="str">
            <v>予定価格</v>
          </cell>
          <cell r="AY59" t="str">
            <v>×</v>
          </cell>
          <cell r="AZ59" t="str">
            <v>×</v>
          </cell>
          <cell r="BA59" t="str">
            <v>×</v>
          </cell>
          <cell r="BB59" t="str">
            <v>×</v>
          </cell>
          <cell r="BC59" t="str">
            <v/>
          </cell>
          <cell r="BD59">
            <v>0</v>
          </cell>
          <cell r="BE59" t="str">
            <v/>
          </cell>
          <cell r="BF59" t="str">
            <v/>
          </cell>
          <cell r="BG59" t="str">
            <v>○</v>
          </cell>
          <cell r="BH59" t="b">
            <v>1</v>
          </cell>
          <cell r="BI59" t="b">
            <v>1</v>
          </cell>
        </row>
        <row r="60">
          <cell r="C60" t="str">
            <v/>
          </cell>
          <cell r="D60" t="str">
            <v/>
          </cell>
          <cell r="E60" t="str">
            <v/>
          </cell>
          <cell r="F60" t="str">
            <v/>
          </cell>
          <cell r="U60" t="str">
            <v>－</v>
          </cell>
          <cell r="AX60" t="str">
            <v>予定価格</v>
          </cell>
          <cell r="AY60" t="str">
            <v>×</v>
          </cell>
          <cell r="AZ60" t="str">
            <v>×</v>
          </cell>
          <cell r="BA60" t="str">
            <v>×</v>
          </cell>
          <cell r="BB60" t="str">
            <v>×</v>
          </cell>
          <cell r="BC60" t="str">
            <v/>
          </cell>
          <cell r="BD60">
            <v>0</v>
          </cell>
          <cell r="BE60" t="str">
            <v/>
          </cell>
          <cell r="BF60" t="str">
            <v/>
          </cell>
          <cell r="BG60" t="str">
            <v>○</v>
          </cell>
          <cell r="BH60" t="b">
            <v>1</v>
          </cell>
          <cell r="BI60" t="b">
            <v>1</v>
          </cell>
        </row>
        <row r="61">
          <cell r="C61" t="str">
            <v/>
          </cell>
          <cell r="D61" t="str">
            <v/>
          </cell>
          <cell r="E61" t="str">
            <v/>
          </cell>
          <cell r="F61" t="str">
            <v/>
          </cell>
          <cell r="U61" t="str">
            <v>－</v>
          </cell>
          <cell r="AX61" t="str">
            <v>予定価格</v>
          </cell>
          <cell r="AY61" t="str">
            <v>×</v>
          </cell>
          <cell r="AZ61" t="str">
            <v>×</v>
          </cell>
          <cell r="BA61" t="str">
            <v>×</v>
          </cell>
          <cell r="BB61" t="str">
            <v>×</v>
          </cell>
          <cell r="BC61" t="str">
            <v/>
          </cell>
          <cell r="BD61">
            <v>0</v>
          </cell>
          <cell r="BE61" t="str">
            <v/>
          </cell>
          <cell r="BF61" t="str">
            <v/>
          </cell>
          <cell r="BG61" t="str">
            <v>○</v>
          </cell>
          <cell r="BH61" t="b">
            <v>1</v>
          </cell>
          <cell r="BI61" t="b">
            <v>1</v>
          </cell>
        </row>
        <row r="62">
          <cell r="C62" t="str">
            <v/>
          </cell>
          <cell r="D62" t="str">
            <v/>
          </cell>
          <cell r="E62" t="str">
            <v/>
          </cell>
          <cell r="F62" t="str">
            <v/>
          </cell>
          <cell r="U62" t="str">
            <v>－</v>
          </cell>
          <cell r="AX62" t="str">
            <v>予定価格</v>
          </cell>
          <cell r="AY62" t="str">
            <v>×</v>
          </cell>
          <cell r="AZ62" t="str">
            <v>×</v>
          </cell>
          <cell r="BA62" t="str">
            <v>×</v>
          </cell>
          <cell r="BB62" t="str">
            <v>×</v>
          </cell>
          <cell r="BC62" t="str">
            <v/>
          </cell>
          <cell r="BD62">
            <v>0</v>
          </cell>
          <cell r="BE62" t="str">
            <v/>
          </cell>
          <cell r="BF62" t="str">
            <v/>
          </cell>
          <cell r="BG62" t="str">
            <v>○</v>
          </cell>
          <cell r="BH62" t="b">
            <v>1</v>
          </cell>
          <cell r="BI62" t="b">
            <v>1</v>
          </cell>
        </row>
        <row r="63">
          <cell r="C63" t="str">
            <v/>
          </cell>
          <cell r="D63" t="str">
            <v/>
          </cell>
          <cell r="E63" t="str">
            <v/>
          </cell>
          <cell r="F63" t="str">
            <v/>
          </cell>
          <cell r="U63" t="str">
            <v>－</v>
          </cell>
          <cell r="AX63" t="str">
            <v>予定価格</v>
          </cell>
          <cell r="AY63" t="str">
            <v>×</v>
          </cell>
          <cell r="AZ63" t="str">
            <v>×</v>
          </cell>
          <cell r="BA63" t="str">
            <v>×</v>
          </cell>
          <cell r="BB63" t="str">
            <v>×</v>
          </cell>
          <cell r="BC63" t="str">
            <v/>
          </cell>
          <cell r="BD63">
            <v>0</v>
          </cell>
          <cell r="BE63" t="str">
            <v/>
          </cell>
          <cell r="BF63" t="str">
            <v/>
          </cell>
          <cell r="BG63" t="str">
            <v>○</v>
          </cell>
          <cell r="BH63" t="b">
            <v>1</v>
          </cell>
          <cell r="BI63" t="b">
            <v>1</v>
          </cell>
        </row>
        <row r="64">
          <cell r="C64" t="str">
            <v/>
          </cell>
          <cell r="D64" t="str">
            <v/>
          </cell>
          <cell r="E64" t="str">
            <v/>
          </cell>
          <cell r="F64" t="str">
            <v/>
          </cell>
          <cell r="U64" t="str">
            <v>－</v>
          </cell>
          <cell r="AX64" t="str">
            <v>予定価格</v>
          </cell>
          <cell r="AY64" t="str">
            <v>×</v>
          </cell>
          <cell r="AZ64" t="str">
            <v>×</v>
          </cell>
          <cell r="BA64" t="str">
            <v>×</v>
          </cell>
          <cell r="BB64" t="str">
            <v>×</v>
          </cell>
          <cell r="BC64" t="str">
            <v/>
          </cell>
          <cell r="BD64">
            <v>0</v>
          </cell>
          <cell r="BE64" t="str">
            <v/>
          </cell>
          <cell r="BF64" t="str">
            <v/>
          </cell>
          <cell r="BG64" t="str">
            <v>○</v>
          </cell>
          <cell r="BH64" t="b">
            <v>1</v>
          </cell>
          <cell r="BI64" t="b">
            <v>1</v>
          </cell>
        </row>
        <row r="65">
          <cell r="C65" t="str">
            <v/>
          </cell>
          <cell r="D65" t="str">
            <v/>
          </cell>
          <cell r="E65" t="str">
            <v/>
          </cell>
          <cell r="F65" t="str">
            <v/>
          </cell>
          <cell r="U65" t="str">
            <v>－</v>
          </cell>
          <cell r="AX65" t="str">
            <v>予定価格</v>
          </cell>
          <cell r="AY65" t="str">
            <v>×</v>
          </cell>
          <cell r="AZ65" t="str">
            <v>×</v>
          </cell>
          <cell r="BA65" t="str">
            <v>×</v>
          </cell>
          <cell r="BB65" t="str">
            <v>×</v>
          </cell>
          <cell r="BC65" t="str">
            <v/>
          </cell>
          <cell r="BD65">
            <v>0</v>
          </cell>
          <cell r="BE65" t="str">
            <v/>
          </cell>
          <cell r="BF65" t="str">
            <v/>
          </cell>
          <cell r="BG65" t="str">
            <v>○</v>
          </cell>
          <cell r="BH65" t="b">
            <v>1</v>
          </cell>
          <cell r="BI65" t="b">
            <v>1</v>
          </cell>
        </row>
        <row r="66">
          <cell r="C66" t="str">
            <v/>
          </cell>
          <cell r="D66" t="str">
            <v/>
          </cell>
          <cell r="E66" t="str">
            <v/>
          </cell>
          <cell r="F66" t="str">
            <v/>
          </cell>
          <cell r="U66" t="str">
            <v>－</v>
          </cell>
          <cell r="AX66" t="str">
            <v>予定価格</v>
          </cell>
          <cell r="AY66" t="str">
            <v>×</v>
          </cell>
          <cell r="AZ66" t="str">
            <v>×</v>
          </cell>
          <cell r="BA66" t="str">
            <v>×</v>
          </cell>
          <cell r="BB66" t="str">
            <v>×</v>
          </cell>
          <cell r="BC66" t="str">
            <v/>
          </cell>
          <cell r="BD66">
            <v>0</v>
          </cell>
          <cell r="BE66" t="str">
            <v/>
          </cell>
          <cell r="BF66" t="str">
            <v/>
          </cell>
          <cell r="BG66" t="str">
            <v>○</v>
          </cell>
          <cell r="BH66" t="b">
            <v>1</v>
          </cell>
          <cell r="BI66" t="b">
            <v>1</v>
          </cell>
        </row>
        <row r="67">
          <cell r="C67" t="str">
            <v/>
          </cell>
          <cell r="D67" t="str">
            <v/>
          </cell>
          <cell r="E67" t="str">
            <v/>
          </cell>
          <cell r="F67" t="str">
            <v/>
          </cell>
          <cell r="U67" t="str">
            <v>－</v>
          </cell>
          <cell r="AX67" t="str">
            <v>予定価格</v>
          </cell>
          <cell r="AY67" t="str">
            <v>×</v>
          </cell>
          <cell r="AZ67" t="str">
            <v>×</v>
          </cell>
          <cell r="BA67" t="str">
            <v>×</v>
          </cell>
          <cell r="BB67" t="str">
            <v>×</v>
          </cell>
          <cell r="BC67" t="str">
            <v/>
          </cell>
          <cell r="BD67">
            <v>0</v>
          </cell>
          <cell r="BE67" t="str">
            <v/>
          </cell>
          <cell r="BF67" t="str">
            <v/>
          </cell>
          <cell r="BG67" t="str">
            <v>○</v>
          </cell>
          <cell r="BH67" t="b">
            <v>1</v>
          </cell>
          <cell r="BI67" t="b">
            <v>1</v>
          </cell>
        </row>
        <row r="68">
          <cell r="C68" t="str">
            <v/>
          </cell>
          <cell r="D68" t="str">
            <v/>
          </cell>
          <cell r="E68" t="str">
            <v/>
          </cell>
          <cell r="F68" t="str">
            <v/>
          </cell>
          <cell r="U68" t="str">
            <v>－</v>
          </cell>
          <cell r="AX68" t="str">
            <v>予定価格</v>
          </cell>
          <cell r="AY68" t="str">
            <v>×</v>
          </cell>
          <cell r="AZ68" t="str">
            <v>×</v>
          </cell>
          <cell r="BA68" t="str">
            <v>×</v>
          </cell>
          <cell r="BB68" t="str">
            <v>×</v>
          </cell>
          <cell r="BC68" t="str">
            <v/>
          </cell>
          <cell r="BD68">
            <v>0</v>
          </cell>
          <cell r="BE68" t="str">
            <v/>
          </cell>
          <cell r="BF68" t="str">
            <v/>
          </cell>
          <cell r="BG68" t="str">
            <v>○</v>
          </cell>
          <cell r="BH68" t="b">
            <v>1</v>
          </cell>
          <cell r="BI68" t="b">
            <v>1</v>
          </cell>
        </row>
        <row r="69">
          <cell r="C69" t="str">
            <v/>
          </cell>
          <cell r="D69" t="str">
            <v/>
          </cell>
          <cell r="E69" t="str">
            <v/>
          </cell>
          <cell r="F69" t="str">
            <v/>
          </cell>
          <cell r="U69" t="str">
            <v>－</v>
          </cell>
          <cell r="AX69" t="str">
            <v>予定価格</v>
          </cell>
          <cell r="AY69" t="str">
            <v>×</v>
          </cell>
          <cell r="AZ69" t="str">
            <v>×</v>
          </cell>
          <cell r="BA69" t="str">
            <v>×</v>
          </cell>
          <cell r="BB69" t="str">
            <v>×</v>
          </cell>
          <cell r="BC69" t="str">
            <v/>
          </cell>
          <cell r="BD69">
            <v>0</v>
          </cell>
          <cell r="BE69" t="str">
            <v/>
          </cell>
          <cell r="BF69" t="str">
            <v/>
          </cell>
          <cell r="BG69" t="str">
            <v>○</v>
          </cell>
          <cell r="BH69" t="b">
            <v>1</v>
          </cell>
          <cell r="BI69" t="b">
            <v>1</v>
          </cell>
        </row>
        <row r="70">
          <cell r="C70" t="str">
            <v/>
          </cell>
          <cell r="D70" t="str">
            <v/>
          </cell>
          <cell r="E70" t="str">
            <v/>
          </cell>
          <cell r="F70" t="str">
            <v/>
          </cell>
          <cell r="U70" t="str">
            <v>－</v>
          </cell>
          <cell r="AX70" t="str">
            <v>予定価格</v>
          </cell>
          <cell r="AY70" t="str">
            <v>×</v>
          </cell>
          <cell r="AZ70" t="str">
            <v>×</v>
          </cell>
          <cell r="BA70" t="str">
            <v>×</v>
          </cell>
          <cell r="BB70" t="str">
            <v>×</v>
          </cell>
          <cell r="BC70" t="str">
            <v/>
          </cell>
          <cell r="BD70">
            <v>0</v>
          </cell>
          <cell r="BE70" t="str">
            <v/>
          </cell>
          <cell r="BF70" t="str">
            <v/>
          </cell>
          <cell r="BG70" t="str">
            <v>○</v>
          </cell>
          <cell r="BH70" t="b">
            <v>1</v>
          </cell>
          <cell r="BI70" t="b">
            <v>1</v>
          </cell>
        </row>
        <row r="71">
          <cell r="C71" t="str">
            <v/>
          </cell>
          <cell r="D71" t="str">
            <v/>
          </cell>
          <cell r="E71" t="str">
            <v/>
          </cell>
          <cell r="F71" t="str">
            <v/>
          </cell>
          <cell r="U71" t="str">
            <v>－</v>
          </cell>
          <cell r="AX71" t="str">
            <v>予定価格</v>
          </cell>
          <cell r="AY71" t="str">
            <v>×</v>
          </cell>
          <cell r="AZ71" t="str">
            <v>×</v>
          </cell>
          <cell r="BA71" t="str">
            <v>×</v>
          </cell>
          <cell r="BB71" t="str">
            <v>×</v>
          </cell>
          <cell r="BC71" t="str">
            <v/>
          </cell>
          <cell r="BD71">
            <v>0</v>
          </cell>
          <cell r="BE71" t="str">
            <v/>
          </cell>
          <cell r="BF71" t="str">
            <v/>
          </cell>
          <cell r="BG71" t="str">
            <v>○</v>
          </cell>
          <cell r="BH71" t="b">
            <v>1</v>
          </cell>
          <cell r="BI71" t="b">
            <v>1</v>
          </cell>
        </row>
        <row r="72">
          <cell r="C72" t="str">
            <v/>
          </cell>
          <cell r="D72" t="str">
            <v/>
          </cell>
          <cell r="E72" t="str">
            <v/>
          </cell>
          <cell r="F72" t="str">
            <v/>
          </cell>
          <cell r="U72" t="str">
            <v>－</v>
          </cell>
          <cell r="AX72" t="str">
            <v>予定価格</v>
          </cell>
          <cell r="AY72" t="str">
            <v>×</v>
          </cell>
          <cell r="AZ72" t="str">
            <v>×</v>
          </cell>
          <cell r="BA72" t="str">
            <v>×</v>
          </cell>
          <cell r="BB72" t="str">
            <v>×</v>
          </cell>
          <cell r="BC72" t="str">
            <v/>
          </cell>
          <cell r="BD72">
            <v>0</v>
          </cell>
          <cell r="BE72" t="str">
            <v/>
          </cell>
          <cell r="BF72" t="str">
            <v/>
          </cell>
          <cell r="BG72" t="str">
            <v>○</v>
          </cell>
          <cell r="BH72" t="b">
            <v>1</v>
          </cell>
          <cell r="BI72" t="b">
            <v>1</v>
          </cell>
        </row>
        <row r="73">
          <cell r="C73" t="str">
            <v/>
          </cell>
          <cell r="D73" t="str">
            <v/>
          </cell>
          <cell r="E73" t="str">
            <v/>
          </cell>
          <cell r="F73" t="str">
            <v/>
          </cell>
          <cell r="U73" t="str">
            <v>－</v>
          </cell>
          <cell r="AX73" t="str">
            <v>予定価格</v>
          </cell>
          <cell r="AY73" t="str">
            <v>×</v>
          </cell>
          <cell r="AZ73" t="str">
            <v>×</v>
          </cell>
          <cell r="BA73" t="str">
            <v>×</v>
          </cell>
          <cell r="BB73" t="str">
            <v>×</v>
          </cell>
          <cell r="BC73" t="str">
            <v/>
          </cell>
          <cell r="BD73">
            <v>0</v>
          </cell>
          <cell r="BE73" t="str">
            <v/>
          </cell>
          <cell r="BF73" t="str">
            <v/>
          </cell>
          <cell r="BG73" t="str">
            <v>○</v>
          </cell>
          <cell r="BH73" t="b">
            <v>1</v>
          </cell>
          <cell r="BI73" t="b">
            <v>1</v>
          </cell>
        </row>
        <row r="74">
          <cell r="C74" t="str">
            <v/>
          </cell>
          <cell r="D74" t="str">
            <v/>
          </cell>
          <cell r="E74" t="str">
            <v/>
          </cell>
          <cell r="F74" t="str">
            <v/>
          </cell>
          <cell r="U74" t="str">
            <v>－</v>
          </cell>
          <cell r="AX74" t="str">
            <v>予定価格</v>
          </cell>
          <cell r="AY74" t="str">
            <v>×</v>
          </cell>
          <cell r="AZ74" t="str">
            <v>×</v>
          </cell>
          <cell r="BA74" t="str">
            <v>×</v>
          </cell>
          <cell r="BB74" t="str">
            <v>×</v>
          </cell>
          <cell r="BC74" t="str">
            <v/>
          </cell>
          <cell r="BD74">
            <v>0</v>
          </cell>
          <cell r="BE74" t="str">
            <v/>
          </cell>
          <cell r="BF74" t="str">
            <v/>
          </cell>
          <cell r="BG74" t="str">
            <v>○</v>
          </cell>
          <cell r="BH74" t="b">
            <v>1</v>
          </cell>
          <cell r="BI74" t="b">
            <v>1</v>
          </cell>
        </row>
        <row r="75">
          <cell r="C75" t="str">
            <v/>
          </cell>
          <cell r="D75" t="str">
            <v/>
          </cell>
          <cell r="E75" t="str">
            <v/>
          </cell>
          <cell r="F75" t="str">
            <v/>
          </cell>
          <cell r="U75" t="str">
            <v>－</v>
          </cell>
          <cell r="AX75" t="str">
            <v>予定価格</v>
          </cell>
          <cell r="AY75" t="str">
            <v>×</v>
          </cell>
          <cell r="AZ75" t="str">
            <v>×</v>
          </cell>
          <cell r="BA75" t="str">
            <v>×</v>
          </cell>
          <cell r="BB75" t="str">
            <v>×</v>
          </cell>
          <cell r="BC75" t="str">
            <v/>
          </cell>
          <cell r="BD75">
            <v>0</v>
          </cell>
          <cell r="BE75" t="str">
            <v/>
          </cell>
          <cell r="BF75" t="str">
            <v/>
          </cell>
          <cell r="BG75" t="str">
            <v>○</v>
          </cell>
          <cell r="BH75" t="b">
            <v>1</v>
          </cell>
          <cell r="BI75" t="b">
            <v>1</v>
          </cell>
        </row>
        <row r="76">
          <cell r="C76" t="str">
            <v/>
          </cell>
          <cell r="D76" t="str">
            <v/>
          </cell>
          <cell r="E76" t="str">
            <v/>
          </cell>
          <cell r="F76" t="str">
            <v/>
          </cell>
          <cell r="U76" t="str">
            <v>－</v>
          </cell>
          <cell r="AX76" t="str">
            <v>予定価格</v>
          </cell>
          <cell r="AY76" t="str">
            <v>×</v>
          </cell>
          <cell r="AZ76" t="str">
            <v>×</v>
          </cell>
          <cell r="BA76" t="str">
            <v>×</v>
          </cell>
          <cell r="BB76" t="str">
            <v>×</v>
          </cell>
          <cell r="BC76" t="str">
            <v/>
          </cell>
          <cell r="BD76">
            <v>0</v>
          </cell>
          <cell r="BE76" t="str">
            <v/>
          </cell>
          <cell r="BF76" t="str">
            <v/>
          </cell>
          <cell r="BG76" t="str">
            <v>○</v>
          </cell>
          <cell r="BH76" t="b">
            <v>1</v>
          </cell>
          <cell r="BI76" t="b">
            <v>1</v>
          </cell>
        </row>
        <row r="77">
          <cell r="C77" t="str">
            <v/>
          </cell>
          <cell r="D77" t="str">
            <v/>
          </cell>
          <cell r="E77" t="str">
            <v/>
          </cell>
          <cell r="F77" t="str">
            <v/>
          </cell>
          <cell r="U77" t="str">
            <v>－</v>
          </cell>
          <cell r="AX77" t="str">
            <v>予定価格</v>
          </cell>
          <cell r="AY77" t="str">
            <v>×</v>
          </cell>
          <cell r="AZ77" t="str">
            <v>×</v>
          </cell>
          <cell r="BA77" t="str">
            <v>×</v>
          </cell>
          <cell r="BB77" t="str">
            <v>×</v>
          </cell>
          <cell r="BC77" t="str">
            <v/>
          </cell>
          <cell r="BD77">
            <v>0</v>
          </cell>
          <cell r="BE77" t="str">
            <v/>
          </cell>
          <cell r="BF77" t="str">
            <v/>
          </cell>
          <cell r="BG77" t="str">
            <v>○</v>
          </cell>
          <cell r="BH77" t="b">
            <v>1</v>
          </cell>
          <cell r="BI77" t="b">
            <v>1</v>
          </cell>
        </row>
        <row r="78">
          <cell r="C78" t="str">
            <v/>
          </cell>
          <cell r="D78" t="str">
            <v/>
          </cell>
          <cell r="E78" t="str">
            <v/>
          </cell>
          <cell r="F78" t="str">
            <v/>
          </cell>
          <cell r="U78" t="str">
            <v>－</v>
          </cell>
          <cell r="AX78" t="str">
            <v>予定価格</v>
          </cell>
          <cell r="AY78" t="str">
            <v>×</v>
          </cell>
          <cell r="AZ78" t="str">
            <v>×</v>
          </cell>
          <cell r="BA78" t="str">
            <v>×</v>
          </cell>
          <cell r="BB78" t="str">
            <v>×</v>
          </cell>
          <cell r="BC78" t="str">
            <v/>
          </cell>
          <cell r="BD78">
            <v>0</v>
          </cell>
          <cell r="BE78" t="str">
            <v/>
          </cell>
          <cell r="BF78" t="str">
            <v/>
          </cell>
          <cell r="BG78" t="str">
            <v>○</v>
          </cell>
          <cell r="BH78" t="b">
            <v>1</v>
          </cell>
          <cell r="BI78" t="b">
            <v>1</v>
          </cell>
        </row>
        <row r="79">
          <cell r="C79" t="str">
            <v/>
          </cell>
          <cell r="D79" t="str">
            <v/>
          </cell>
          <cell r="E79" t="str">
            <v/>
          </cell>
          <cell r="F79" t="str">
            <v/>
          </cell>
          <cell r="U79" t="str">
            <v>－</v>
          </cell>
          <cell r="AX79" t="str">
            <v>予定価格</v>
          </cell>
          <cell r="AY79" t="str">
            <v>×</v>
          </cell>
          <cell r="AZ79" t="str">
            <v>×</v>
          </cell>
          <cell r="BA79" t="str">
            <v>×</v>
          </cell>
          <cell r="BB79" t="str">
            <v>×</v>
          </cell>
          <cell r="BC79" t="str">
            <v/>
          </cell>
          <cell r="BD79">
            <v>0</v>
          </cell>
          <cell r="BE79" t="str">
            <v/>
          </cell>
          <cell r="BF79" t="str">
            <v/>
          </cell>
          <cell r="BG79" t="str">
            <v>○</v>
          </cell>
          <cell r="BH79" t="b">
            <v>1</v>
          </cell>
          <cell r="BI79" t="b">
            <v>1</v>
          </cell>
        </row>
        <row r="80">
          <cell r="C80" t="str">
            <v/>
          </cell>
          <cell r="D80" t="str">
            <v/>
          </cell>
          <cell r="E80" t="str">
            <v/>
          </cell>
          <cell r="F80" t="str">
            <v/>
          </cell>
          <cell r="U80" t="str">
            <v>－</v>
          </cell>
          <cell r="AX80" t="str">
            <v>予定価格</v>
          </cell>
          <cell r="AY80" t="str">
            <v>×</v>
          </cell>
          <cell r="AZ80" t="str">
            <v>×</v>
          </cell>
          <cell r="BA80" t="str">
            <v>×</v>
          </cell>
          <cell r="BB80" t="str">
            <v>×</v>
          </cell>
          <cell r="BC80" t="str">
            <v/>
          </cell>
          <cell r="BD80">
            <v>0</v>
          </cell>
          <cell r="BE80" t="str">
            <v/>
          </cell>
          <cell r="BF80" t="str">
            <v/>
          </cell>
          <cell r="BG80" t="str">
            <v>○</v>
          </cell>
          <cell r="BH80" t="b">
            <v>1</v>
          </cell>
          <cell r="BI80" t="b">
            <v>1</v>
          </cell>
        </row>
        <row r="81">
          <cell r="C81" t="str">
            <v/>
          </cell>
          <cell r="D81" t="str">
            <v/>
          </cell>
          <cell r="E81" t="str">
            <v/>
          </cell>
          <cell r="F81" t="str">
            <v/>
          </cell>
          <cell r="U81" t="str">
            <v>－</v>
          </cell>
          <cell r="AX81" t="str">
            <v>予定価格</v>
          </cell>
          <cell r="AY81" t="str">
            <v>×</v>
          </cell>
          <cell r="AZ81" t="str">
            <v>×</v>
          </cell>
          <cell r="BA81" t="str">
            <v>×</v>
          </cell>
          <cell r="BB81" t="str">
            <v>×</v>
          </cell>
          <cell r="BC81" t="str">
            <v/>
          </cell>
          <cell r="BD81">
            <v>0</v>
          </cell>
          <cell r="BE81" t="str">
            <v/>
          </cell>
          <cell r="BF81" t="str">
            <v/>
          </cell>
          <cell r="BG81" t="str">
            <v>○</v>
          </cell>
          <cell r="BH81" t="b">
            <v>1</v>
          </cell>
          <cell r="BI81" t="b">
            <v>1</v>
          </cell>
        </row>
        <row r="82">
          <cell r="C82" t="str">
            <v/>
          </cell>
          <cell r="D82" t="str">
            <v/>
          </cell>
          <cell r="E82" t="str">
            <v/>
          </cell>
          <cell r="F82" t="str">
            <v/>
          </cell>
          <cell r="U82" t="str">
            <v>－</v>
          </cell>
          <cell r="AX82" t="str">
            <v>予定価格</v>
          </cell>
          <cell r="AY82" t="str">
            <v>×</v>
          </cell>
          <cell r="AZ82" t="str">
            <v>×</v>
          </cell>
          <cell r="BA82" t="str">
            <v>×</v>
          </cell>
          <cell r="BB82" t="str">
            <v>×</v>
          </cell>
          <cell r="BC82" t="str">
            <v/>
          </cell>
          <cell r="BD82">
            <v>0</v>
          </cell>
          <cell r="BE82" t="str">
            <v/>
          </cell>
          <cell r="BF82" t="str">
            <v/>
          </cell>
          <cell r="BG82" t="str">
            <v>○</v>
          </cell>
          <cell r="BH82" t="b">
            <v>1</v>
          </cell>
          <cell r="BI82" t="b">
            <v>1</v>
          </cell>
        </row>
        <row r="83">
          <cell r="C83" t="str">
            <v/>
          </cell>
          <cell r="D83" t="str">
            <v/>
          </cell>
          <cell r="E83" t="str">
            <v/>
          </cell>
          <cell r="F83" t="str">
            <v/>
          </cell>
          <cell r="U83" t="str">
            <v>－</v>
          </cell>
          <cell r="AX83" t="str">
            <v>予定価格</v>
          </cell>
          <cell r="AY83" t="str">
            <v>×</v>
          </cell>
          <cell r="AZ83" t="str">
            <v>×</v>
          </cell>
          <cell r="BA83" t="str">
            <v>×</v>
          </cell>
          <cell r="BB83" t="str">
            <v>×</v>
          </cell>
          <cell r="BC83" t="str">
            <v/>
          </cell>
          <cell r="BD83">
            <v>0</v>
          </cell>
          <cell r="BE83" t="str">
            <v/>
          </cell>
          <cell r="BF83" t="str">
            <v/>
          </cell>
          <cell r="BG83" t="str">
            <v>○</v>
          </cell>
          <cell r="BH83" t="b">
            <v>1</v>
          </cell>
          <cell r="BI83" t="b">
            <v>1</v>
          </cell>
        </row>
        <row r="84">
          <cell r="C84" t="str">
            <v/>
          </cell>
          <cell r="D84" t="str">
            <v/>
          </cell>
          <cell r="E84" t="str">
            <v/>
          </cell>
          <cell r="F84" t="str">
            <v/>
          </cell>
          <cell r="U84" t="str">
            <v>－</v>
          </cell>
          <cell r="AX84" t="str">
            <v>予定価格</v>
          </cell>
          <cell r="AY84" t="str">
            <v>×</v>
          </cell>
          <cell r="AZ84" t="str">
            <v>×</v>
          </cell>
          <cell r="BA84" t="str">
            <v>×</v>
          </cell>
          <cell r="BB84" t="str">
            <v>×</v>
          </cell>
          <cell r="BC84" t="str">
            <v/>
          </cell>
          <cell r="BD84">
            <v>0</v>
          </cell>
          <cell r="BE84" t="str">
            <v/>
          </cell>
          <cell r="BF84" t="str">
            <v/>
          </cell>
          <cell r="BG84" t="str">
            <v>○</v>
          </cell>
          <cell r="BH84" t="b">
            <v>1</v>
          </cell>
          <cell r="BI84" t="b">
            <v>1</v>
          </cell>
        </row>
        <row r="85">
          <cell r="C85" t="str">
            <v/>
          </cell>
          <cell r="D85" t="str">
            <v/>
          </cell>
          <cell r="E85" t="str">
            <v/>
          </cell>
          <cell r="F85" t="str">
            <v/>
          </cell>
          <cell r="U85" t="str">
            <v>－</v>
          </cell>
          <cell r="AX85" t="str">
            <v>予定価格</v>
          </cell>
          <cell r="AY85" t="str">
            <v>×</v>
          </cell>
          <cell r="AZ85" t="str">
            <v>×</v>
          </cell>
          <cell r="BA85" t="str">
            <v>×</v>
          </cell>
          <cell r="BB85" t="str">
            <v>×</v>
          </cell>
          <cell r="BC85" t="str">
            <v/>
          </cell>
          <cell r="BD85">
            <v>0</v>
          </cell>
          <cell r="BE85" t="str">
            <v/>
          </cell>
          <cell r="BF85" t="str">
            <v/>
          </cell>
          <cell r="BG85" t="str">
            <v>○</v>
          </cell>
          <cell r="BH85" t="b">
            <v>1</v>
          </cell>
          <cell r="BI85" t="b">
            <v>1</v>
          </cell>
        </row>
        <row r="86">
          <cell r="C86" t="str">
            <v/>
          </cell>
          <cell r="D86" t="str">
            <v/>
          </cell>
          <cell r="E86" t="str">
            <v/>
          </cell>
          <cell r="F86" t="str">
            <v/>
          </cell>
          <cell r="U86" t="str">
            <v>－</v>
          </cell>
          <cell r="AX86" t="str">
            <v>予定価格</v>
          </cell>
          <cell r="AY86" t="str">
            <v>×</v>
          </cell>
          <cell r="AZ86" t="str">
            <v>×</v>
          </cell>
          <cell r="BA86" t="str">
            <v>×</v>
          </cell>
          <cell r="BB86" t="str">
            <v>×</v>
          </cell>
          <cell r="BC86" t="str">
            <v/>
          </cell>
          <cell r="BD86">
            <v>0</v>
          </cell>
          <cell r="BE86" t="str">
            <v/>
          </cell>
          <cell r="BF86" t="str">
            <v/>
          </cell>
          <cell r="BG86" t="str">
            <v>○</v>
          </cell>
          <cell r="BH86" t="b">
            <v>1</v>
          </cell>
          <cell r="BI86" t="b">
            <v>1</v>
          </cell>
        </row>
        <row r="87">
          <cell r="C87" t="str">
            <v/>
          </cell>
          <cell r="D87" t="str">
            <v/>
          </cell>
          <cell r="E87" t="str">
            <v/>
          </cell>
          <cell r="F87" t="str">
            <v/>
          </cell>
          <cell r="U87" t="str">
            <v>－</v>
          </cell>
          <cell r="AX87" t="str">
            <v>予定価格</v>
          </cell>
          <cell r="AY87" t="str">
            <v>×</v>
          </cell>
          <cell r="AZ87" t="str">
            <v>×</v>
          </cell>
          <cell r="BA87" t="str">
            <v>×</v>
          </cell>
          <cell r="BB87" t="str">
            <v>×</v>
          </cell>
          <cell r="BC87" t="str">
            <v/>
          </cell>
          <cell r="BD87">
            <v>0</v>
          </cell>
          <cell r="BE87" t="str">
            <v/>
          </cell>
          <cell r="BF87" t="str">
            <v/>
          </cell>
          <cell r="BG87" t="str">
            <v>○</v>
          </cell>
          <cell r="BH87" t="b">
            <v>1</v>
          </cell>
          <cell r="BI87" t="b">
            <v>1</v>
          </cell>
        </row>
        <row r="88">
          <cell r="C88" t="str">
            <v/>
          </cell>
          <cell r="D88" t="str">
            <v/>
          </cell>
          <cell r="E88" t="str">
            <v/>
          </cell>
          <cell r="F88" t="str">
            <v/>
          </cell>
          <cell r="U88" t="str">
            <v>－</v>
          </cell>
          <cell r="AX88" t="str">
            <v>予定価格</v>
          </cell>
          <cell r="AY88" t="str">
            <v>×</v>
          </cell>
          <cell r="AZ88" t="str">
            <v>×</v>
          </cell>
          <cell r="BA88" t="str">
            <v>×</v>
          </cell>
          <cell r="BB88" t="str">
            <v>×</v>
          </cell>
          <cell r="BC88" t="str">
            <v/>
          </cell>
          <cell r="BD88">
            <v>0</v>
          </cell>
          <cell r="BE88" t="str">
            <v/>
          </cell>
          <cell r="BF88" t="str">
            <v/>
          </cell>
          <cell r="BG88" t="str">
            <v>○</v>
          </cell>
          <cell r="BH88" t="b">
            <v>1</v>
          </cell>
          <cell r="BI88" t="b">
            <v>1</v>
          </cell>
        </row>
        <row r="89">
          <cell r="C89" t="str">
            <v/>
          </cell>
          <cell r="D89" t="str">
            <v/>
          </cell>
          <cell r="E89" t="str">
            <v/>
          </cell>
          <cell r="F89" t="str">
            <v/>
          </cell>
          <cell r="U89" t="str">
            <v>－</v>
          </cell>
          <cell r="AX89" t="str">
            <v>予定価格</v>
          </cell>
          <cell r="AY89" t="str">
            <v>×</v>
          </cell>
          <cell r="AZ89" t="str">
            <v>×</v>
          </cell>
          <cell r="BA89" t="str">
            <v>×</v>
          </cell>
          <cell r="BB89" t="str">
            <v>×</v>
          </cell>
          <cell r="BC89" t="str">
            <v/>
          </cell>
          <cell r="BD89">
            <v>0</v>
          </cell>
          <cell r="BE89" t="str">
            <v/>
          </cell>
          <cell r="BF89" t="str">
            <v/>
          </cell>
          <cell r="BG89" t="str">
            <v>○</v>
          </cell>
          <cell r="BH89" t="b">
            <v>1</v>
          </cell>
          <cell r="BI89" t="b">
            <v>1</v>
          </cell>
        </row>
        <row r="90">
          <cell r="C90" t="str">
            <v/>
          </cell>
          <cell r="D90" t="str">
            <v/>
          </cell>
          <cell r="E90" t="str">
            <v/>
          </cell>
          <cell r="F90" t="str">
            <v/>
          </cell>
          <cell r="U90" t="str">
            <v>－</v>
          </cell>
          <cell r="AX90" t="str">
            <v>予定価格</v>
          </cell>
          <cell r="AY90" t="str">
            <v>×</v>
          </cell>
          <cell r="AZ90" t="str">
            <v>×</v>
          </cell>
          <cell r="BA90" t="str">
            <v>×</v>
          </cell>
          <cell r="BB90" t="str">
            <v>×</v>
          </cell>
          <cell r="BC90" t="str">
            <v/>
          </cell>
          <cell r="BD90">
            <v>0</v>
          </cell>
          <cell r="BE90" t="str">
            <v/>
          </cell>
          <cell r="BF90" t="str">
            <v/>
          </cell>
          <cell r="BG90" t="str">
            <v>○</v>
          </cell>
          <cell r="BH90" t="b">
            <v>1</v>
          </cell>
          <cell r="BI90" t="b">
            <v>1</v>
          </cell>
        </row>
        <row r="91">
          <cell r="C91" t="str">
            <v/>
          </cell>
          <cell r="D91" t="str">
            <v/>
          </cell>
          <cell r="E91" t="str">
            <v/>
          </cell>
          <cell r="F91" t="str">
            <v/>
          </cell>
          <cell r="U91" t="str">
            <v>－</v>
          </cell>
          <cell r="AX91" t="str">
            <v>予定価格</v>
          </cell>
          <cell r="AY91" t="str">
            <v>×</v>
          </cell>
          <cell r="AZ91" t="str">
            <v>×</v>
          </cell>
          <cell r="BA91" t="str">
            <v>×</v>
          </cell>
          <cell r="BB91" t="str">
            <v>×</v>
          </cell>
          <cell r="BC91" t="str">
            <v/>
          </cell>
          <cell r="BD91">
            <v>0</v>
          </cell>
          <cell r="BE91" t="str">
            <v/>
          </cell>
          <cell r="BF91" t="str">
            <v/>
          </cell>
          <cell r="BG91" t="str">
            <v>○</v>
          </cell>
          <cell r="BH91" t="b">
            <v>1</v>
          </cell>
          <cell r="BI91" t="b">
            <v>1</v>
          </cell>
        </row>
        <row r="92">
          <cell r="C92" t="str">
            <v/>
          </cell>
          <cell r="D92" t="str">
            <v/>
          </cell>
          <cell r="E92" t="str">
            <v/>
          </cell>
          <cell r="F92" t="str">
            <v/>
          </cell>
          <cell r="U92" t="str">
            <v>－</v>
          </cell>
          <cell r="AX92" t="str">
            <v>予定価格</v>
          </cell>
          <cell r="AY92" t="str">
            <v>×</v>
          </cell>
          <cell r="AZ92" t="str">
            <v>×</v>
          </cell>
          <cell r="BA92" t="str">
            <v>×</v>
          </cell>
          <cell r="BB92" t="str">
            <v>×</v>
          </cell>
          <cell r="BC92" t="str">
            <v/>
          </cell>
          <cell r="BD92">
            <v>0</v>
          </cell>
          <cell r="BE92" t="str">
            <v/>
          </cell>
          <cell r="BF92" t="str">
            <v/>
          </cell>
          <cell r="BG92" t="str">
            <v>○</v>
          </cell>
          <cell r="BH92" t="b">
            <v>1</v>
          </cell>
          <cell r="BI92" t="b">
            <v>1</v>
          </cell>
        </row>
        <row r="93">
          <cell r="C93" t="str">
            <v/>
          </cell>
          <cell r="D93" t="str">
            <v/>
          </cell>
          <cell r="E93" t="str">
            <v/>
          </cell>
          <cell r="F93" t="str">
            <v/>
          </cell>
          <cell r="U93" t="str">
            <v>－</v>
          </cell>
          <cell r="AX93" t="str">
            <v>予定価格</v>
          </cell>
          <cell r="AY93" t="str">
            <v>×</v>
          </cell>
          <cell r="AZ93" t="str">
            <v>×</v>
          </cell>
          <cell r="BA93" t="str">
            <v>×</v>
          </cell>
          <cell r="BB93" t="str">
            <v>×</v>
          </cell>
          <cell r="BC93" t="str">
            <v/>
          </cell>
          <cell r="BD93">
            <v>0</v>
          </cell>
          <cell r="BE93" t="str">
            <v/>
          </cell>
          <cell r="BF93" t="str">
            <v/>
          </cell>
          <cell r="BG93" t="str">
            <v>○</v>
          </cell>
          <cell r="BH93" t="b">
            <v>1</v>
          </cell>
          <cell r="BI93" t="b">
            <v>1</v>
          </cell>
        </row>
        <row r="94">
          <cell r="C94" t="str">
            <v/>
          </cell>
          <cell r="D94" t="str">
            <v/>
          </cell>
          <cell r="E94" t="str">
            <v/>
          </cell>
          <cell r="F94" t="str">
            <v/>
          </cell>
          <cell r="U94" t="str">
            <v>－</v>
          </cell>
          <cell r="AX94" t="str">
            <v>予定価格</v>
          </cell>
          <cell r="AY94" t="str">
            <v>×</v>
          </cell>
          <cell r="AZ94" t="str">
            <v>×</v>
          </cell>
          <cell r="BA94" t="str">
            <v>×</v>
          </cell>
          <cell r="BB94" t="str">
            <v>×</v>
          </cell>
          <cell r="BC94" t="str">
            <v/>
          </cell>
          <cell r="BD94">
            <v>0</v>
          </cell>
          <cell r="BE94" t="str">
            <v/>
          </cell>
          <cell r="BF94" t="str">
            <v/>
          </cell>
          <cell r="BG94" t="str">
            <v>○</v>
          </cell>
          <cell r="BH94" t="b">
            <v>1</v>
          </cell>
          <cell r="BI94" t="b">
            <v>1</v>
          </cell>
        </row>
        <row r="95">
          <cell r="C95" t="str">
            <v/>
          </cell>
          <cell r="D95" t="str">
            <v/>
          </cell>
          <cell r="E95" t="str">
            <v/>
          </cell>
          <cell r="F95" t="str">
            <v/>
          </cell>
          <cell r="U95" t="str">
            <v>－</v>
          </cell>
          <cell r="AX95" t="str">
            <v>予定価格</v>
          </cell>
          <cell r="AY95" t="str">
            <v>×</v>
          </cell>
          <cell r="AZ95" t="str">
            <v>×</v>
          </cell>
          <cell r="BA95" t="str">
            <v>×</v>
          </cell>
          <cell r="BB95" t="str">
            <v>×</v>
          </cell>
          <cell r="BC95" t="str">
            <v/>
          </cell>
          <cell r="BD95">
            <v>0</v>
          </cell>
          <cell r="BE95" t="str">
            <v/>
          </cell>
          <cell r="BF95" t="str">
            <v/>
          </cell>
          <cell r="BG95" t="str">
            <v>○</v>
          </cell>
          <cell r="BH95" t="b">
            <v>1</v>
          </cell>
          <cell r="BI95" t="b">
            <v>1</v>
          </cell>
        </row>
        <row r="96">
          <cell r="C96" t="str">
            <v/>
          </cell>
          <cell r="D96" t="str">
            <v/>
          </cell>
          <cell r="E96" t="str">
            <v/>
          </cell>
          <cell r="F96" t="str">
            <v/>
          </cell>
          <cell r="U96" t="str">
            <v>－</v>
          </cell>
          <cell r="AX96" t="str">
            <v>予定価格</v>
          </cell>
          <cell r="AY96" t="str">
            <v>×</v>
          </cell>
          <cell r="AZ96" t="str">
            <v>×</v>
          </cell>
          <cell r="BA96" t="str">
            <v>×</v>
          </cell>
          <cell r="BB96" t="str">
            <v>×</v>
          </cell>
          <cell r="BC96" t="str">
            <v/>
          </cell>
          <cell r="BD96">
            <v>0</v>
          </cell>
          <cell r="BE96" t="str">
            <v/>
          </cell>
          <cell r="BF96" t="str">
            <v/>
          </cell>
          <cell r="BG96" t="str">
            <v>○</v>
          </cell>
          <cell r="BH96" t="b">
            <v>1</v>
          </cell>
          <cell r="BI96" t="b">
            <v>1</v>
          </cell>
        </row>
        <row r="97">
          <cell r="C97" t="str">
            <v/>
          </cell>
          <cell r="D97" t="str">
            <v/>
          </cell>
          <cell r="E97" t="str">
            <v/>
          </cell>
          <cell r="F97" t="str">
            <v/>
          </cell>
          <cell r="U97" t="str">
            <v>－</v>
          </cell>
          <cell r="AX97" t="str">
            <v>予定価格</v>
          </cell>
          <cell r="AY97" t="str">
            <v>×</v>
          </cell>
          <cell r="AZ97" t="str">
            <v>×</v>
          </cell>
          <cell r="BA97" t="str">
            <v>×</v>
          </cell>
          <cell r="BB97" t="str">
            <v>×</v>
          </cell>
          <cell r="BC97" t="str">
            <v/>
          </cell>
          <cell r="BD97">
            <v>0</v>
          </cell>
          <cell r="BE97" t="str">
            <v/>
          </cell>
          <cell r="BF97" t="str">
            <v/>
          </cell>
          <cell r="BG97" t="str">
            <v>○</v>
          </cell>
          <cell r="BH97" t="b">
            <v>1</v>
          </cell>
          <cell r="BI97" t="b">
            <v>1</v>
          </cell>
        </row>
        <row r="98">
          <cell r="C98" t="str">
            <v/>
          </cell>
          <cell r="D98" t="str">
            <v/>
          </cell>
          <cell r="E98" t="str">
            <v/>
          </cell>
          <cell r="F98" t="str">
            <v/>
          </cell>
          <cell r="U98" t="str">
            <v>－</v>
          </cell>
          <cell r="AX98" t="str">
            <v>予定価格</v>
          </cell>
          <cell r="AY98" t="str">
            <v>×</v>
          </cell>
          <cell r="AZ98" t="str">
            <v>×</v>
          </cell>
          <cell r="BA98" t="str">
            <v>×</v>
          </cell>
          <cell r="BB98" t="str">
            <v>×</v>
          </cell>
          <cell r="BC98" t="str">
            <v/>
          </cell>
          <cell r="BD98">
            <v>0</v>
          </cell>
          <cell r="BE98" t="str">
            <v/>
          </cell>
          <cell r="BF98" t="str">
            <v/>
          </cell>
          <cell r="BG98" t="str">
            <v>○</v>
          </cell>
          <cell r="BH98" t="b">
            <v>1</v>
          </cell>
          <cell r="BI98" t="b">
            <v>1</v>
          </cell>
        </row>
        <row r="99">
          <cell r="C99" t="str">
            <v/>
          </cell>
          <cell r="D99" t="str">
            <v/>
          </cell>
          <cell r="E99" t="str">
            <v/>
          </cell>
          <cell r="F99" t="str">
            <v/>
          </cell>
          <cell r="U99" t="str">
            <v>－</v>
          </cell>
          <cell r="AX99" t="str">
            <v>予定価格</v>
          </cell>
          <cell r="AY99" t="str">
            <v>×</v>
          </cell>
          <cell r="AZ99" t="str">
            <v>×</v>
          </cell>
          <cell r="BA99" t="str">
            <v>×</v>
          </cell>
          <cell r="BB99" t="str">
            <v>×</v>
          </cell>
          <cell r="BC99" t="str">
            <v/>
          </cell>
          <cell r="BD99">
            <v>0</v>
          </cell>
          <cell r="BE99" t="str">
            <v/>
          </cell>
          <cell r="BF99" t="str">
            <v/>
          </cell>
          <cell r="BG99" t="str">
            <v>○</v>
          </cell>
          <cell r="BH99" t="b">
            <v>1</v>
          </cell>
          <cell r="BI99" t="b">
            <v>1</v>
          </cell>
        </row>
        <row r="100">
          <cell r="C100" t="str">
            <v/>
          </cell>
          <cell r="D100" t="str">
            <v/>
          </cell>
          <cell r="E100" t="str">
            <v/>
          </cell>
          <cell r="F100" t="str">
            <v/>
          </cell>
          <cell r="U100" t="str">
            <v>－</v>
          </cell>
          <cell r="AX100" t="str">
            <v>予定価格</v>
          </cell>
          <cell r="AY100" t="str">
            <v>×</v>
          </cell>
          <cell r="AZ100" t="str">
            <v>×</v>
          </cell>
          <cell r="BA100" t="str">
            <v>×</v>
          </cell>
          <cell r="BB100" t="str">
            <v>×</v>
          </cell>
          <cell r="BC100" t="str">
            <v/>
          </cell>
          <cell r="BD100">
            <v>0</v>
          </cell>
          <cell r="BE100" t="str">
            <v/>
          </cell>
          <cell r="BF100" t="str">
            <v/>
          </cell>
          <cell r="BG100" t="str">
            <v>○</v>
          </cell>
          <cell r="BH100" t="b">
            <v>1</v>
          </cell>
          <cell r="BI100" t="b">
            <v>1</v>
          </cell>
        </row>
        <row r="101">
          <cell r="C101" t="str">
            <v/>
          </cell>
          <cell r="D101" t="str">
            <v/>
          </cell>
          <cell r="E101" t="str">
            <v/>
          </cell>
          <cell r="F101" t="str">
            <v/>
          </cell>
          <cell r="U101" t="str">
            <v>－</v>
          </cell>
          <cell r="AX101" t="str">
            <v>予定価格</v>
          </cell>
          <cell r="AY101" t="str">
            <v>×</v>
          </cell>
          <cell r="AZ101" t="str">
            <v>×</v>
          </cell>
          <cell r="BA101" t="str">
            <v>×</v>
          </cell>
          <cell r="BB101" t="str">
            <v>×</v>
          </cell>
          <cell r="BC101" t="str">
            <v/>
          </cell>
          <cell r="BD101">
            <v>0</v>
          </cell>
          <cell r="BE101" t="str">
            <v/>
          </cell>
          <cell r="BF101" t="str">
            <v/>
          </cell>
          <cell r="BG101" t="str">
            <v>○</v>
          </cell>
          <cell r="BH101" t="b">
            <v>1</v>
          </cell>
          <cell r="BI101" t="b">
            <v>1</v>
          </cell>
        </row>
        <row r="102">
          <cell r="C102" t="str">
            <v/>
          </cell>
          <cell r="D102" t="str">
            <v/>
          </cell>
          <cell r="E102" t="str">
            <v/>
          </cell>
          <cell r="F102" t="str">
            <v/>
          </cell>
          <cell r="U102" t="str">
            <v>－</v>
          </cell>
          <cell r="AX102" t="str">
            <v>予定価格</v>
          </cell>
          <cell r="AY102" t="str">
            <v>×</v>
          </cell>
          <cell r="AZ102" t="str">
            <v>×</v>
          </cell>
          <cell r="BA102" t="str">
            <v>×</v>
          </cell>
          <cell r="BB102" t="str">
            <v>×</v>
          </cell>
          <cell r="BC102" t="str">
            <v/>
          </cell>
          <cell r="BD102">
            <v>0</v>
          </cell>
          <cell r="BE102" t="str">
            <v/>
          </cell>
          <cell r="BF102" t="str">
            <v/>
          </cell>
          <cell r="BG102" t="str">
            <v>○</v>
          </cell>
          <cell r="BH102" t="b">
            <v>1</v>
          </cell>
          <cell r="BI102" t="b">
            <v>1</v>
          </cell>
        </row>
        <row r="103">
          <cell r="C103" t="str">
            <v/>
          </cell>
          <cell r="D103" t="str">
            <v/>
          </cell>
          <cell r="E103" t="str">
            <v/>
          </cell>
          <cell r="F103" t="str">
            <v/>
          </cell>
          <cell r="U103" t="str">
            <v>－</v>
          </cell>
          <cell r="AX103" t="str">
            <v>予定価格</v>
          </cell>
          <cell r="AY103" t="str">
            <v>×</v>
          </cell>
          <cell r="AZ103" t="str">
            <v>×</v>
          </cell>
          <cell r="BA103" t="str">
            <v>×</v>
          </cell>
          <cell r="BB103" t="str">
            <v>×</v>
          </cell>
          <cell r="BC103" t="str">
            <v/>
          </cell>
          <cell r="BD103">
            <v>0</v>
          </cell>
          <cell r="BE103" t="str">
            <v/>
          </cell>
          <cell r="BF103" t="str">
            <v/>
          </cell>
          <cell r="BG103" t="str">
            <v>○</v>
          </cell>
          <cell r="BH103" t="b">
            <v>1</v>
          </cell>
          <cell r="BI103" t="b">
            <v>1</v>
          </cell>
        </row>
        <row r="104">
          <cell r="C104" t="str">
            <v/>
          </cell>
          <cell r="D104" t="str">
            <v/>
          </cell>
          <cell r="E104" t="str">
            <v/>
          </cell>
          <cell r="F104" t="str">
            <v/>
          </cell>
          <cell r="U104" t="str">
            <v>－</v>
          </cell>
          <cell r="AX104" t="str">
            <v>予定価格</v>
          </cell>
          <cell r="AY104" t="str">
            <v>×</v>
          </cell>
          <cell r="AZ104" t="str">
            <v>×</v>
          </cell>
          <cell r="BA104" t="str">
            <v>×</v>
          </cell>
          <cell r="BB104" t="str">
            <v>×</v>
          </cell>
          <cell r="BC104" t="str">
            <v/>
          </cell>
          <cell r="BD104">
            <v>0</v>
          </cell>
          <cell r="BE104" t="str">
            <v/>
          </cell>
          <cell r="BF104" t="str">
            <v/>
          </cell>
          <cell r="BG104" t="str">
            <v>○</v>
          </cell>
          <cell r="BH104" t="b">
            <v>1</v>
          </cell>
          <cell r="BI104" t="b">
            <v>1</v>
          </cell>
        </row>
        <row r="105">
          <cell r="C105" t="str">
            <v/>
          </cell>
          <cell r="D105" t="str">
            <v/>
          </cell>
          <cell r="E105" t="str">
            <v/>
          </cell>
          <cell r="F105" t="str">
            <v/>
          </cell>
          <cell r="U105" t="str">
            <v>－</v>
          </cell>
          <cell r="AX105" t="str">
            <v>予定価格</v>
          </cell>
          <cell r="AY105" t="str">
            <v>×</v>
          </cell>
          <cell r="AZ105" t="str">
            <v>×</v>
          </cell>
          <cell r="BA105" t="str">
            <v>×</v>
          </cell>
          <cell r="BB105" t="str">
            <v>×</v>
          </cell>
          <cell r="BC105" t="str">
            <v/>
          </cell>
          <cell r="BD105">
            <v>0</v>
          </cell>
          <cell r="BE105" t="str">
            <v/>
          </cell>
          <cell r="BF105" t="str">
            <v/>
          </cell>
          <cell r="BG105" t="str">
            <v>○</v>
          </cell>
          <cell r="BH105" t="b">
            <v>1</v>
          </cell>
          <cell r="BI105" t="b">
            <v>1</v>
          </cell>
        </row>
        <row r="106">
          <cell r="C106" t="str">
            <v/>
          </cell>
          <cell r="D106" t="str">
            <v/>
          </cell>
          <cell r="E106" t="str">
            <v/>
          </cell>
          <cell r="F106" t="str">
            <v/>
          </cell>
          <cell r="U106" t="str">
            <v>－</v>
          </cell>
          <cell r="AX106" t="str">
            <v>予定価格</v>
          </cell>
          <cell r="AY106" t="str">
            <v>×</v>
          </cell>
          <cell r="AZ106" t="str">
            <v>×</v>
          </cell>
          <cell r="BA106" t="str">
            <v>×</v>
          </cell>
          <cell r="BB106" t="str">
            <v>×</v>
          </cell>
          <cell r="BC106" t="str">
            <v/>
          </cell>
          <cell r="BD106">
            <v>0</v>
          </cell>
          <cell r="BE106" t="str">
            <v/>
          </cell>
          <cell r="BF106" t="str">
            <v/>
          </cell>
          <cell r="BG106" t="str">
            <v>○</v>
          </cell>
          <cell r="BH106" t="b">
            <v>1</v>
          </cell>
          <cell r="BI106" t="b">
            <v>1</v>
          </cell>
        </row>
        <row r="107">
          <cell r="C107" t="str">
            <v/>
          </cell>
          <cell r="D107" t="str">
            <v/>
          </cell>
          <cell r="E107" t="str">
            <v/>
          </cell>
          <cell r="F107" t="str">
            <v/>
          </cell>
          <cell r="U107" t="str">
            <v>－</v>
          </cell>
          <cell r="AX107" t="str">
            <v>予定価格</v>
          </cell>
          <cell r="AY107" t="str">
            <v>×</v>
          </cell>
          <cell r="AZ107" t="str">
            <v>×</v>
          </cell>
          <cell r="BA107" t="str">
            <v>×</v>
          </cell>
          <cell r="BB107" t="str">
            <v>×</v>
          </cell>
          <cell r="BC107" t="str">
            <v/>
          </cell>
          <cell r="BD107">
            <v>0</v>
          </cell>
          <cell r="BE107" t="str">
            <v/>
          </cell>
          <cell r="BF107" t="str">
            <v/>
          </cell>
          <cell r="BG107" t="str">
            <v>○</v>
          </cell>
          <cell r="BH107" t="b">
            <v>1</v>
          </cell>
          <cell r="BI107" t="b">
            <v>1</v>
          </cell>
        </row>
        <row r="108">
          <cell r="C108" t="str">
            <v/>
          </cell>
          <cell r="D108" t="str">
            <v/>
          </cell>
          <cell r="E108" t="str">
            <v/>
          </cell>
          <cell r="F108" t="str">
            <v/>
          </cell>
          <cell r="U108" t="str">
            <v>－</v>
          </cell>
          <cell r="AX108" t="str">
            <v>予定価格</v>
          </cell>
          <cell r="AY108" t="str">
            <v>×</v>
          </cell>
          <cell r="AZ108" t="str">
            <v>×</v>
          </cell>
          <cell r="BA108" t="str">
            <v>×</v>
          </cell>
          <cell r="BB108" t="str">
            <v>×</v>
          </cell>
          <cell r="BC108" t="str">
            <v/>
          </cell>
          <cell r="BD108">
            <v>0</v>
          </cell>
          <cell r="BE108" t="str">
            <v/>
          </cell>
          <cell r="BF108" t="str">
            <v/>
          </cell>
          <cell r="BG108" t="str">
            <v>○</v>
          </cell>
          <cell r="BH108" t="b">
            <v>1</v>
          </cell>
          <cell r="BI108" t="b">
            <v>1</v>
          </cell>
        </row>
        <row r="109">
          <cell r="C109" t="str">
            <v/>
          </cell>
          <cell r="D109" t="str">
            <v/>
          </cell>
          <cell r="E109" t="str">
            <v/>
          </cell>
          <cell r="F109" t="str">
            <v/>
          </cell>
          <cell r="U109" t="str">
            <v>－</v>
          </cell>
          <cell r="AX109" t="str">
            <v>予定価格</v>
          </cell>
          <cell r="AY109" t="str">
            <v>×</v>
          </cell>
          <cell r="AZ109" t="str">
            <v>×</v>
          </cell>
          <cell r="BA109" t="str">
            <v>×</v>
          </cell>
          <cell r="BB109" t="str">
            <v>×</v>
          </cell>
          <cell r="BC109" t="str">
            <v/>
          </cell>
          <cell r="BD109">
            <v>0</v>
          </cell>
          <cell r="BE109" t="str">
            <v/>
          </cell>
          <cell r="BF109" t="str">
            <v/>
          </cell>
          <cell r="BG109" t="str">
            <v>○</v>
          </cell>
          <cell r="BH109" t="b">
            <v>1</v>
          </cell>
          <cell r="BI109" t="b">
            <v>1</v>
          </cell>
        </row>
        <row r="110">
          <cell r="C110" t="str">
            <v/>
          </cell>
          <cell r="D110" t="str">
            <v/>
          </cell>
          <cell r="E110" t="str">
            <v/>
          </cell>
          <cell r="F110" t="str">
            <v/>
          </cell>
          <cell r="U110" t="str">
            <v>－</v>
          </cell>
          <cell r="AX110" t="str">
            <v>予定価格</v>
          </cell>
          <cell r="AY110" t="str">
            <v>×</v>
          </cell>
          <cell r="AZ110" t="str">
            <v>×</v>
          </cell>
          <cell r="BA110" t="str">
            <v>×</v>
          </cell>
          <cell r="BB110" t="str">
            <v>×</v>
          </cell>
          <cell r="BC110" t="str">
            <v/>
          </cell>
          <cell r="BD110">
            <v>0</v>
          </cell>
          <cell r="BE110" t="str">
            <v/>
          </cell>
          <cell r="BF110" t="str">
            <v/>
          </cell>
          <cell r="BG110" t="str">
            <v>○</v>
          </cell>
          <cell r="BH110" t="b">
            <v>1</v>
          </cell>
          <cell r="BI110" t="b">
            <v>1</v>
          </cell>
        </row>
        <row r="111">
          <cell r="C111" t="str">
            <v/>
          </cell>
          <cell r="D111" t="str">
            <v/>
          </cell>
          <cell r="E111" t="str">
            <v/>
          </cell>
          <cell r="F111" t="str">
            <v/>
          </cell>
          <cell r="U111" t="str">
            <v>－</v>
          </cell>
          <cell r="AX111" t="str">
            <v>予定価格</v>
          </cell>
          <cell r="AY111" t="str">
            <v>×</v>
          </cell>
          <cell r="AZ111" t="str">
            <v>×</v>
          </cell>
          <cell r="BA111" t="str">
            <v>×</v>
          </cell>
          <cell r="BB111" t="str">
            <v>×</v>
          </cell>
          <cell r="BC111" t="str">
            <v/>
          </cell>
          <cell r="BD111">
            <v>0</v>
          </cell>
          <cell r="BE111" t="str">
            <v/>
          </cell>
          <cell r="BF111" t="str">
            <v/>
          </cell>
          <cell r="BG111" t="str">
            <v>○</v>
          </cell>
          <cell r="BH111" t="b">
            <v>1</v>
          </cell>
          <cell r="BI111" t="b">
            <v>1</v>
          </cell>
        </row>
        <row r="112">
          <cell r="C112" t="str">
            <v/>
          </cell>
          <cell r="D112" t="str">
            <v/>
          </cell>
          <cell r="E112" t="str">
            <v/>
          </cell>
          <cell r="F112" t="str">
            <v/>
          </cell>
          <cell r="U112" t="str">
            <v>－</v>
          </cell>
          <cell r="AX112" t="str">
            <v>予定価格</v>
          </cell>
          <cell r="AY112" t="str">
            <v>×</v>
          </cell>
          <cell r="AZ112" t="str">
            <v>×</v>
          </cell>
          <cell r="BA112" t="str">
            <v>×</v>
          </cell>
          <cell r="BB112" t="str">
            <v>×</v>
          </cell>
          <cell r="BC112" t="str">
            <v/>
          </cell>
          <cell r="BD112">
            <v>0</v>
          </cell>
          <cell r="BE112" t="str">
            <v/>
          </cell>
          <cell r="BF112" t="str">
            <v/>
          </cell>
          <cell r="BG112" t="str">
            <v>○</v>
          </cell>
          <cell r="BH112" t="b">
            <v>1</v>
          </cell>
          <cell r="BI112" t="b">
            <v>1</v>
          </cell>
        </row>
        <row r="113">
          <cell r="C113" t="str">
            <v/>
          </cell>
          <cell r="D113" t="str">
            <v/>
          </cell>
          <cell r="E113" t="str">
            <v/>
          </cell>
          <cell r="F113" t="str">
            <v/>
          </cell>
          <cell r="U113" t="str">
            <v>－</v>
          </cell>
          <cell r="AX113" t="str">
            <v>予定価格</v>
          </cell>
          <cell r="AY113" t="str">
            <v>×</v>
          </cell>
          <cell r="AZ113" t="str">
            <v>×</v>
          </cell>
          <cell r="BA113" t="str">
            <v>×</v>
          </cell>
          <cell r="BB113" t="str">
            <v>×</v>
          </cell>
          <cell r="BC113" t="str">
            <v/>
          </cell>
          <cell r="BD113">
            <v>0</v>
          </cell>
          <cell r="BE113" t="str">
            <v/>
          </cell>
          <cell r="BF113" t="str">
            <v/>
          </cell>
          <cell r="BG113" t="str">
            <v>○</v>
          </cell>
          <cell r="BH113" t="b">
            <v>1</v>
          </cell>
          <cell r="BI113" t="b">
            <v>1</v>
          </cell>
        </row>
        <row r="114">
          <cell r="C114" t="str">
            <v/>
          </cell>
          <cell r="D114" t="str">
            <v/>
          </cell>
          <cell r="E114" t="str">
            <v/>
          </cell>
          <cell r="F114" t="str">
            <v/>
          </cell>
          <cell r="U114" t="str">
            <v>－</v>
          </cell>
          <cell r="AX114" t="str">
            <v>予定価格</v>
          </cell>
          <cell r="AY114" t="str">
            <v>×</v>
          </cell>
          <cell r="AZ114" t="str">
            <v>×</v>
          </cell>
          <cell r="BA114" t="str">
            <v>×</v>
          </cell>
          <cell r="BB114" t="str">
            <v>×</v>
          </cell>
          <cell r="BC114" t="str">
            <v/>
          </cell>
          <cell r="BD114">
            <v>0</v>
          </cell>
          <cell r="BE114" t="str">
            <v/>
          </cell>
          <cell r="BF114" t="str">
            <v/>
          </cell>
          <cell r="BG114" t="str">
            <v>○</v>
          </cell>
          <cell r="BH114" t="b">
            <v>1</v>
          </cell>
          <cell r="BI114" t="b">
            <v>1</v>
          </cell>
        </row>
        <row r="115">
          <cell r="C115" t="str">
            <v/>
          </cell>
          <cell r="D115" t="str">
            <v/>
          </cell>
          <cell r="E115" t="str">
            <v/>
          </cell>
          <cell r="F115" t="str">
            <v/>
          </cell>
          <cell r="U115" t="str">
            <v>－</v>
          </cell>
          <cell r="AX115" t="str">
            <v>予定価格</v>
          </cell>
          <cell r="AY115" t="str">
            <v>×</v>
          </cell>
          <cell r="AZ115" t="str">
            <v>×</v>
          </cell>
          <cell r="BA115" t="str">
            <v>×</v>
          </cell>
          <cell r="BB115" t="str">
            <v>×</v>
          </cell>
          <cell r="BC115" t="str">
            <v/>
          </cell>
          <cell r="BD115">
            <v>0</v>
          </cell>
          <cell r="BE115" t="str">
            <v/>
          </cell>
          <cell r="BF115" t="str">
            <v/>
          </cell>
          <cell r="BG115" t="str">
            <v>○</v>
          </cell>
          <cell r="BH115" t="b">
            <v>1</v>
          </cell>
          <cell r="BI115" t="b">
            <v>1</v>
          </cell>
        </row>
        <row r="116">
          <cell r="C116" t="str">
            <v/>
          </cell>
          <cell r="D116" t="str">
            <v/>
          </cell>
          <cell r="E116" t="str">
            <v/>
          </cell>
          <cell r="F116" t="str">
            <v/>
          </cell>
          <cell r="U116" t="str">
            <v>－</v>
          </cell>
          <cell r="AX116" t="str">
            <v>予定価格</v>
          </cell>
          <cell r="AY116" t="str">
            <v>×</v>
          </cell>
          <cell r="AZ116" t="str">
            <v>×</v>
          </cell>
          <cell r="BA116" t="str">
            <v>×</v>
          </cell>
          <cell r="BB116" t="str">
            <v>×</v>
          </cell>
          <cell r="BC116" t="str">
            <v/>
          </cell>
          <cell r="BD116">
            <v>0</v>
          </cell>
          <cell r="BE116" t="str">
            <v/>
          </cell>
          <cell r="BF116" t="str">
            <v/>
          </cell>
          <cell r="BG116" t="str">
            <v>○</v>
          </cell>
          <cell r="BH116" t="b">
            <v>1</v>
          </cell>
          <cell r="BI116" t="b">
            <v>1</v>
          </cell>
        </row>
        <row r="117">
          <cell r="C117" t="str">
            <v/>
          </cell>
          <cell r="D117" t="str">
            <v/>
          </cell>
          <cell r="E117" t="str">
            <v/>
          </cell>
          <cell r="F117" t="str">
            <v/>
          </cell>
          <cell r="U117" t="str">
            <v>－</v>
          </cell>
          <cell r="AX117" t="str">
            <v>予定価格</v>
          </cell>
          <cell r="AY117" t="str">
            <v>×</v>
          </cell>
          <cell r="AZ117" t="str">
            <v>×</v>
          </cell>
          <cell r="BA117" t="str">
            <v>×</v>
          </cell>
          <cell r="BB117" t="str">
            <v>×</v>
          </cell>
          <cell r="BC117" t="str">
            <v/>
          </cell>
          <cell r="BD117">
            <v>0</v>
          </cell>
          <cell r="BE117" t="str">
            <v/>
          </cell>
          <cell r="BF117" t="str">
            <v/>
          </cell>
          <cell r="BG117" t="str">
            <v>○</v>
          </cell>
          <cell r="BH117" t="b">
            <v>1</v>
          </cell>
          <cell r="BI117" t="b">
            <v>1</v>
          </cell>
        </row>
        <row r="118">
          <cell r="C118" t="str">
            <v/>
          </cell>
          <cell r="D118" t="str">
            <v/>
          </cell>
          <cell r="E118" t="str">
            <v/>
          </cell>
          <cell r="F118" t="str">
            <v/>
          </cell>
          <cell r="U118" t="str">
            <v>－</v>
          </cell>
          <cell r="AX118" t="str">
            <v>予定価格</v>
          </cell>
          <cell r="AY118" t="str">
            <v>×</v>
          </cell>
          <cell r="AZ118" t="str">
            <v>×</v>
          </cell>
          <cell r="BA118" t="str">
            <v>×</v>
          </cell>
          <cell r="BB118" t="str">
            <v>×</v>
          </cell>
          <cell r="BC118" t="str">
            <v/>
          </cell>
          <cell r="BD118">
            <v>0</v>
          </cell>
          <cell r="BE118" t="str">
            <v/>
          </cell>
          <cell r="BF118" t="str">
            <v/>
          </cell>
          <cell r="BG118" t="str">
            <v>○</v>
          </cell>
          <cell r="BH118" t="b">
            <v>1</v>
          </cell>
          <cell r="BI118" t="b">
            <v>1</v>
          </cell>
        </row>
        <row r="119">
          <cell r="C119" t="str">
            <v/>
          </cell>
          <cell r="D119" t="str">
            <v/>
          </cell>
          <cell r="E119" t="str">
            <v/>
          </cell>
          <cell r="F119" t="str">
            <v/>
          </cell>
          <cell r="U119" t="str">
            <v>－</v>
          </cell>
          <cell r="AX119" t="str">
            <v>予定価格</v>
          </cell>
          <cell r="AY119" t="str">
            <v>×</v>
          </cell>
          <cell r="AZ119" t="str">
            <v>×</v>
          </cell>
          <cell r="BA119" t="str">
            <v>×</v>
          </cell>
          <cell r="BB119" t="str">
            <v>×</v>
          </cell>
          <cell r="BC119" t="str">
            <v/>
          </cell>
          <cell r="BD119">
            <v>0</v>
          </cell>
          <cell r="BE119" t="str">
            <v/>
          </cell>
          <cell r="BF119" t="str">
            <v/>
          </cell>
          <cell r="BG119" t="str">
            <v>○</v>
          </cell>
          <cell r="BH119" t="b">
            <v>1</v>
          </cell>
          <cell r="BI119" t="b">
            <v>1</v>
          </cell>
        </row>
        <row r="120">
          <cell r="C120" t="str">
            <v/>
          </cell>
          <cell r="D120" t="str">
            <v/>
          </cell>
          <cell r="E120" t="str">
            <v/>
          </cell>
          <cell r="F120" t="str">
            <v/>
          </cell>
          <cell r="U120" t="str">
            <v>－</v>
          </cell>
          <cell r="AX120" t="str">
            <v>予定価格</v>
          </cell>
          <cell r="AY120" t="str">
            <v>×</v>
          </cell>
          <cell r="AZ120" t="str">
            <v>×</v>
          </cell>
          <cell r="BA120" t="str">
            <v>×</v>
          </cell>
          <cell r="BB120" t="str">
            <v>×</v>
          </cell>
          <cell r="BC120" t="str">
            <v/>
          </cell>
          <cell r="BD120">
            <v>0</v>
          </cell>
          <cell r="BE120" t="str">
            <v/>
          </cell>
          <cell r="BF120" t="str">
            <v/>
          </cell>
          <cell r="BG120" t="str">
            <v>○</v>
          </cell>
          <cell r="BH120" t="b">
            <v>1</v>
          </cell>
          <cell r="BI120" t="b">
            <v>1</v>
          </cell>
        </row>
        <row r="121">
          <cell r="C121" t="str">
            <v/>
          </cell>
          <cell r="D121" t="str">
            <v/>
          </cell>
          <cell r="E121" t="str">
            <v/>
          </cell>
          <cell r="F121" t="str">
            <v/>
          </cell>
          <cell r="U121" t="str">
            <v>－</v>
          </cell>
          <cell r="AX121" t="str">
            <v>予定価格</v>
          </cell>
          <cell r="AY121" t="str">
            <v>×</v>
          </cell>
          <cell r="AZ121" t="str">
            <v>×</v>
          </cell>
          <cell r="BA121" t="str">
            <v>×</v>
          </cell>
          <cell r="BB121" t="str">
            <v>×</v>
          </cell>
          <cell r="BC121" t="str">
            <v/>
          </cell>
          <cell r="BD121">
            <v>0</v>
          </cell>
          <cell r="BE121" t="str">
            <v/>
          </cell>
          <cell r="BF121" t="str">
            <v/>
          </cell>
          <cell r="BG121" t="str">
            <v>○</v>
          </cell>
          <cell r="BH121" t="b">
            <v>1</v>
          </cell>
          <cell r="BI121" t="b">
            <v>1</v>
          </cell>
        </row>
        <row r="122">
          <cell r="C122" t="str">
            <v/>
          </cell>
          <cell r="D122" t="str">
            <v/>
          </cell>
          <cell r="E122" t="str">
            <v/>
          </cell>
          <cell r="F122" t="str">
            <v/>
          </cell>
          <cell r="U122" t="str">
            <v>－</v>
          </cell>
          <cell r="AX122" t="str">
            <v>予定価格</v>
          </cell>
          <cell r="AY122" t="str">
            <v>×</v>
          </cell>
          <cell r="AZ122" t="str">
            <v>×</v>
          </cell>
          <cell r="BA122" t="str">
            <v>×</v>
          </cell>
          <cell r="BB122" t="str">
            <v>×</v>
          </cell>
          <cell r="BC122" t="str">
            <v/>
          </cell>
          <cell r="BD122">
            <v>0</v>
          </cell>
          <cell r="BE122" t="str">
            <v/>
          </cell>
          <cell r="BF122" t="str">
            <v/>
          </cell>
          <cell r="BG122" t="str">
            <v>○</v>
          </cell>
          <cell r="BH122" t="b">
            <v>1</v>
          </cell>
          <cell r="BI122" t="b">
            <v>1</v>
          </cell>
        </row>
        <row r="123">
          <cell r="C123" t="str">
            <v/>
          </cell>
          <cell r="D123" t="str">
            <v/>
          </cell>
          <cell r="E123" t="str">
            <v/>
          </cell>
          <cell r="F123" t="str">
            <v/>
          </cell>
          <cell r="U123" t="str">
            <v>－</v>
          </cell>
          <cell r="AX123" t="str">
            <v>予定価格</v>
          </cell>
          <cell r="AY123" t="str">
            <v>×</v>
          </cell>
          <cell r="AZ123" t="str">
            <v>×</v>
          </cell>
          <cell r="BA123" t="str">
            <v>×</v>
          </cell>
          <cell r="BB123" t="str">
            <v>×</v>
          </cell>
          <cell r="BC123" t="str">
            <v/>
          </cell>
          <cell r="BD123">
            <v>0</v>
          </cell>
          <cell r="BE123" t="str">
            <v/>
          </cell>
          <cell r="BF123" t="str">
            <v/>
          </cell>
          <cell r="BG123" t="str">
            <v>○</v>
          </cell>
          <cell r="BH123" t="b">
            <v>1</v>
          </cell>
          <cell r="BI123" t="b">
            <v>1</v>
          </cell>
        </row>
        <row r="124">
          <cell r="C124" t="str">
            <v/>
          </cell>
          <cell r="D124" t="str">
            <v/>
          </cell>
          <cell r="E124" t="str">
            <v/>
          </cell>
          <cell r="F124" t="str">
            <v/>
          </cell>
          <cell r="U124" t="str">
            <v>－</v>
          </cell>
          <cell r="AX124" t="str">
            <v>予定価格</v>
          </cell>
          <cell r="AY124" t="str">
            <v>×</v>
          </cell>
          <cell r="AZ124" t="str">
            <v>×</v>
          </cell>
          <cell r="BA124" t="str">
            <v>×</v>
          </cell>
          <cell r="BB124" t="str">
            <v>×</v>
          </cell>
          <cell r="BC124" t="str">
            <v/>
          </cell>
          <cell r="BD124">
            <v>0</v>
          </cell>
          <cell r="BE124" t="str">
            <v/>
          </cell>
          <cell r="BF124" t="str">
            <v/>
          </cell>
          <cell r="BG124" t="str">
            <v>○</v>
          </cell>
          <cell r="BH124" t="b">
            <v>1</v>
          </cell>
          <cell r="BI124" t="b">
            <v>1</v>
          </cell>
        </row>
        <row r="125">
          <cell r="C125" t="str">
            <v/>
          </cell>
          <cell r="D125" t="str">
            <v/>
          </cell>
          <cell r="E125" t="str">
            <v/>
          </cell>
          <cell r="F125" t="str">
            <v/>
          </cell>
          <cell r="U125" t="str">
            <v>－</v>
          </cell>
          <cell r="AX125" t="str">
            <v>予定価格</v>
          </cell>
          <cell r="AY125" t="str">
            <v>×</v>
          </cell>
          <cell r="AZ125" t="str">
            <v>×</v>
          </cell>
          <cell r="BA125" t="str">
            <v>×</v>
          </cell>
          <cell r="BB125" t="str">
            <v>×</v>
          </cell>
          <cell r="BC125" t="str">
            <v/>
          </cell>
          <cell r="BD125">
            <v>0</v>
          </cell>
          <cell r="BE125" t="str">
            <v/>
          </cell>
          <cell r="BF125" t="str">
            <v/>
          </cell>
          <cell r="BG125" t="str">
            <v>○</v>
          </cell>
          <cell r="BH125" t="b">
            <v>1</v>
          </cell>
          <cell r="BI125" t="b">
            <v>1</v>
          </cell>
        </row>
        <row r="126">
          <cell r="C126" t="str">
            <v/>
          </cell>
          <cell r="D126" t="str">
            <v/>
          </cell>
          <cell r="E126" t="str">
            <v/>
          </cell>
          <cell r="F126" t="str">
            <v/>
          </cell>
          <cell r="U126" t="str">
            <v>－</v>
          </cell>
          <cell r="AX126" t="str">
            <v>予定価格</v>
          </cell>
          <cell r="AY126" t="str">
            <v>×</v>
          </cell>
          <cell r="AZ126" t="str">
            <v>×</v>
          </cell>
          <cell r="BA126" t="str">
            <v>×</v>
          </cell>
          <cell r="BB126" t="str">
            <v>×</v>
          </cell>
          <cell r="BC126" t="str">
            <v/>
          </cell>
          <cell r="BD126">
            <v>0</v>
          </cell>
          <cell r="BE126" t="str">
            <v/>
          </cell>
          <cell r="BF126" t="str">
            <v/>
          </cell>
          <cell r="BG126" t="str">
            <v>○</v>
          </cell>
          <cell r="BH126" t="b">
            <v>1</v>
          </cell>
          <cell r="BI126" t="b">
            <v>1</v>
          </cell>
        </row>
        <row r="127">
          <cell r="C127" t="str">
            <v/>
          </cell>
          <cell r="D127" t="str">
            <v/>
          </cell>
          <cell r="E127" t="str">
            <v/>
          </cell>
          <cell r="F127" t="str">
            <v/>
          </cell>
          <cell r="U127" t="str">
            <v>－</v>
          </cell>
          <cell r="AX127" t="str">
            <v>予定価格</v>
          </cell>
          <cell r="AY127" t="str">
            <v>×</v>
          </cell>
          <cell r="AZ127" t="str">
            <v>×</v>
          </cell>
          <cell r="BA127" t="str">
            <v>×</v>
          </cell>
          <cell r="BB127" t="str">
            <v>×</v>
          </cell>
          <cell r="BC127" t="str">
            <v/>
          </cell>
          <cell r="BD127">
            <v>0</v>
          </cell>
          <cell r="BE127" t="str">
            <v/>
          </cell>
          <cell r="BF127" t="str">
            <v/>
          </cell>
          <cell r="BG127" t="str">
            <v>○</v>
          </cell>
          <cell r="BH127" t="b">
            <v>1</v>
          </cell>
          <cell r="BI127" t="b">
            <v>1</v>
          </cell>
        </row>
        <row r="128">
          <cell r="C128" t="str">
            <v/>
          </cell>
          <cell r="D128" t="str">
            <v/>
          </cell>
          <cell r="E128" t="str">
            <v/>
          </cell>
          <cell r="F128" t="str">
            <v/>
          </cell>
          <cell r="U128" t="str">
            <v>－</v>
          </cell>
          <cell r="AX128" t="str">
            <v>予定価格</v>
          </cell>
          <cell r="AY128" t="str">
            <v>×</v>
          </cell>
          <cell r="AZ128" t="str">
            <v>×</v>
          </cell>
          <cell r="BA128" t="str">
            <v>×</v>
          </cell>
          <cell r="BB128" t="str">
            <v>×</v>
          </cell>
          <cell r="BC128" t="str">
            <v/>
          </cell>
          <cell r="BD128">
            <v>0</v>
          </cell>
          <cell r="BE128" t="str">
            <v/>
          </cell>
          <cell r="BF128" t="str">
            <v/>
          </cell>
          <cell r="BG128" t="str">
            <v>○</v>
          </cell>
          <cell r="BH128" t="b">
            <v>1</v>
          </cell>
          <cell r="BI128" t="b">
            <v>1</v>
          </cell>
        </row>
        <row r="129">
          <cell r="C129" t="str">
            <v/>
          </cell>
          <cell r="D129" t="str">
            <v/>
          </cell>
          <cell r="E129" t="str">
            <v/>
          </cell>
          <cell r="F129" t="str">
            <v/>
          </cell>
          <cell r="U129" t="str">
            <v>－</v>
          </cell>
          <cell r="AX129" t="str">
            <v>予定価格</v>
          </cell>
          <cell r="AY129" t="str">
            <v>×</v>
          </cell>
          <cell r="AZ129" t="str">
            <v>×</v>
          </cell>
          <cell r="BA129" t="str">
            <v>×</v>
          </cell>
          <cell r="BB129" t="str">
            <v>×</v>
          </cell>
          <cell r="BC129" t="str">
            <v/>
          </cell>
          <cell r="BD129">
            <v>0</v>
          </cell>
          <cell r="BE129" t="str">
            <v/>
          </cell>
          <cell r="BF129" t="str">
            <v/>
          </cell>
          <cell r="BG129" t="str">
            <v>○</v>
          </cell>
          <cell r="BH129" t="b">
            <v>1</v>
          </cell>
          <cell r="BI129" t="b">
            <v>1</v>
          </cell>
        </row>
        <row r="130">
          <cell r="C130" t="str">
            <v/>
          </cell>
          <cell r="D130" t="str">
            <v/>
          </cell>
          <cell r="E130" t="str">
            <v/>
          </cell>
          <cell r="F130" t="str">
            <v/>
          </cell>
          <cell r="U130" t="str">
            <v>－</v>
          </cell>
          <cell r="AX130" t="str">
            <v>予定価格</v>
          </cell>
          <cell r="AY130" t="str">
            <v>×</v>
          </cell>
          <cell r="AZ130" t="str">
            <v>×</v>
          </cell>
          <cell r="BA130" t="str">
            <v>×</v>
          </cell>
          <cell r="BB130" t="str">
            <v>×</v>
          </cell>
          <cell r="BC130" t="str">
            <v/>
          </cell>
          <cell r="BD130">
            <v>0</v>
          </cell>
          <cell r="BE130" t="str">
            <v/>
          </cell>
          <cell r="BF130" t="str">
            <v/>
          </cell>
          <cell r="BG130" t="str">
            <v>○</v>
          </cell>
          <cell r="BH130" t="b">
            <v>1</v>
          </cell>
          <cell r="BI130" t="b">
            <v>1</v>
          </cell>
        </row>
        <row r="131">
          <cell r="C131" t="str">
            <v/>
          </cell>
          <cell r="D131" t="str">
            <v/>
          </cell>
          <cell r="E131" t="str">
            <v/>
          </cell>
          <cell r="F131" t="str">
            <v/>
          </cell>
          <cell r="U131" t="str">
            <v>－</v>
          </cell>
          <cell r="AX131" t="str">
            <v>予定価格</v>
          </cell>
          <cell r="AY131" t="str">
            <v>×</v>
          </cell>
          <cell r="AZ131" t="str">
            <v>×</v>
          </cell>
          <cell r="BA131" t="str">
            <v>×</v>
          </cell>
          <cell r="BB131" t="str">
            <v>×</v>
          </cell>
          <cell r="BC131" t="str">
            <v/>
          </cell>
          <cell r="BD131">
            <v>0</v>
          </cell>
          <cell r="BE131" t="str">
            <v/>
          </cell>
          <cell r="BF131" t="str">
            <v/>
          </cell>
          <cell r="BG131" t="str">
            <v>○</v>
          </cell>
          <cell r="BH131" t="b">
            <v>1</v>
          </cell>
          <cell r="BI131" t="b">
            <v>1</v>
          </cell>
        </row>
        <row r="132">
          <cell r="C132" t="str">
            <v/>
          </cell>
          <cell r="D132" t="str">
            <v/>
          </cell>
          <cell r="E132" t="str">
            <v/>
          </cell>
          <cell r="F132" t="str">
            <v/>
          </cell>
          <cell r="U132" t="str">
            <v>－</v>
          </cell>
          <cell r="AX132" t="str">
            <v>予定価格</v>
          </cell>
          <cell r="AY132" t="str">
            <v>×</v>
          </cell>
          <cell r="AZ132" t="str">
            <v>×</v>
          </cell>
          <cell r="BA132" t="str">
            <v>×</v>
          </cell>
          <cell r="BB132" t="str">
            <v>×</v>
          </cell>
          <cell r="BC132" t="str">
            <v/>
          </cell>
          <cell r="BD132">
            <v>0</v>
          </cell>
          <cell r="BE132" t="str">
            <v/>
          </cell>
          <cell r="BF132" t="str">
            <v/>
          </cell>
          <cell r="BG132" t="str">
            <v>○</v>
          </cell>
          <cell r="BH132" t="b">
            <v>1</v>
          </cell>
          <cell r="BI132" t="b">
            <v>1</v>
          </cell>
        </row>
        <row r="133">
          <cell r="C133" t="str">
            <v/>
          </cell>
          <cell r="D133" t="str">
            <v/>
          </cell>
          <cell r="E133" t="str">
            <v/>
          </cell>
          <cell r="F133" t="str">
            <v/>
          </cell>
          <cell r="U133" t="str">
            <v>－</v>
          </cell>
          <cell r="AX133" t="str">
            <v>予定価格</v>
          </cell>
          <cell r="AY133" t="str">
            <v>×</v>
          </cell>
          <cell r="AZ133" t="str">
            <v>×</v>
          </cell>
          <cell r="BA133" t="str">
            <v>×</v>
          </cell>
          <cell r="BB133" t="str">
            <v>×</v>
          </cell>
          <cell r="BC133" t="str">
            <v/>
          </cell>
          <cell r="BD133">
            <v>0</v>
          </cell>
          <cell r="BE133" t="str">
            <v/>
          </cell>
          <cell r="BF133" t="str">
            <v/>
          </cell>
          <cell r="BG133" t="str">
            <v>○</v>
          </cell>
          <cell r="BH133" t="b">
            <v>1</v>
          </cell>
          <cell r="BI133" t="b">
            <v>1</v>
          </cell>
        </row>
        <row r="134">
          <cell r="C134" t="str">
            <v/>
          </cell>
          <cell r="D134" t="str">
            <v/>
          </cell>
          <cell r="E134" t="str">
            <v/>
          </cell>
          <cell r="F134" t="str">
            <v/>
          </cell>
          <cell r="U134" t="str">
            <v>－</v>
          </cell>
          <cell r="AX134" t="str">
            <v>予定価格</v>
          </cell>
          <cell r="AY134" t="str">
            <v>×</v>
          </cell>
          <cell r="AZ134" t="str">
            <v>×</v>
          </cell>
          <cell r="BA134" t="str">
            <v>×</v>
          </cell>
          <cell r="BB134" t="str">
            <v>×</v>
          </cell>
          <cell r="BC134" t="str">
            <v/>
          </cell>
          <cell r="BD134">
            <v>0</v>
          </cell>
          <cell r="BE134" t="str">
            <v/>
          </cell>
          <cell r="BF134" t="str">
            <v/>
          </cell>
          <cell r="BG134" t="str">
            <v>○</v>
          </cell>
          <cell r="BH134" t="b">
            <v>1</v>
          </cell>
          <cell r="BI134" t="b">
            <v>1</v>
          </cell>
        </row>
        <row r="135">
          <cell r="C135" t="str">
            <v/>
          </cell>
          <cell r="D135" t="str">
            <v/>
          </cell>
          <cell r="E135" t="str">
            <v/>
          </cell>
          <cell r="F135" t="str">
            <v/>
          </cell>
          <cell r="U135" t="str">
            <v>－</v>
          </cell>
          <cell r="AX135" t="str">
            <v>予定価格</v>
          </cell>
          <cell r="AY135" t="str">
            <v>×</v>
          </cell>
          <cell r="AZ135" t="str">
            <v>×</v>
          </cell>
          <cell r="BA135" t="str">
            <v>×</v>
          </cell>
          <cell r="BB135" t="str">
            <v>×</v>
          </cell>
          <cell r="BC135" t="str">
            <v/>
          </cell>
          <cell r="BD135">
            <v>0</v>
          </cell>
          <cell r="BE135" t="str">
            <v/>
          </cell>
          <cell r="BF135" t="str">
            <v/>
          </cell>
          <cell r="BG135" t="str">
            <v>○</v>
          </cell>
          <cell r="BH135" t="b">
            <v>1</v>
          </cell>
          <cell r="BI135" t="b">
            <v>1</v>
          </cell>
        </row>
        <row r="136">
          <cell r="C136" t="str">
            <v/>
          </cell>
          <cell r="D136" t="str">
            <v/>
          </cell>
          <cell r="E136" t="str">
            <v/>
          </cell>
          <cell r="F136" t="str">
            <v/>
          </cell>
          <cell r="U136" t="str">
            <v>－</v>
          </cell>
          <cell r="AX136" t="str">
            <v>予定価格</v>
          </cell>
          <cell r="AY136" t="str">
            <v>×</v>
          </cell>
          <cell r="AZ136" t="str">
            <v>×</v>
          </cell>
          <cell r="BA136" t="str">
            <v>×</v>
          </cell>
          <cell r="BB136" t="str">
            <v>×</v>
          </cell>
          <cell r="BC136" t="str">
            <v/>
          </cell>
          <cell r="BD136">
            <v>0</v>
          </cell>
          <cell r="BE136" t="str">
            <v/>
          </cell>
          <cell r="BF136" t="str">
            <v/>
          </cell>
          <cell r="BG136" t="str">
            <v>○</v>
          </cell>
          <cell r="BH136" t="b">
            <v>1</v>
          </cell>
          <cell r="BI136" t="b">
            <v>1</v>
          </cell>
        </row>
        <row r="137">
          <cell r="C137" t="str">
            <v/>
          </cell>
          <cell r="D137" t="str">
            <v/>
          </cell>
          <cell r="E137" t="str">
            <v/>
          </cell>
          <cell r="F137" t="str">
            <v/>
          </cell>
          <cell r="U137" t="str">
            <v>－</v>
          </cell>
          <cell r="AX137" t="str">
            <v>予定価格</v>
          </cell>
          <cell r="AY137" t="str">
            <v>×</v>
          </cell>
          <cell r="AZ137" t="str">
            <v>×</v>
          </cell>
          <cell r="BA137" t="str">
            <v>×</v>
          </cell>
          <cell r="BB137" t="str">
            <v>×</v>
          </cell>
          <cell r="BC137" t="str">
            <v/>
          </cell>
          <cell r="BD137">
            <v>0</v>
          </cell>
          <cell r="BE137" t="str">
            <v/>
          </cell>
          <cell r="BF137" t="str">
            <v/>
          </cell>
          <cell r="BG137" t="str">
            <v>○</v>
          </cell>
          <cell r="BH137" t="b">
            <v>1</v>
          </cell>
          <cell r="BI137" t="b">
            <v>1</v>
          </cell>
        </row>
        <row r="138">
          <cell r="C138" t="str">
            <v/>
          </cell>
          <cell r="D138" t="str">
            <v/>
          </cell>
          <cell r="E138" t="str">
            <v/>
          </cell>
          <cell r="F138" t="str">
            <v/>
          </cell>
          <cell r="U138" t="str">
            <v>－</v>
          </cell>
          <cell r="AX138" t="str">
            <v>予定価格</v>
          </cell>
          <cell r="AY138" t="str">
            <v>×</v>
          </cell>
          <cell r="AZ138" t="str">
            <v>×</v>
          </cell>
          <cell r="BA138" t="str">
            <v>×</v>
          </cell>
          <cell r="BB138" t="str">
            <v>×</v>
          </cell>
          <cell r="BC138" t="str">
            <v/>
          </cell>
          <cell r="BD138">
            <v>0</v>
          </cell>
          <cell r="BE138" t="str">
            <v/>
          </cell>
          <cell r="BF138" t="str">
            <v/>
          </cell>
          <cell r="BG138" t="str">
            <v>○</v>
          </cell>
          <cell r="BH138" t="b">
            <v>1</v>
          </cell>
          <cell r="BI138" t="b">
            <v>1</v>
          </cell>
        </row>
        <row r="139">
          <cell r="C139" t="str">
            <v/>
          </cell>
          <cell r="D139" t="str">
            <v/>
          </cell>
          <cell r="E139" t="str">
            <v/>
          </cell>
          <cell r="F139" t="str">
            <v/>
          </cell>
          <cell r="U139" t="str">
            <v>－</v>
          </cell>
          <cell r="AX139" t="str">
            <v>予定価格</v>
          </cell>
          <cell r="AY139" t="str">
            <v>×</v>
          </cell>
          <cell r="AZ139" t="str">
            <v>×</v>
          </cell>
          <cell r="BA139" t="str">
            <v>×</v>
          </cell>
          <cell r="BB139" t="str">
            <v>×</v>
          </cell>
          <cell r="BC139" t="str">
            <v/>
          </cell>
          <cell r="BD139">
            <v>0</v>
          </cell>
          <cell r="BE139" t="str">
            <v/>
          </cell>
          <cell r="BF139" t="str">
            <v/>
          </cell>
          <cell r="BG139" t="str">
            <v>○</v>
          </cell>
          <cell r="BH139" t="b">
            <v>1</v>
          </cell>
          <cell r="BI139" t="b">
            <v>1</v>
          </cell>
        </row>
        <row r="140">
          <cell r="C140" t="str">
            <v/>
          </cell>
          <cell r="D140" t="str">
            <v/>
          </cell>
          <cell r="E140" t="str">
            <v/>
          </cell>
          <cell r="F140" t="str">
            <v/>
          </cell>
          <cell r="U140" t="str">
            <v>－</v>
          </cell>
          <cell r="AX140" t="str">
            <v>予定価格</v>
          </cell>
          <cell r="AY140" t="str">
            <v>×</v>
          </cell>
          <cell r="AZ140" t="str">
            <v>×</v>
          </cell>
          <cell r="BA140" t="str">
            <v>×</v>
          </cell>
          <cell r="BB140" t="str">
            <v>×</v>
          </cell>
          <cell r="BC140" t="str">
            <v/>
          </cell>
          <cell r="BD140">
            <v>0</v>
          </cell>
          <cell r="BE140" t="str">
            <v/>
          </cell>
          <cell r="BF140" t="str">
            <v/>
          </cell>
          <cell r="BG140" t="str">
            <v>○</v>
          </cell>
          <cell r="BH140" t="b">
            <v>1</v>
          </cell>
          <cell r="BI140" t="b">
            <v>1</v>
          </cell>
        </row>
        <row r="141">
          <cell r="C141" t="str">
            <v/>
          </cell>
          <cell r="D141" t="str">
            <v/>
          </cell>
          <cell r="E141" t="str">
            <v/>
          </cell>
          <cell r="F141" t="str">
            <v/>
          </cell>
          <cell r="U141" t="str">
            <v>－</v>
          </cell>
          <cell r="AX141" t="str">
            <v>予定価格</v>
          </cell>
          <cell r="AY141" t="str">
            <v>×</v>
          </cell>
          <cell r="AZ141" t="str">
            <v>×</v>
          </cell>
          <cell r="BA141" t="str">
            <v>×</v>
          </cell>
          <cell r="BB141" t="str">
            <v>×</v>
          </cell>
          <cell r="BC141" t="str">
            <v/>
          </cell>
          <cell r="BD141">
            <v>0</v>
          </cell>
          <cell r="BE141" t="str">
            <v/>
          </cell>
          <cell r="BF141" t="str">
            <v/>
          </cell>
          <cell r="BG141" t="str">
            <v>○</v>
          </cell>
          <cell r="BH141" t="b">
            <v>1</v>
          </cell>
          <cell r="BI141" t="b">
            <v>1</v>
          </cell>
        </row>
        <row r="142">
          <cell r="C142" t="str">
            <v/>
          </cell>
          <cell r="D142" t="str">
            <v/>
          </cell>
          <cell r="E142" t="str">
            <v/>
          </cell>
          <cell r="F142" t="str">
            <v/>
          </cell>
          <cell r="U142" t="str">
            <v>－</v>
          </cell>
          <cell r="AX142" t="str">
            <v>予定価格</v>
          </cell>
          <cell r="AY142" t="str">
            <v>×</v>
          </cell>
          <cell r="AZ142" t="str">
            <v>×</v>
          </cell>
          <cell r="BA142" t="str">
            <v>×</v>
          </cell>
          <cell r="BB142" t="str">
            <v>×</v>
          </cell>
          <cell r="BC142" t="str">
            <v/>
          </cell>
          <cell r="BD142">
            <v>0</v>
          </cell>
          <cell r="BE142" t="str">
            <v/>
          </cell>
          <cell r="BF142" t="str">
            <v/>
          </cell>
          <cell r="BG142" t="str">
            <v>○</v>
          </cell>
          <cell r="BH142" t="b">
            <v>1</v>
          </cell>
          <cell r="BI142" t="b">
            <v>1</v>
          </cell>
        </row>
        <row r="143">
          <cell r="C143" t="str">
            <v/>
          </cell>
          <cell r="D143" t="str">
            <v/>
          </cell>
          <cell r="E143" t="str">
            <v/>
          </cell>
          <cell r="F143" t="str">
            <v/>
          </cell>
          <cell r="U143" t="str">
            <v>－</v>
          </cell>
          <cell r="AX143" t="str">
            <v>予定価格</v>
          </cell>
          <cell r="AY143" t="str">
            <v>×</v>
          </cell>
          <cell r="AZ143" t="str">
            <v>×</v>
          </cell>
          <cell r="BA143" t="str">
            <v>×</v>
          </cell>
          <cell r="BB143" t="str">
            <v>×</v>
          </cell>
          <cell r="BC143" t="str">
            <v/>
          </cell>
          <cell r="BD143">
            <v>0</v>
          </cell>
          <cell r="BE143" t="str">
            <v/>
          </cell>
          <cell r="BF143" t="str">
            <v/>
          </cell>
          <cell r="BG143" t="str">
            <v>○</v>
          </cell>
          <cell r="BH143" t="b">
            <v>1</v>
          </cell>
          <cell r="BI143" t="b">
            <v>1</v>
          </cell>
        </row>
        <row r="144">
          <cell r="C144" t="str">
            <v/>
          </cell>
          <cell r="D144" t="str">
            <v/>
          </cell>
          <cell r="E144" t="str">
            <v/>
          </cell>
          <cell r="F144" t="str">
            <v/>
          </cell>
          <cell r="U144" t="str">
            <v>－</v>
          </cell>
          <cell r="AX144" t="str">
            <v>予定価格</v>
          </cell>
          <cell r="AY144" t="str">
            <v>×</v>
          </cell>
          <cell r="AZ144" t="str">
            <v>×</v>
          </cell>
          <cell r="BA144" t="str">
            <v>×</v>
          </cell>
          <cell r="BB144" t="str">
            <v>×</v>
          </cell>
          <cell r="BC144" t="str">
            <v/>
          </cell>
          <cell r="BD144">
            <v>0</v>
          </cell>
          <cell r="BE144" t="str">
            <v/>
          </cell>
          <cell r="BF144" t="str">
            <v/>
          </cell>
          <cell r="BG144" t="str">
            <v>○</v>
          </cell>
          <cell r="BH144" t="b">
            <v>1</v>
          </cell>
          <cell r="BI144" t="b">
            <v>1</v>
          </cell>
        </row>
        <row r="145">
          <cell r="C145" t="str">
            <v/>
          </cell>
          <cell r="D145" t="str">
            <v/>
          </cell>
          <cell r="E145" t="str">
            <v/>
          </cell>
          <cell r="F145" t="str">
            <v/>
          </cell>
          <cell r="U145" t="str">
            <v>－</v>
          </cell>
          <cell r="AX145" t="str">
            <v>予定価格</v>
          </cell>
          <cell r="AY145" t="str">
            <v>×</v>
          </cell>
          <cell r="AZ145" t="str">
            <v>×</v>
          </cell>
          <cell r="BA145" t="str">
            <v>×</v>
          </cell>
          <cell r="BB145" t="str">
            <v>×</v>
          </cell>
          <cell r="BC145" t="str">
            <v/>
          </cell>
          <cell r="BD145">
            <v>0</v>
          </cell>
          <cell r="BE145" t="str">
            <v/>
          </cell>
          <cell r="BF145" t="str">
            <v/>
          </cell>
          <cell r="BG145" t="str">
            <v>○</v>
          </cell>
          <cell r="BH145" t="b">
            <v>1</v>
          </cell>
          <cell r="BI145" t="b">
            <v>1</v>
          </cell>
        </row>
        <row r="146">
          <cell r="C146" t="str">
            <v/>
          </cell>
          <cell r="D146" t="str">
            <v/>
          </cell>
          <cell r="E146" t="str">
            <v/>
          </cell>
          <cell r="F146" t="str">
            <v/>
          </cell>
          <cell r="U146" t="str">
            <v>－</v>
          </cell>
          <cell r="AX146" t="str">
            <v>予定価格</v>
          </cell>
          <cell r="AY146" t="str">
            <v>×</v>
          </cell>
          <cell r="AZ146" t="str">
            <v>×</v>
          </cell>
          <cell r="BA146" t="str">
            <v>×</v>
          </cell>
          <cell r="BB146" t="str">
            <v>×</v>
          </cell>
          <cell r="BC146" t="str">
            <v/>
          </cell>
          <cell r="BD146">
            <v>0</v>
          </cell>
          <cell r="BE146" t="str">
            <v/>
          </cell>
          <cell r="BF146" t="str">
            <v/>
          </cell>
          <cell r="BG146" t="str">
            <v>○</v>
          </cell>
          <cell r="BH146" t="b">
            <v>1</v>
          </cell>
          <cell r="BI146" t="b">
            <v>1</v>
          </cell>
        </row>
        <row r="147">
          <cell r="C147" t="str">
            <v/>
          </cell>
          <cell r="D147" t="str">
            <v/>
          </cell>
          <cell r="E147" t="str">
            <v/>
          </cell>
          <cell r="F147" t="str">
            <v/>
          </cell>
          <cell r="U147" t="str">
            <v>－</v>
          </cell>
          <cell r="AX147" t="str">
            <v>予定価格</v>
          </cell>
          <cell r="AY147" t="str">
            <v>×</v>
          </cell>
          <cell r="AZ147" t="str">
            <v>×</v>
          </cell>
          <cell r="BA147" t="str">
            <v>×</v>
          </cell>
          <cell r="BB147" t="str">
            <v>×</v>
          </cell>
          <cell r="BC147" t="str">
            <v/>
          </cell>
          <cell r="BD147">
            <v>0</v>
          </cell>
          <cell r="BE147" t="str">
            <v/>
          </cell>
          <cell r="BF147" t="str">
            <v/>
          </cell>
          <cell r="BG147" t="str">
            <v>○</v>
          </cell>
          <cell r="BH147" t="b">
            <v>1</v>
          </cell>
          <cell r="BI147" t="b">
            <v>1</v>
          </cell>
        </row>
        <row r="148">
          <cell r="C148" t="str">
            <v/>
          </cell>
          <cell r="D148" t="str">
            <v/>
          </cell>
          <cell r="E148" t="str">
            <v/>
          </cell>
          <cell r="F148" t="str">
            <v/>
          </cell>
          <cell r="U148" t="str">
            <v>－</v>
          </cell>
          <cell r="AX148" t="str">
            <v>予定価格</v>
          </cell>
          <cell r="AY148" t="str">
            <v>×</v>
          </cell>
          <cell r="AZ148" t="str">
            <v>×</v>
          </cell>
          <cell r="BA148" t="str">
            <v>×</v>
          </cell>
          <cell r="BB148" t="str">
            <v>×</v>
          </cell>
          <cell r="BC148" t="str">
            <v/>
          </cell>
          <cell r="BD148">
            <v>0</v>
          </cell>
          <cell r="BE148" t="str">
            <v/>
          </cell>
          <cell r="BF148" t="str">
            <v/>
          </cell>
          <cell r="BG148" t="str">
            <v>○</v>
          </cell>
          <cell r="BH148" t="b">
            <v>1</v>
          </cell>
          <cell r="BI148" t="b">
            <v>1</v>
          </cell>
        </row>
        <row r="149">
          <cell r="C149" t="str">
            <v/>
          </cell>
          <cell r="D149" t="str">
            <v/>
          </cell>
          <cell r="E149" t="str">
            <v/>
          </cell>
          <cell r="F149" t="str">
            <v/>
          </cell>
          <cell r="U149" t="str">
            <v>－</v>
          </cell>
          <cell r="AX149" t="str">
            <v>予定価格</v>
          </cell>
          <cell r="AY149" t="str">
            <v>×</v>
          </cell>
          <cell r="AZ149" t="str">
            <v>×</v>
          </cell>
          <cell r="BA149" t="str">
            <v>×</v>
          </cell>
          <cell r="BB149" t="str">
            <v>×</v>
          </cell>
          <cell r="BC149" t="str">
            <v/>
          </cell>
          <cell r="BD149">
            <v>0</v>
          </cell>
          <cell r="BE149" t="str">
            <v/>
          </cell>
          <cell r="BF149" t="str">
            <v/>
          </cell>
          <cell r="BG149" t="str">
            <v>○</v>
          </cell>
          <cell r="BH149" t="b">
            <v>1</v>
          </cell>
          <cell r="BI149" t="b">
            <v>1</v>
          </cell>
        </row>
        <row r="150">
          <cell r="C150" t="str">
            <v/>
          </cell>
          <cell r="D150" t="str">
            <v/>
          </cell>
          <cell r="E150" t="str">
            <v/>
          </cell>
          <cell r="F150" t="str">
            <v/>
          </cell>
          <cell r="U150" t="str">
            <v>－</v>
          </cell>
          <cell r="AX150" t="str">
            <v>予定価格</v>
          </cell>
          <cell r="AY150" t="str">
            <v>×</v>
          </cell>
          <cell r="AZ150" t="str">
            <v>×</v>
          </cell>
          <cell r="BA150" t="str">
            <v>×</v>
          </cell>
          <cell r="BB150" t="str">
            <v>×</v>
          </cell>
          <cell r="BC150" t="str">
            <v/>
          </cell>
          <cell r="BD150">
            <v>0</v>
          </cell>
          <cell r="BE150" t="str">
            <v/>
          </cell>
          <cell r="BF150" t="str">
            <v/>
          </cell>
          <cell r="BG150" t="str">
            <v>○</v>
          </cell>
          <cell r="BH150" t="b">
            <v>1</v>
          </cell>
          <cell r="BI150" t="b">
            <v>1</v>
          </cell>
        </row>
        <row r="151">
          <cell r="C151" t="str">
            <v/>
          </cell>
          <cell r="D151" t="str">
            <v/>
          </cell>
          <cell r="E151" t="str">
            <v/>
          </cell>
          <cell r="F151" t="str">
            <v/>
          </cell>
          <cell r="U151" t="str">
            <v>－</v>
          </cell>
          <cell r="AX151" t="str">
            <v>予定価格</v>
          </cell>
          <cell r="AY151" t="str">
            <v>×</v>
          </cell>
          <cell r="AZ151" t="str">
            <v>×</v>
          </cell>
          <cell r="BA151" t="str">
            <v>×</v>
          </cell>
          <cell r="BB151" t="str">
            <v>×</v>
          </cell>
          <cell r="BC151" t="str">
            <v/>
          </cell>
          <cell r="BD151">
            <v>0</v>
          </cell>
          <cell r="BE151" t="str">
            <v/>
          </cell>
          <cell r="BF151" t="str">
            <v/>
          </cell>
          <cell r="BG151" t="str">
            <v>○</v>
          </cell>
          <cell r="BH151" t="b">
            <v>1</v>
          </cell>
          <cell r="BI151" t="b">
            <v>1</v>
          </cell>
        </row>
        <row r="152">
          <cell r="C152" t="str">
            <v/>
          </cell>
          <cell r="D152" t="str">
            <v/>
          </cell>
          <cell r="E152" t="str">
            <v/>
          </cell>
          <cell r="F152" t="str">
            <v/>
          </cell>
          <cell r="U152" t="str">
            <v>－</v>
          </cell>
          <cell r="AX152" t="str">
            <v>予定価格</v>
          </cell>
          <cell r="AY152" t="str">
            <v>×</v>
          </cell>
          <cell r="AZ152" t="str">
            <v>×</v>
          </cell>
          <cell r="BA152" t="str">
            <v>×</v>
          </cell>
          <cell r="BB152" t="str">
            <v>×</v>
          </cell>
          <cell r="BC152" t="str">
            <v/>
          </cell>
          <cell r="BD152">
            <v>0</v>
          </cell>
          <cell r="BE152" t="str">
            <v/>
          </cell>
          <cell r="BF152" t="str">
            <v/>
          </cell>
          <cell r="BG152" t="str">
            <v>○</v>
          </cell>
          <cell r="BH152" t="b">
            <v>1</v>
          </cell>
          <cell r="BI152" t="b">
            <v>1</v>
          </cell>
        </row>
        <row r="153">
          <cell r="C153" t="str">
            <v/>
          </cell>
          <cell r="D153" t="str">
            <v/>
          </cell>
          <cell r="E153" t="str">
            <v/>
          </cell>
          <cell r="F153" t="str">
            <v/>
          </cell>
          <cell r="U153" t="str">
            <v>－</v>
          </cell>
          <cell r="AX153" t="str">
            <v>予定価格</v>
          </cell>
          <cell r="AY153" t="str">
            <v>×</v>
          </cell>
          <cell r="AZ153" t="str">
            <v>×</v>
          </cell>
          <cell r="BA153" t="str">
            <v>×</v>
          </cell>
          <cell r="BB153" t="str">
            <v>×</v>
          </cell>
          <cell r="BC153" t="str">
            <v/>
          </cell>
          <cell r="BD153">
            <v>0</v>
          </cell>
          <cell r="BE153" t="str">
            <v/>
          </cell>
          <cell r="BF153" t="str">
            <v/>
          </cell>
          <cell r="BG153" t="str">
            <v>○</v>
          </cell>
          <cell r="BH153" t="b">
            <v>1</v>
          </cell>
          <cell r="BI153" t="b">
            <v>1</v>
          </cell>
        </row>
        <row r="154">
          <cell r="C154" t="str">
            <v/>
          </cell>
          <cell r="D154" t="str">
            <v/>
          </cell>
          <cell r="E154" t="str">
            <v/>
          </cell>
          <cell r="F154" t="str">
            <v/>
          </cell>
          <cell r="U154" t="str">
            <v>－</v>
          </cell>
          <cell r="AX154" t="str">
            <v>予定価格</v>
          </cell>
          <cell r="AY154" t="str">
            <v>×</v>
          </cell>
          <cell r="AZ154" t="str">
            <v>×</v>
          </cell>
          <cell r="BA154" t="str">
            <v>×</v>
          </cell>
          <cell r="BB154" t="str">
            <v>×</v>
          </cell>
          <cell r="BC154" t="str">
            <v/>
          </cell>
          <cell r="BD154">
            <v>0</v>
          </cell>
          <cell r="BE154" t="str">
            <v/>
          </cell>
          <cell r="BF154" t="str">
            <v/>
          </cell>
          <cell r="BG154" t="str">
            <v>○</v>
          </cell>
          <cell r="BH154" t="b">
            <v>1</v>
          </cell>
          <cell r="BI154" t="b">
            <v>1</v>
          </cell>
        </row>
        <row r="155">
          <cell r="C155" t="str">
            <v/>
          </cell>
          <cell r="D155" t="str">
            <v/>
          </cell>
          <cell r="E155" t="str">
            <v/>
          </cell>
          <cell r="F155" t="str">
            <v/>
          </cell>
          <cell r="U155" t="str">
            <v>－</v>
          </cell>
          <cell r="AX155" t="str">
            <v>予定価格</v>
          </cell>
          <cell r="AY155" t="str">
            <v>×</v>
          </cell>
          <cell r="AZ155" t="str">
            <v>×</v>
          </cell>
          <cell r="BA155" t="str">
            <v>×</v>
          </cell>
          <cell r="BB155" t="str">
            <v>×</v>
          </cell>
          <cell r="BC155" t="str">
            <v/>
          </cell>
          <cell r="BD155">
            <v>0</v>
          </cell>
          <cell r="BE155" t="str">
            <v/>
          </cell>
          <cell r="BF155" t="str">
            <v/>
          </cell>
          <cell r="BG155" t="str">
            <v>○</v>
          </cell>
          <cell r="BH155" t="b">
            <v>1</v>
          </cell>
          <cell r="BI155" t="b">
            <v>1</v>
          </cell>
        </row>
        <row r="156">
          <cell r="C156" t="str">
            <v/>
          </cell>
          <cell r="D156" t="str">
            <v/>
          </cell>
          <cell r="E156" t="str">
            <v/>
          </cell>
          <cell r="F156" t="str">
            <v/>
          </cell>
          <cell r="U156" t="str">
            <v>－</v>
          </cell>
          <cell r="AX156" t="str">
            <v>予定価格</v>
          </cell>
          <cell r="AY156" t="str">
            <v>×</v>
          </cell>
          <cell r="AZ156" t="str">
            <v>×</v>
          </cell>
          <cell r="BA156" t="str">
            <v>×</v>
          </cell>
          <cell r="BB156" t="str">
            <v>×</v>
          </cell>
          <cell r="BC156" t="str">
            <v/>
          </cell>
          <cell r="BD156">
            <v>0</v>
          </cell>
          <cell r="BE156" t="str">
            <v/>
          </cell>
          <cell r="BF156" t="str">
            <v/>
          </cell>
          <cell r="BG156" t="str">
            <v>○</v>
          </cell>
          <cell r="BH156" t="b">
            <v>1</v>
          </cell>
          <cell r="BI156" t="b">
            <v>1</v>
          </cell>
        </row>
        <row r="157">
          <cell r="C157" t="str">
            <v/>
          </cell>
          <cell r="D157" t="str">
            <v/>
          </cell>
          <cell r="E157" t="str">
            <v/>
          </cell>
          <cell r="F157" t="str">
            <v/>
          </cell>
          <cell r="U157" t="str">
            <v>－</v>
          </cell>
          <cell r="AX157" t="str">
            <v>予定価格</v>
          </cell>
          <cell r="AY157" t="str">
            <v>×</v>
          </cell>
          <cell r="AZ157" t="str">
            <v>×</v>
          </cell>
          <cell r="BA157" t="str">
            <v>×</v>
          </cell>
          <cell r="BB157" t="str">
            <v>×</v>
          </cell>
          <cell r="BC157" t="str">
            <v/>
          </cell>
          <cell r="BD157">
            <v>0</v>
          </cell>
          <cell r="BE157" t="str">
            <v/>
          </cell>
          <cell r="BF157" t="str">
            <v/>
          </cell>
          <cell r="BG157" t="str">
            <v>○</v>
          </cell>
          <cell r="BH157" t="b">
            <v>1</v>
          </cell>
          <cell r="BI157" t="b">
            <v>1</v>
          </cell>
        </row>
        <row r="158">
          <cell r="C158" t="str">
            <v/>
          </cell>
          <cell r="D158" t="str">
            <v/>
          </cell>
          <cell r="E158" t="str">
            <v/>
          </cell>
          <cell r="F158" t="str">
            <v/>
          </cell>
          <cell r="U158" t="str">
            <v>－</v>
          </cell>
          <cell r="AX158" t="str">
            <v>予定価格</v>
          </cell>
          <cell r="AY158" t="str">
            <v>×</v>
          </cell>
          <cell r="AZ158" t="str">
            <v>×</v>
          </cell>
          <cell r="BA158" t="str">
            <v>×</v>
          </cell>
          <cell r="BB158" t="str">
            <v>×</v>
          </cell>
          <cell r="BC158" t="str">
            <v/>
          </cell>
          <cell r="BD158">
            <v>0</v>
          </cell>
          <cell r="BE158" t="str">
            <v/>
          </cell>
          <cell r="BF158" t="str">
            <v/>
          </cell>
          <cell r="BG158" t="str">
            <v>○</v>
          </cell>
          <cell r="BH158" t="b">
            <v>1</v>
          </cell>
          <cell r="BI158" t="b">
            <v>1</v>
          </cell>
        </row>
        <row r="159">
          <cell r="C159" t="str">
            <v/>
          </cell>
          <cell r="D159" t="str">
            <v/>
          </cell>
          <cell r="E159" t="str">
            <v/>
          </cell>
          <cell r="F159" t="str">
            <v/>
          </cell>
          <cell r="U159" t="str">
            <v>－</v>
          </cell>
          <cell r="AX159" t="str">
            <v>予定価格</v>
          </cell>
          <cell r="AY159" t="str">
            <v>×</v>
          </cell>
          <cell r="AZ159" t="str">
            <v>×</v>
          </cell>
          <cell r="BA159" t="str">
            <v>×</v>
          </cell>
          <cell r="BB159" t="str">
            <v>×</v>
          </cell>
          <cell r="BC159" t="str">
            <v/>
          </cell>
          <cell r="BD159">
            <v>0</v>
          </cell>
          <cell r="BE159" t="str">
            <v/>
          </cell>
          <cell r="BF159" t="str">
            <v/>
          </cell>
          <cell r="BG159" t="str">
            <v>○</v>
          </cell>
          <cell r="BH159" t="b">
            <v>1</v>
          </cell>
          <cell r="BI159" t="b">
            <v>1</v>
          </cell>
        </row>
        <row r="160">
          <cell r="C160" t="str">
            <v/>
          </cell>
          <cell r="D160" t="str">
            <v/>
          </cell>
          <cell r="E160" t="str">
            <v/>
          </cell>
          <cell r="F160" t="str">
            <v/>
          </cell>
          <cell r="U160" t="str">
            <v>－</v>
          </cell>
          <cell r="AX160" t="str">
            <v>予定価格</v>
          </cell>
          <cell r="AY160" t="str">
            <v>×</v>
          </cell>
          <cell r="AZ160" t="str">
            <v>×</v>
          </cell>
          <cell r="BA160" t="str">
            <v>×</v>
          </cell>
          <cell r="BB160" t="str">
            <v>×</v>
          </cell>
          <cell r="BC160" t="str">
            <v/>
          </cell>
          <cell r="BD160">
            <v>0</v>
          </cell>
          <cell r="BE160" t="str">
            <v/>
          </cell>
          <cell r="BF160" t="str">
            <v/>
          </cell>
          <cell r="BG160" t="str">
            <v>○</v>
          </cell>
          <cell r="BH160" t="b">
            <v>1</v>
          </cell>
          <cell r="BI160" t="b">
            <v>1</v>
          </cell>
        </row>
        <row r="161">
          <cell r="C161" t="str">
            <v/>
          </cell>
          <cell r="D161" t="str">
            <v/>
          </cell>
          <cell r="E161" t="str">
            <v/>
          </cell>
          <cell r="F161" t="str">
            <v/>
          </cell>
          <cell r="U161" t="str">
            <v>－</v>
          </cell>
          <cell r="AX161" t="str">
            <v>予定価格</v>
          </cell>
          <cell r="AY161" t="str">
            <v>×</v>
          </cell>
          <cell r="AZ161" t="str">
            <v>×</v>
          </cell>
          <cell r="BA161" t="str">
            <v>×</v>
          </cell>
          <cell r="BB161" t="str">
            <v>×</v>
          </cell>
          <cell r="BC161" t="str">
            <v/>
          </cell>
          <cell r="BD161">
            <v>0</v>
          </cell>
          <cell r="BE161" t="str">
            <v/>
          </cell>
          <cell r="BF161" t="str">
            <v/>
          </cell>
          <cell r="BG161" t="str">
            <v>○</v>
          </cell>
          <cell r="BH161" t="b">
            <v>1</v>
          </cell>
          <cell r="BI161" t="b">
            <v>1</v>
          </cell>
        </row>
        <row r="162">
          <cell r="C162" t="str">
            <v/>
          </cell>
          <cell r="D162" t="str">
            <v/>
          </cell>
          <cell r="E162" t="str">
            <v/>
          </cell>
          <cell r="F162" t="str">
            <v/>
          </cell>
          <cell r="U162" t="str">
            <v>－</v>
          </cell>
          <cell r="AX162" t="str">
            <v>予定価格</v>
          </cell>
          <cell r="AY162" t="str">
            <v>×</v>
          </cell>
          <cell r="AZ162" t="str">
            <v>×</v>
          </cell>
          <cell r="BA162" t="str">
            <v>×</v>
          </cell>
          <cell r="BB162" t="str">
            <v>×</v>
          </cell>
          <cell r="BC162" t="str">
            <v/>
          </cell>
          <cell r="BD162">
            <v>0</v>
          </cell>
          <cell r="BE162" t="str">
            <v/>
          </cell>
          <cell r="BF162" t="str">
            <v/>
          </cell>
          <cell r="BG162" t="str">
            <v>○</v>
          </cell>
          <cell r="BH162" t="b">
            <v>1</v>
          </cell>
          <cell r="BI162" t="b">
            <v>1</v>
          </cell>
        </row>
        <row r="163">
          <cell r="C163" t="str">
            <v/>
          </cell>
          <cell r="D163" t="str">
            <v/>
          </cell>
          <cell r="E163" t="str">
            <v/>
          </cell>
          <cell r="F163" t="str">
            <v/>
          </cell>
          <cell r="U163" t="str">
            <v>－</v>
          </cell>
          <cell r="AX163" t="str">
            <v>予定価格</v>
          </cell>
          <cell r="AY163" t="str">
            <v>×</v>
          </cell>
          <cell r="AZ163" t="str">
            <v>×</v>
          </cell>
          <cell r="BA163" t="str">
            <v>×</v>
          </cell>
          <cell r="BB163" t="str">
            <v>×</v>
          </cell>
          <cell r="BC163" t="str">
            <v/>
          </cell>
          <cell r="BD163">
            <v>0</v>
          </cell>
          <cell r="BE163" t="str">
            <v/>
          </cell>
          <cell r="BF163" t="str">
            <v/>
          </cell>
          <cell r="BG163" t="str">
            <v>○</v>
          </cell>
          <cell r="BH163" t="b">
            <v>1</v>
          </cell>
          <cell r="BI163" t="b">
            <v>1</v>
          </cell>
        </row>
        <row r="164">
          <cell r="C164" t="str">
            <v/>
          </cell>
          <cell r="D164" t="str">
            <v/>
          </cell>
          <cell r="E164" t="str">
            <v/>
          </cell>
          <cell r="F164" t="str">
            <v/>
          </cell>
          <cell r="U164" t="str">
            <v>－</v>
          </cell>
          <cell r="AX164" t="str">
            <v>予定価格</v>
          </cell>
          <cell r="AY164" t="str">
            <v>×</v>
          </cell>
          <cell r="AZ164" t="str">
            <v>×</v>
          </cell>
          <cell r="BA164" t="str">
            <v>×</v>
          </cell>
          <cell r="BB164" t="str">
            <v>×</v>
          </cell>
          <cell r="BC164" t="str">
            <v/>
          </cell>
          <cell r="BD164">
            <v>0</v>
          </cell>
          <cell r="BE164" t="str">
            <v/>
          </cell>
          <cell r="BF164" t="str">
            <v/>
          </cell>
          <cell r="BG164" t="str">
            <v>○</v>
          </cell>
          <cell r="BH164" t="b">
            <v>1</v>
          </cell>
          <cell r="BI164" t="b">
            <v>1</v>
          </cell>
        </row>
        <row r="165">
          <cell r="C165" t="str">
            <v/>
          </cell>
          <cell r="D165" t="str">
            <v/>
          </cell>
          <cell r="E165" t="str">
            <v/>
          </cell>
          <cell r="F165" t="str">
            <v/>
          </cell>
          <cell r="U165" t="str">
            <v>－</v>
          </cell>
          <cell r="AX165" t="str">
            <v>予定価格</v>
          </cell>
          <cell r="AY165" t="str">
            <v>×</v>
          </cell>
          <cell r="AZ165" t="str">
            <v>×</v>
          </cell>
          <cell r="BA165" t="str">
            <v>×</v>
          </cell>
          <cell r="BB165" t="str">
            <v>×</v>
          </cell>
          <cell r="BC165" t="str">
            <v/>
          </cell>
          <cell r="BD165">
            <v>0</v>
          </cell>
          <cell r="BE165" t="str">
            <v/>
          </cell>
          <cell r="BF165" t="str">
            <v/>
          </cell>
          <cell r="BG165" t="str">
            <v>○</v>
          </cell>
          <cell r="BH165" t="b">
            <v>1</v>
          </cell>
          <cell r="BI165" t="b">
            <v>1</v>
          </cell>
        </row>
        <row r="166">
          <cell r="C166" t="str">
            <v/>
          </cell>
          <cell r="D166" t="str">
            <v/>
          </cell>
          <cell r="E166" t="str">
            <v/>
          </cell>
          <cell r="F166" t="str">
            <v/>
          </cell>
          <cell r="U166" t="str">
            <v>－</v>
          </cell>
          <cell r="AX166" t="str">
            <v>予定価格</v>
          </cell>
          <cell r="AY166" t="str">
            <v>×</v>
          </cell>
          <cell r="AZ166" t="str">
            <v>×</v>
          </cell>
          <cell r="BA166" t="str">
            <v>×</v>
          </cell>
          <cell r="BB166" t="str">
            <v>×</v>
          </cell>
          <cell r="BC166" t="str">
            <v/>
          </cell>
          <cell r="BD166">
            <v>0</v>
          </cell>
          <cell r="BE166" t="str">
            <v/>
          </cell>
          <cell r="BF166" t="str">
            <v/>
          </cell>
          <cell r="BG166" t="str">
            <v>○</v>
          </cell>
          <cell r="BH166" t="b">
            <v>1</v>
          </cell>
          <cell r="BI166" t="b">
            <v>1</v>
          </cell>
        </row>
        <row r="167">
          <cell r="C167" t="str">
            <v/>
          </cell>
          <cell r="D167" t="str">
            <v/>
          </cell>
          <cell r="E167" t="str">
            <v/>
          </cell>
          <cell r="F167" t="str">
            <v/>
          </cell>
          <cell r="U167" t="str">
            <v>－</v>
          </cell>
          <cell r="AX167" t="str">
            <v>予定価格</v>
          </cell>
          <cell r="AY167" t="str">
            <v>×</v>
          </cell>
          <cell r="AZ167" t="str">
            <v>×</v>
          </cell>
          <cell r="BA167" t="str">
            <v>×</v>
          </cell>
          <cell r="BB167" t="str">
            <v>×</v>
          </cell>
          <cell r="BC167" t="str">
            <v/>
          </cell>
          <cell r="BD167">
            <v>0</v>
          </cell>
          <cell r="BE167" t="str">
            <v/>
          </cell>
          <cell r="BF167" t="str">
            <v/>
          </cell>
          <cell r="BG167" t="str">
            <v>○</v>
          </cell>
          <cell r="BH167" t="b">
            <v>1</v>
          </cell>
          <cell r="BI167" t="b">
            <v>1</v>
          </cell>
        </row>
        <row r="168">
          <cell r="C168" t="str">
            <v/>
          </cell>
          <cell r="D168" t="str">
            <v/>
          </cell>
          <cell r="E168" t="str">
            <v/>
          </cell>
          <cell r="F168" t="str">
            <v/>
          </cell>
          <cell r="U168" t="str">
            <v>－</v>
          </cell>
          <cell r="AX168" t="str">
            <v>予定価格</v>
          </cell>
          <cell r="AY168" t="str">
            <v>×</v>
          </cell>
          <cell r="AZ168" t="str">
            <v>×</v>
          </cell>
          <cell r="BA168" t="str">
            <v>×</v>
          </cell>
          <cell r="BB168" t="str">
            <v>×</v>
          </cell>
          <cell r="BC168" t="str">
            <v/>
          </cell>
          <cell r="BD168">
            <v>0</v>
          </cell>
          <cell r="BE168" t="str">
            <v/>
          </cell>
          <cell r="BF168" t="str">
            <v/>
          </cell>
          <cell r="BG168" t="str">
            <v>○</v>
          </cell>
          <cell r="BH168" t="b">
            <v>1</v>
          </cell>
          <cell r="BI168" t="b">
            <v>1</v>
          </cell>
        </row>
        <row r="169">
          <cell r="C169" t="str">
            <v/>
          </cell>
          <cell r="D169" t="str">
            <v/>
          </cell>
          <cell r="E169" t="str">
            <v/>
          </cell>
          <cell r="F169" t="str">
            <v/>
          </cell>
          <cell r="U169" t="str">
            <v>－</v>
          </cell>
          <cell r="AX169" t="str">
            <v>予定価格</v>
          </cell>
          <cell r="AY169" t="str">
            <v>×</v>
          </cell>
          <cell r="AZ169" t="str">
            <v>×</v>
          </cell>
          <cell r="BA169" t="str">
            <v>×</v>
          </cell>
          <cell r="BB169" t="str">
            <v>×</v>
          </cell>
          <cell r="BC169" t="str">
            <v/>
          </cell>
          <cell r="BD169">
            <v>0</v>
          </cell>
          <cell r="BE169" t="str">
            <v/>
          </cell>
          <cell r="BF169" t="str">
            <v/>
          </cell>
          <cell r="BG169" t="str">
            <v>○</v>
          </cell>
          <cell r="BH169" t="b">
            <v>1</v>
          </cell>
          <cell r="BI169" t="b">
            <v>1</v>
          </cell>
        </row>
        <row r="170">
          <cell r="C170" t="str">
            <v/>
          </cell>
          <cell r="D170" t="str">
            <v/>
          </cell>
          <cell r="E170" t="str">
            <v/>
          </cell>
          <cell r="F170" t="str">
            <v/>
          </cell>
          <cell r="U170" t="str">
            <v>－</v>
          </cell>
          <cell r="AX170" t="str">
            <v>予定価格</v>
          </cell>
          <cell r="AY170" t="str">
            <v>×</v>
          </cell>
          <cell r="AZ170" t="str">
            <v>×</v>
          </cell>
          <cell r="BA170" t="str">
            <v>×</v>
          </cell>
          <cell r="BB170" t="str">
            <v>×</v>
          </cell>
          <cell r="BC170" t="str">
            <v/>
          </cell>
          <cell r="BD170">
            <v>0</v>
          </cell>
          <cell r="BE170" t="str">
            <v/>
          </cell>
          <cell r="BF170" t="str">
            <v/>
          </cell>
          <cell r="BG170" t="str">
            <v>○</v>
          </cell>
          <cell r="BH170" t="b">
            <v>1</v>
          </cell>
          <cell r="BI170" t="b">
            <v>1</v>
          </cell>
        </row>
        <row r="171">
          <cell r="C171" t="str">
            <v/>
          </cell>
          <cell r="D171" t="str">
            <v/>
          </cell>
          <cell r="E171" t="str">
            <v/>
          </cell>
          <cell r="F171" t="str">
            <v/>
          </cell>
          <cell r="U171" t="str">
            <v>－</v>
          </cell>
          <cell r="AX171" t="str">
            <v>予定価格</v>
          </cell>
          <cell r="AY171" t="str">
            <v>×</v>
          </cell>
          <cell r="AZ171" t="str">
            <v>×</v>
          </cell>
          <cell r="BA171" t="str">
            <v>×</v>
          </cell>
          <cell r="BB171" t="str">
            <v>×</v>
          </cell>
          <cell r="BC171" t="str">
            <v/>
          </cell>
          <cell r="BD171">
            <v>0</v>
          </cell>
          <cell r="BE171" t="str">
            <v/>
          </cell>
          <cell r="BF171" t="str">
            <v/>
          </cell>
          <cell r="BG171" t="str">
            <v>○</v>
          </cell>
          <cell r="BH171" t="b">
            <v>1</v>
          </cell>
          <cell r="BI171" t="b">
            <v>1</v>
          </cell>
        </row>
        <row r="172">
          <cell r="C172" t="str">
            <v/>
          </cell>
          <cell r="D172" t="str">
            <v/>
          </cell>
          <cell r="E172" t="str">
            <v/>
          </cell>
          <cell r="F172" t="str">
            <v/>
          </cell>
          <cell r="U172" t="str">
            <v>－</v>
          </cell>
          <cell r="AX172" t="str">
            <v>予定価格</v>
          </cell>
          <cell r="AY172" t="str">
            <v>×</v>
          </cell>
          <cell r="AZ172" t="str">
            <v>×</v>
          </cell>
          <cell r="BA172" t="str">
            <v>×</v>
          </cell>
          <cell r="BB172" t="str">
            <v>×</v>
          </cell>
          <cell r="BC172" t="str">
            <v/>
          </cell>
          <cell r="BD172">
            <v>0</v>
          </cell>
          <cell r="BE172" t="str">
            <v/>
          </cell>
          <cell r="BF172" t="str">
            <v/>
          </cell>
          <cell r="BG172" t="str">
            <v>○</v>
          </cell>
          <cell r="BH172" t="b">
            <v>1</v>
          </cell>
          <cell r="BI172" t="b">
            <v>1</v>
          </cell>
        </row>
        <row r="173">
          <cell r="C173" t="str">
            <v/>
          </cell>
          <cell r="D173" t="str">
            <v/>
          </cell>
          <cell r="E173" t="str">
            <v/>
          </cell>
          <cell r="F173" t="str">
            <v/>
          </cell>
          <cell r="U173" t="str">
            <v>－</v>
          </cell>
          <cell r="AX173" t="str">
            <v>予定価格</v>
          </cell>
          <cell r="AY173" t="str">
            <v>×</v>
          </cell>
          <cell r="AZ173" t="str">
            <v>×</v>
          </cell>
          <cell r="BA173" t="str">
            <v>×</v>
          </cell>
          <cell r="BB173" t="str">
            <v>×</v>
          </cell>
          <cell r="BC173" t="str">
            <v/>
          </cell>
          <cell r="BD173">
            <v>0</v>
          </cell>
          <cell r="BE173" t="str">
            <v/>
          </cell>
          <cell r="BF173" t="str">
            <v/>
          </cell>
          <cell r="BG173" t="str">
            <v>○</v>
          </cell>
          <cell r="BH173" t="b">
            <v>1</v>
          </cell>
          <cell r="BI173" t="b">
            <v>1</v>
          </cell>
        </row>
        <row r="174">
          <cell r="C174" t="str">
            <v/>
          </cell>
          <cell r="D174" t="str">
            <v/>
          </cell>
          <cell r="E174" t="str">
            <v/>
          </cell>
          <cell r="F174" t="str">
            <v/>
          </cell>
          <cell r="U174" t="str">
            <v>－</v>
          </cell>
          <cell r="AX174" t="str">
            <v>予定価格</v>
          </cell>
          <cell r="AY174" t="str">
            <v>×</v>
          </cell>
          <cell r="AZ174" t="str">
            <v>×</v>
          </cell>
          <cell r="BA174" t="str">
            <v>×</v>
          </cell>
          <cell r="BB174" t="str">
            <v>×</v>
          </cell>
          <cell r="BC174" t="str">
            <v/>
          </cell>
          <cell r="BD174">
            <v>0</v>
          </cell>
          <cell r="BE174" t="str">
            <v/>
          </cell>
          <cell r="BF174" t="str">
            <v/>
          </cell>
          <cell r="BG174" t="str">
            <v>○</v>
          </cell>
          <cell r="BH174" t="b">
            <v>1</v>
          </cell>
          <cell r="BI174" t="b">
            <v>1</v>
          </cell>
        </row>
        <row r="175">
          <cell r="C175" t="str">
            <v/>
          </cell>
          <cell r="D175" t="str">
            <v/>
          </cell>
          <cell r="E175" t="str">
            <v/>
          </cell>
          <cell r="F175" t="str">
            <v/>
          </cell>
          <cell r="U175" t="str">
            <v>－</v>
          </cell>
          <cell r="AX175" t="str">
            <v>予定価格</v>
          </cell>
          <cell r="AY175" t="str">
            <v>×</v>
          </cell>
          <cell r="AZ175" t="str">
            <v>×</v>
          </cell>
          <cell r="BA175" t="str">
            <v>×</v>
          </cell>
          <cell r="BB175" t="str">
            <v>×</v>
          </cell>
          <cell r="BC175" t="str">
            <v/>
          </cell>
          <cell r="BD175">
            <v>0</v>
          </cell>
          <cell r="BE175" t="str">
            <v/>
          </cell>
          <cell r="BF175" t="str">
            <v/>
          </cell>
          <cell r="BG175" t="str">
            <v>○</v>
          </cell>
          <cell r="BH175" t="b">
            <v>1</v>
          </cell>
          <cell r="BI175" t="b">
            <v>1</v>
          </cell>
        </row>
        <row r="176">
          <cell r="C176" t="str">
            <v/>
          </cell>
          <cell r="D176" t="str">
            <v/>
          </cell>
          <cell r="E176" t="str">
            <v/>
          </cell>
          <cell r="F176" t="str">
            <v/>
          </cell>
          <cell r="U176" t="str">
            <v>－</v>
          </cell>
          <cell r="AX176" t="str">
            <v>予定価格</v>
          </cell>
          <cell r="AY176" t="str">
            <v>×</v>
          </cell>
          <cell r="AZ176" t="str">
            <v>×</v>
          </cell>
          <cell r="BA176" t="str">
            <v>×</v>
          </cell>
          <cell r="BB176" t="str">
            <v>×</v>
          </cell>
          <cell r="BC176" t="str">
            <v/>
          </cell>
          <cell r="BD176">
            <v>0</v>
          </cell>
          <cell r="BE176" t="str">
            <v/>
          </cell>
          <cell r="BF176" t="str">
            <v/>
          </cell>
          <cell r="BG176" t="str">
            <v>○</v>
          </cell>
          <cell r="BH176" t="b">
            <v>1</v>
          </cell>
          <cell r="BI176" t="b">
            <v>1</v>
          </cell>
        </row>
        <row r="177">
          <cell r="C177" t="str">
            <v/>
          </cell>
          <cell r="D177" t="str">
            <v/>
          </cell>
          <cell r="E177" t="str">
            <v/>
          </cell>
          <cell r="F177" t="str">
            <v/>
          </cell>
          <cell r="U177" t="str">
            <v>－</v>
          </cell>
          <cell r="AX177" t="str">
            <v>予定価格</v>
          </cell>
          <cell r="AY177" t="str">
            <v>×</v>
          </cell>
          <cell r="AZ177" t="str">
            <v>×</v>
          </cell>
          <cell r="BA177" t="str">
            <v>×</v>
          </cell>
          <cell r="BB177" t="str">
            <v>×</v>
          </cell>
          <cell r="BC177" t="str">
            <v/>
          </cell>
          <cell r="BD177">
            <v>0</v>
          </cell>
          <cell r="BE177" t="str">
            <v/>
          </cell>
          <cell r="BF177" t="str">
            <v/>
          </cell>
          <cell r="BG177" t="str">
            <v>○</v>
          </cell>
          <cell r="BH177" t="b">
            <v>1</v>
          </cell>
          <cell r="BI177" t="b">
            <v>1</v>
          </cell>
        </row>
        <row r="178">
          <cell r="C178" t="str">
            <v/>
          </cell>
          <cell r="D178" t="str">
            <v/>
          </cell>
          <cell r="E178" t="str">
            <v/>
          </cell>
          <cell r="F178" t="str">
            <v/>
          </cell>
          <cell r="U178" t="str">
            <v>－</v>
          </cell>
          <cell r="AX178" t="str">
            <v>予定価格</v>
          </cell>
          <cell r="AY178" t="str">
            <v>×</v>
          </cell>
          <cell r="AZ178" t="str">
            <v>×</v>
          </cell>
          <cell r="BA178" t="str">
            <v>×</v>
          </cell>
          <cell r="BB178" t="str">
            <v>×</v>
          </cell>
          <cell r="BC178" t="str">
            <v/>
          </cell>
          <cell r="BD178">
            <v>0</v>
          </cell>
          <cell r="BE178" t="str">
            <v/>
          </cell>
          <cell r="BF178" t="str">
            <v/>
          </cell>
          <cell r="BG178" t="str">
            <v>○</v>
          </cell>
          <cell r="BH178" t="b">
            <v>1</v>
          </cell>
          <cell r="BI178" t="b">
            <v>1</v>
          </cell>
        </row>
        <row r="179">
          <cell r="C179" t="str">
            <v/>
          </cell>
          <cell r="D179" t="str">
            <v/>
          </cell>
          <cell r="E179" t="str">
            <v/>
          </cell>
          <cell r="F179" t="str">
            <v/>
          </cell>
          <cell r="U179" t="str">
            <v>－</v>
          </cell>
          <cell r="AX179" t="str">
            <v>予定価格</v>
          </cell>
          <cell r="AY179" t="str">
            <v>×</v>
          </cell>
          <cell r="AZ179" t="str">
            <v>×</v>
          </cell>
          <cell r="BA179" t="str">
            <v>×</v>
          </cell>
          <cell r="BB179" t="str">
            <v>×</v>
          </cell>
          <cell r="BC179" t="str">
            <v/>
          </cell>
          <cell r="BD179">
            <v>0</v>
          </cell>
          <cell r="BE179" t="str">
            <v/>
          </cell>
          <cell r="BF179" t="str">
            <v/>
          </cell>
          <cell r="BG179" t="str">
            <v>○</v>
          </cell>
          <cell r="BH179" t="b">
            <v>1</v>
          </cell>
          <cell r="BI179" t="b">
            <v>1</v>
          </cell>
        </row>
        <row r="180">
          <cell r="C180" t="str">
            <v/>
          </cell>
          <cell r="D180" t="str">
            <v/>
          </cell>
          <cell r="E180" t="str">
            <v/>
          </cell>
          <cell r="F180" t="str">
            <v/>
          </cell>
          <cell r="U180" t="str">
            <v>－</v>
          </cell>
          <cell r="AX180" t="str">
            <v>予定価格</v>
          </cell>
          <cell r="AY180" t="str">
            <v>×</v>
          </cell>
          <cell r="AZ180" t="str">
            <v>×</v>
          </cell>
          <cell r="BA180" t="str">
            <v>×</v>
          </cell>
          <cell r="BB180" t="str">
            <v>×</v>
          </cell>
          <cell r="BC180" t="str">
            <v/>
          </cell>
          <cell r="BD180">
            <v>0</v>
          </cell>
          <cell r="BE180" t="str">
            <v/>
          </cell>
          <cell r="BF180" t="str">
            <v/>
          </cell>
          <cell r="BG180" t="str">
            <v>○</v>
          </cell>
          <cell r="BH180" t="b">
            <v>1</v>
          </cell>
          <cell r="BI180" t="b">
            <v>1</v>
          </cell>
        </row>
        <row r="181">
          <cell r="C181" t="str">
            <v/>
          </cell>
          <cell r="D181" t="str">
            <v/>
          </cell>
          <cell r="E181" t="str">
            <v/>
          </cell>
          <cell r="F181" t="str">
            <v/>
          </cell>
          <cell r="U181" t="str">
            <v>－</v>
          </cell>
          <cell r="AX181" t="str">
            <v>予定価格</v>
          </cell>
          <cell r="AY181" t="str">
            <v>×</v>
          </cell>
          <cell r="AZ181" t="str">
            <v>×</v>
          </cell>
          <cell r="BA181" t="str">
            <v>×</v>
          </cell>
          <cell r="BB181" t="str">
            <v>×</v>
          </cell>
          <cell r="BC181" t="str">
            <v/>
          </cell>
          <cell r="BD181">
            <v>0</v>
          </cell>
          <cell r="BE181" t="str">
            <v/>
          </cell>
          <cell r="BF181" t="str">
            <v/>
          </cell>
          <cell r="BG181" t="str">
            <v>○</v>
          </cell>
          <cell r="BH181" t="b">
            <v>1</v>
          </cell>
          <cell r="BI181" t="b">
            <v>1</v>
          </cell>
        </row>
        <row r="182">
          <cell r="C182" t="str">
            <v/>
          </cell>
          <cell r="D182" t="str">
            <v/>
          </cell>
          <cell r="E182" t="str">
            <v/>
          </cell>
          <cell r="F182" t="str">
            <v/>
          </cell>
          <cell r="U182" t="str">
            <v>－</v>
          </cell>
          <cell r="AX182" t="str">
            <v>予定価格</v>
          </cell>
          <cell r="AY182" t="str">
            <v>×</v>
          </cell>
          <cell r="AZ182" t="str">
            <v>×</v>
          </cell>
          <cell r="BA182" t="str">
            <v>×</v>
          </cell>
          <cell r="BB182" t="str">
            <v>×</v>
          </cell>
          <cell r="BC182" t="str">
            <v/>
          </cell>
          <cell r="BD182">
            <v>0</v>
          </cell>
          <cell r="BE182" t="str">
            <v/>
          </cell>
          <cell r="BF182" t="str">
            <v/>
          </cell>
          <cell r="BG182" t="str">
            <v>○</v>
          </cell>
          <cell r="BH182" t="b">
            <v>1</v>
          </cell>
          <cell r="BI182" t="b">
            <v>1</v>
          </cell>
        </row>
        <row r="183">
          <cell r="C183" t="str">
            <v/>
          </cell>
          <cell r="D183" t="str">
            <v/>
          </cell>
          <cell r="E183" t="str">
            <v/>
          </cell>
          <cell r="F183" t="str">
            <v/>
          </cell>
          <cell r="U183" t="str">
            <v>－</v>
          </cell>
          <cell r="AX183" t="str">
            <v>予定価格</v>
          </cell>
          <cell r="AY183" t="str">
            <v>×</v>
          </cell>
          <cell r="AZ183" t="str">
            <v>×</v>
          </cell>
          <cell r="BA183" t="str">
            <v>×</v>
          </cell>
          <cell r="BB183" t="str">
            <v>×</v>
          </cell>
          <cell r="BC183" t="str">
            <v/>
          </cell>
          <cell r="BD183">
            <v>0</v>
          </cell>
          <cell r="BE183" t="str">
            <v/>
          </cell>
          <cell r="BF183" t="str">
            <v/>
          </cell>
          <cell r="BG183" t="str">
            <v>○</v>
          </cell>
          <cell r="BH183" t="b">
            <v>1</v>
          </cell>
          <cell r="BI183" t="b">
            <v>1</v>
          </cell>
        </row>
        <row r="184">
          <cell r="C184" t="str">
            <v/>
          </cell>
          <cell r="D184" t="str">
            <v/>
          </cell>
          <cell r="E184" t="str">
            <v/>
          </cell>
          <cell r="F184" t="str">
            <v/>
          </cell>
          <cell r="U184" t="str">
            <v>－</v>
          </cell>
          <cell r="AX184" t="str">
            <v>予定価格</v>
          </cell>
          <cell r="AY184" t="str">
            <v>×</v>
          </cell>
          <cell r="AZ184" t="str">
            <v>×</v>
          </cell>
          <cell r="BA184" t="str">
            <v>×</v>
          </cell>
          <cell r="BB184" t="str">
            <v>×</v>
          </cell>
          <cell r="BC184" t="str">
            <v/>
          </cell>
          <cell r="BD184">
            <v>0</v>
          </cell>
          <cell r="BE184" t="str">
            <v/>
          </cell>
          <cell r="BF184" t="str">
            <v/>
          </cell>
          <cell r="BG184" t="str">
            <v>○</v>
          </cell>
          <cell r="BH184" t="b">
            <v>1</v>
          </cell>
          <cell r="BI184" t="b">
            <v>1</v>
          </cell>
        </row>
        <row r="185">
          <cell r="C185" t="str">
            <v/>
          </cell>
          <cell r="D185" t="str">
            <v/>
          </cell>
          <cell r="E185" t="str">
            <v/>
          </cell>
          <cell r="F185" t="str">
            <v/>
          </cell>
          <cell r="U185" t="str">
            <v>－</v>
          </cell>
          <cell r="AX185" t="str">
            <v>予定価格</v>
          </cell>
          <cell r="AY185" t="str">
            <v>×</v>
          </cell>
          <cell r="AZ185" t="str">
            <v>×</v>
          </cell>
          <cell r="BA185" t="str">
            <v>×</v>
          </cell>
          <cell r="BB185" t="str">
            <v>×</v>
          </cell>
          <cell r="BC185" t="str">
            <v/>
          </cell>
          <cell r="BD185">
            <v>0</v>
          </cell>
          <cell r="BE185" t="str">
            <v/>
          </cell>
          <cell r="BF185" t="str">
            <v/>
          </cell>
          <cell r="BG185" t="str">
            <v>○</v>
          </cell>
          <cell r="BH185" t="b">
            <v>1</v>
          </cell>
          <cell r="BI185" t="b">
            <v>1</v>
          </cell>
        </row>
        <row r="186">
          <cell r="C186" t="str">
            <v/>
          </cell>
          <cell r="D186" t="str">
            <v/>
          </cell>
          <cell r="E186" t="str">
            <v/>
          </cell>
          <cell r="F186" t="str">
            <v/>
          </cell>
          <cell r="U186" t="str">
            <v>－</v>
          </cell>
          <cell r="AX186" t="str">
            <v>予定価格</v>
          </cell>
          <cell r="AY186" t="str">
            <v>×</v>
          </cell>
          <cell r="AZ186" t="str">
            <v>×</v>
          </cell>
          <cell r="BA186" t="str">
            <v>×</v>
          </cell>
          <cell r="BB186" t="str">
            <v>×</v>
          </cell>
          <cell r="BC186" t="str">
            <v/>
          </cell>
          <cell r="BD186">
            <v>0</v>
          </cell>
          <cell r="BE186" t="str">
            <v/>
          </cell>
          <cell r="BF186" t="str">
            <v/>
          </cell>
          <cell r="BG186" t="str">
            <v>○</v>
          </cell>
          <cell r="BH186" t="b">
            <v>1</v>
          </cell>
          <cell r="BI186" t="b">
            <v>1</v>
          </cell>
        </row>
        <row r="187">
          <cell r="C187" t="str">
            <v/>
          </cell>
          <cell r="D187" t="str">
            <v/>
          </cell>
          <cell r="E187" t="str">
            <v/>
          </cell>
          <cell r="F187" t="str">
            <v/>
          </cell>
          <cell r="U187" t="str">
            <v>－</v>
          </cell>
          <cell r="AX187" t="str">
            <v>予定価格</v>
          </cell>
          <cell r="AY187" t="str">
            <v>×</v>
          </cell>
          <cell r="AZ187" t="str">
            <v>×</v>
          </cell>
          <cell r="BA187" t="str">
            <v>×</v>
          </cell>
          <cell r="BB187" t="str">
            <v>×</v>
          </cell>
          <cell r="BC187" t="str">
            <v/>
          </cell>
          <cell r="BD187">
            <v>0</v>
          </cell>
          <cell r="BE187" t="str">
            <v/>
          </cell>
          <cell r="BF187" t="str">
            <v/>
          </cell>
          <cell r="BG187" t="str">
            <v>○</v>
          </cell>
          <cell r="BH187" t="b">
            <v>1</v>
          </cell>
          <cell r="BI187" t="b">
            <v>1</v>
          </cell>
        </row>
        <row r="188">
          <cell r="C188" t="str">
            <v/>
          </cell>
          <cell r="D188" t="str">
            <v/>
          </cell>
          <cell r="E188" t="str">
            <v/>
          </cell>
          <cell r="F188" t="str">
            <v/>
          </cell>
          <cell r="U188" t="str">
            <v>－</v>
          </cell>
          <cell r="AX188" t="str">
            <v>予定価格</v>
          </cell>
          <cell r="AY188" t="str">
            <v>×</v>
          </cell>
          <cell r="AZ188" t="str">
            <v>×</v>
          </cell>
          <cell r="BA188" t="str">
            <v>×</v>
          </cell>
          <cell r="BB188" t="str">
            <v>×</v>
          </cell>
          <cell r="BC188" t="str">
            <v/>
          </cell>
          <cell r="BD188">
            <v>0</v>
          </cell>
          <cell r="BE188" t="str">
            <v/>
          </cell>
          <cell r="BF188" t="str">
            <v/>
          </cell>
          <cell r="BG188" t="str">
            <v>○</v>
          </cell>
          <cell r="BH188" t="b">
            <v>1</v>
          </cell>
          <cell r="BI188" t="b">
            <v>1</v>
          </cell>
        </row>
        <row r="189">
          <cell r="C189" t="str">
            <v/>
          </cell>
          <cell r="D189" t="str">
            <v/>
          </cell>
          <cell r="E189" t="str">
            <v/>
          </cell>
          <cell r="F189" t="str">
            <v/>
          </cell>
          <cell r="U189" t="str">
            <v>－</v>
          </cell>
          <cell r="AX189" t="str">
            <v>予定価格</v>
          </cell>
          <cell r="AY189" t="str">
            <v>×</v>
          </cell>
          <cell r="AZ189" t="str">
            <v>×</v>
          </cell>
          <cell r="BA189" t="str">
            <v>×</v>
          </cell>
          <cell r="BB189" t="str">
            <v>×</v>
          </cell>
          <cell r="BC189" t="str">
            <v/>
          </cell>
          <cell r="BD189">
            <v>0</v>
          </cell>
          <cell r="BE189" t="str">
            <v/>
          </cell>
          <cell r="BF189" t="str">
            <v/>
          </cell>
          <cell r="BG189" t="str">
            <v>○</v>
          </cell>
          <cell r="BH189" t="b">
            <v>1</v>
          </cell>
          <cell r="BI189" t="b">
            <v>1</v>
          </cell>
        </row>
        <row r="190">
          <cell r="C190" t="str">
            <v/>
          </cell>
          <cell r="D190" t="str">
            <v/>
          </cell>
          <cell r="E190" t="str">
            <v/>
          </cell>
          <cell r="F190" t="str">
            <v/>
          </cell>
          <cell r="U190" t="str">
            <v>－</v>
          </cell>
          <cell r="AX190" t="str">
            <v>予定価格</v>
          </cell>
          <cell r="AY190" t="str">
            <v>×</v>
          </cell>
          <cell r="AZ190" t="str">
            <v>×</v>
          </cell>
          <cell r="BA190" t="str">
            <v>×</v>
          </cell>
          <cell r="BB190" t="str">
            <v>×</v>
          </cell>
          <cell r="BC190" t="str">
            <v/>
          </cell>
          <cell r="BD190">
            <v>0</v>
          </cell>
          <cell r="BE190" t="str">
            <v/>
          </cell>
          <cell r="BF190" t="str">
            <v/>
          </cell>
          <cell r="BG190" t="str">
            <v>○</v>
          </cell>
          <cell r="BH190" t="b">
            <v>1</v>
          </cell>
          <cell r="BI190" t="b">
            <v>1</v>
          </cell>
        </row>
        <row r="191">
          <cell r="C191" t="str">
            <v/>
          </cell>
          <cell r="D191" t="str">
            <v/>
          </cell>
          <cell r="E191" t="str">
            <v/>
          </cell>
          <cell r="F191" t="str">
            <v/>
          </cell>
          <cell r="U191" t="str">
            <v>－</v>
          </cell>
          <cell r="AX191" t="str">
            <v>予定価格</v>
          </cell>
          <cell r="AY191" t="str">
            <v>×</v>
          </cell>
          <cell r="AZ191" t="str">
            <v>×</v>
          </cell>
          <cell r="BA191" t="str">
            <v>×</v>
          </cell>
          <cell r="BB191" t="str">
            <v>×</v>
          </cell>
          <cell r="BC191" t="str">
            <v/>
          </cell>
          <cell r="BD191">
            <v>0</v>
          </cell>
          <cell r="BE191" t="str">
            <v/>
          </cell>
          <cell r="BF191" t="str">
            <v/>
          </cell>
          <cell r="BG191" t="str">
            <v>○</v>
          </cell>
          <cell r="BH191" t="b">
            <v>1</v>
          </cell>
          <cell r="BI191" t="b">
            <v>1</v>
          </cell>
        </row>
        <row r="192">
          <cell r="C192" t="str">
            <v/>
          </cell>
          <cell r="D192" t="str">
            <v/>
          </cell>
          <cell r="E192" t="str">
            <v/>
          </cell>
          <cell r="F192" t="str">
            <v/>
          </cell>
          <cell r="U192" t="str">
            <v>－</v>
          </cell>
          <cell r="AX192" t="str">
            <v>予定価格</v>
          </cell>
          <cell r="AY192" t="str">
            <v>×</v>
          </cell>
          <cell r="AZ192" t="str">
            <v>×</v>
          </cell>
          <cell r="BA192" t="str">
            <v>×</v>
          </cell>
          <cell r="BB192" t="str">
            <v>×</v>
          </cell>
          <cell r="BC192" t="str">
            <v/>
          </cell>
          <cell r="BD192">
            <v>0</v>
          </cell>
          <cell r="BE192" t="str">
            <v/>
          </cell>
          <cell r="BF192" t="str">
            <v/>
          </cell>
          <cell r="BG192" t="str">
            <v>○</v>
          </cell>
          <cell r="BH192" t="b">
            <v>1</v>
          </cell>
          <cell r="BI192" t="b">
            <v>1</v>
          </cell>
        </row>
        <row r="193">
          <cell r="C193" t="str">
            <v/>
          </cell>
          <cell r="D193" t="str">
            <v/>
          </cell>
          <cell r="E193" t="str">
            <v/>
          </cell>
          <cell r="F193" t="str">
            <v/>
          </cell>
          <cell r="U193" t="str">
            <v>－</v>
          </cell>
          <cell r="AX193" t="str">
            <v>予定価格</v>
          </cell>
          <cell r="AY193" t="str">
            <v>×</v>
          </cell>
          <cell r="AZ193" t="str">
            <v>×</v>
          </cell>
          <cell r="BA193" t="str">
            <v>×</v>
          </cell>
          <cell r="BB193" t="str">
            <v>×</v>
          </cell>
          <cell r="BC193" t="str">
            <v/>
          </cell>
          <cell r="BD193">
            <v>0</v>
          </cell>
          <cell r="BE193" t="str">
            <v/>
          </cell>
          <cell r="BF193" t="str">
            <v/>
          </cell>
          <cell r="BG193" t="str">
            <v>○</v>
          </cell>
          <cell r="BH193" t="b">
            <v>1</v>
          </cell>
          <cell r="BI193" t="b">
            <v>1</v>
          </cell>
        </row>
        <row r="194">
          <cell r="C194" t="str">
            <v/>
          </cell>
          <cell r="D194" t="str">
            <v/>
          </cell>
          <cell r="E194" t="str">
            <v/>
          </cell>
          <cell r="F194" t="str">
            <v/>
          </cell>
          <cell r="U194" t="str">
            <v>－</v>
          </cell>
          <cell r="AX194" t="str">
            <v>予定価格</v>
          </cell>
          <cell r="AY194" t="str">
            <v>×</v>
          </cell>
          <cell r="AZ194" t="str">
            <v>×</v>
          </cell>
          <cell r="BA194" t="str">
            <v>×</v>
          </cell>
          <cell r="BB194" t="str">
            <v>×</v>
          </cell>
          <cell r="BC194" t="str">
            <v/>
          </cell>
          <cell r="BD194">
            <v>0</v>
          </cell>
          <cell r="BE194" t="str">
            <v/>
          </cell>
          <cell r="BF194" t="str">
            <v/>
          </cell>
          <cell r="BG194" t="str">
            <v>○</v>
          </cell>
          <cell r="BH194" t="b">
            <v>1</v>
          </cell>
          <cell r="BI194" t="b">
            <v>1</v>
          </cell>
        </row>
        <row r="195">
          <cell r="C195" t="str">
            <v/>
          </cell>
          <cell r="D195" t="str">
            <v/>
          </cell>
          <cell r="E195" t="str">
            <v/>
          </cell>
          <cell r="F195" t="str">
            <v/>
          </cell>
          <cell r="U195" t="str">
            <v>－</v>
          </cell>
          <cell r="AX195" t="str">
            <v>予定価格</v>
          </cell>
          <cell r="AY195" t="str">
            <v>×</v>
          </cell>
          <cell r="AZ195" t="str">
            <v>×</v>
          </cell>
          <cell r="BA195" t="str">
            <v>×</v>
          </cell>
          <cell r="BB195" t="str">
            <v>×</v>
          </cell>
          <cell r="BC195" t="str">
            <v/>
          </cell>
          <cell r="BD195">
            <v>0</v>
          </cell>
          <cell r="BE195" t="str">
            <v/>
          </cell>
          <cell r="BF195" t="str">
            <v/>
          </cell>
          <cell r="BG195" t="str">
            <v>○</v>
          </cell>
          <cell r="BH195" t="b">
            <v>1</v>
          </cell>
          <cell r="BI195" t="b">
            <v>1</v>
          </cell>
        </row>
        <row r="196">
          <cell r="C196" t="str">
            <v/>
          </cell>
          <cell r="D196" t="str">
            <v/>
          </cell>
          <cell r="E196" t="str">
            <v/>
          </cell>
          <cell r="F196" t="str">
            <v/>
          </cell>
          <cell r="U196" t="str">
            <v>－</v>
          </cell>
          <cell r="AX196" t="str">
            <v>予定価格</v>
          </cell>
          <cell r="AY196" t="str">
            <v>×</v>
          </cell>
          <cell r="AZ196" t="str">
            <v>×</v>
          </cell>
          <cell r="BA196" t="str">
            <v>×</v>
          </cell>
          <cell r="BB196" t="str">
            <v>×</v>
          </cell>
          <cell r="BC196" t="str">
            <v/>
          </cell>
          <cell r="BD196">
            <v>0</v>
          </cell>
          <cell r="BE196" t="str">
            <v/>
          </cell>
          <cell r="BF196" t="str">
            <v/>
          </cell>
          <cell r="BG196" t="str">
            <v>○</v>
          </cell>
          <cell r="BH196" t="b">
            <v>1</v>
          </cell>
          <cell r="BI196" t="b">
            <v>1</v>
          </cell>
        </row>
        <row r="197">
          <cell r="C197" t="str">
            <v/>
          </cell>
          <cell r="D197" t="str">
            <v/>
          </cell>
          <cell r="E197" t="str">
            <v/>
          </cell>
          <cell r="F197" t="str">
            <v/>
          </cell>
          <cell r="U197" t="str">
            <v>－</v>
          </cell>
          <cell r="AX197" t="str">
            <v>予定価格</v>
          </cell>
          <cell r="AY197" t="str">
            <v>×</v>
          </cell>
          <cell r="AZ197" t="str">
            <v>×</v>
          </cell>
          <cell r="BA197" t="str">
            <v>×</v>
          </cell>
          <cell r="BB197" t="str">
            <v>×</v>
          </cell>
          <cell r="BC197" t="str">
            <v/>
          </cell>
          <cell r="BD197">
            <v>0</v>
          </cell>
          <cell r="BE197" t="str">
            <v/>
          </cell>
          <cell r="BF197" t="str">
            <v/>
          </cell>
          <cell r="BG197" t="str">
            <v>○</v>
          </cell>
          <cell r="BH197" t="b">
            <v>1</v>
          </cell>
          <cell r="BI197" t="b">
            <v>1</v>
          </cell>
        </row>
        <row r="198">
          <cell r="C198" t="str">
            <v/>
          </cell>
          <cell r="D198" t="str">
            <v/>
          </cell>
          <cell r="E198" t="str">
            <v/>
          </cell>
          <cell r="F198" t="str">
            <v/>
          </cell>
          <cell r="U198" t="str">
            <v>－</v>
          </cell>
          <cell r="AX198" t="str">
            <v>予定価格</v>
          </cell>
          <cell r="AY198" t="str">
            <v>×</v>
          </cell>
          <cell r="AZ198" t="str">
            <v>×</v>
          </cell>
          <cell r="BA198" t="str">
            <v>×</v>
          </cell>
          <cell r="BB198" t="str">
            <v>×</v>
          </cell>
          <cell r="BC198" t="str">
            <v/>
          </cell>
          <cell r="BD198">
            <v>0</v>
          </cell>
          <cell r="BE198" t="str">
            <v/>
          </cell>
          <cell r="BF198" t="str">
            <v/>
          </cell>
          <cell r="BG198" t="str">
            <v>○</v>
          </cell>
          <cell r="BH198" t="b">
            <v>1</v>
          </cell>
          <cell r="BI198" t="b">
            <v>1</v>
          </cell>
        </row>
        <row r="199">
          <cell r="C199" t="str">
            <v/>
          </cell>
          <cell r="D199" t="str">
            <v/>
          </cell>
          <cell r="E199" t="str">
            <v/>
          </cell>
          <cell r="F199" t="str">
            <v/>
          </cell>
          <cell r="U199" t="str">
            <v>－</v>
          </cell>
          <cell r="AX199" t="str">
            <v>予定価格</v>
          </cell>
          <cell r="AY199" t="str">
            <v>×</v>
          </cell>
          <cell r="AZ199" t="str">
            <v>×</v>
          </cell>
          <cell r="BA199" t="str">
            <v>×</v>
          </cell>
          <cell r="BB199" t="str">
            <v>×</v>
          </cell>
          <cell r="BC199" t="str">
            <v/>
          </cell>
          <cell r="BD199">
            <v>0</v>
          </cell>
          <cell r="BE199" t="str">
            <v/>
          </cell>
          <cell r="BF199" t="str">
            <v/>
          </cell>
          <cell r="BG199" t="str">
            <v>○</v>
          </cell>
          <cell r="BH199" t="b">
            <v>1</v>
          </cell>
          <cell r="BI199" t="b">
            <v>1</v>
          </cell>
        </row>
        <row r="200">
          <cell r="C200" t="str">
            <v/>
          </cell>
          <cell r="D200" t="str">
            <v/>
          </cell>
          <cell r="E200" t="str">
            <v/>
          </cell>
          <cell r="F200" t="str">
            <v/>
          </cell>
          <cell r="U200" t="str">
            <v>－</v>
          </cell>
          <cell r="AX200" t="str">
            <v>予定価格</v>
          </cell>
          <cell r="AY200" t="str">
            <v>×</v>
          </cell>
          <cell r="AZ200" t="str">
            <v>×</v>
          </cell>
          <cell r="BA200" t="str">
            <v>×</v>
          </cell>
          <cell r="BB200" t="str">
            <v>×</v>
          </cell>
          <cell r="BC200" t="str">
            <v/>
          </cell>
          <cell r="BD200">
            <v>0</v>
          </cell>
          <cell r="BE200" t="str">
            <v/>
          </cell>
          <cell r="BF200" t="str">
            <v/>
          </cell>
          <cell r="BG200" t="str">
            <v>○</v>
          </cell>
          <cell r="BH200" t="b">
            <v>1</v>
          </cell>
          <cell r="BI200" t="b">
            <v>1</v>
          </cell>
        </row>
        <row r="201">
          <cell r="C201" t="str">
            <v/>
          </cell>
          <cell r="D201" t="str">
            <v/>
          </cell>
          <cell r="E201" t="str">
            <v/>
          </cell>
          <cell r="F201" t="str">
            <v/>
          </cell>
          <cell r="U201" t="str">
            <v>－</v>
          </cell>
          <cell r="AX201" t="str">
            <v>予定価格</v>
          </cell>
          <cell r="AY201" t="str">
            <v>×</v>
          </cell>
          <cell r="AZ201" t="str">
            <v>×</v>
          </cell>
          <cell r="BA201" t="str">
            <v>×</v>
          </cell>
          <cell r="BB201" t="str">
            <v>×</v>
          </cell>
          <cell r="BC201" t="str">
            <v/>
          </cell>
          <cell r="BD201">
            <v>0</v>
          </cell>
          <cell r="BE201" t="str">
            <v/>
          </cell>
          <cell r="BF201" t="str">
            <v/>
          </cell>
          <cell r="BG201" t="str">
            <v>○</v>
          </cell>
          <cell r="BH201" t="b">
            <v>1</v>
          </cell>
          <cell r="BI201" t="b">
            <v>1</v>
          </cell>
        </row>
        <row r="202">
          <cell r="C202" t="str">
            <v/>
          </cell>
          <cell r="D202" t="str">
            <v/>
          </cell>
          <cell r="E202" t="str">
            <v/>
          </cell>
          <cell r="F202" t="str">
            <v/>
          </cell>
          <cell r="U202" t="str">
            <v>－</v>
          </cell>
          <cell r="AX202" t="str">
            <v>予定価格</v>
          </cell>
          <cell r="AY202" t="str">
            <v>×</v>
          </cell>
          <cell r="AZ202" t="str">
            <v>×</v>
          </cell>
          <cell r="BA202" t="str">
            <v>×</v>
          </cell>
          <cell r="BB202" t="str">
            <v>×</v>
          </cell>
          <cell r="BC202" t="str">
            <v/>
          </cell>
          <cell r="BD202">
            <v>0</v>
          </cell>
          <cell r="BE202" t="str">
            <v/>
          </cell>
          <cell r="BF202" t="str">
            <v/>
          </cell>
          <cell r="BG202" t="str">
            <v>○</v>
          </cell>
          <cell r="BH202" t="b">
            <v>1</v>
          </cell>
          <cell r="BI202" t="b">
            <v>1</v>
          </cell>
        </row>
        <row r="203">
          <cell r="C203" t="str">
            <v/>
          </cell>
          <cell r="D203" t="str">
            <v/>
          </cell>
          <cell r="E203" t="str">
            <v/>
          </cell>
          <cell r="F203" t="str">
            <v/>
          </cell>
          <cell r="U203" t="str">
            <v>－</v>
          </cell>
          <cell r="AX203" t="str">
            <v>予定価格</v>
          </cell>
          <cell r="AY203" t="str">
            <v>×</v>
          </cell>
          <cell r="AZ203" t="str">
            <v>×</v>
          </cell>
          <cell r="BA203" t="str">
            <v>×</v>
          </cell>
          <cell r="BB203" t="str">
            <v>×</v>
          </cell>
          <cell r="BC203" t="str">
            <v/>
          </cell>
          <cell r="BD203">
            <v>0</v>
          </cell>
          <cell r="BE203" t="str">
            <v/>
          </cell>
          <cell r="BF203" t="str">
            <v/>
          </cell>
          <cell r="BG203" t="str">
            <v>○</v>
          </cell>
          <cell r="BH203" t="b">
            <v>1</v>
          </cell>
          <cell r="BI203" t="b">
            <v>1</v>
          </cell>
        </row>
        <row r="204">
          <cell r="C204" t="str">
            <v/>
          </cell>
          <cell r="D204" t="str">
            <v/>
          </cell>
          <cell r="E204" t="str">
            <v/>
          </cell>
          <cell r="F204" t="str">
            <v/>
          </cell>
          <cell r="U204" t="str">
            <v>－</v>
          </cell>
          <cell r="AX204" t="str">
            <v>予定価格</v>
          </cell>
          <cell r="AY204" t="str">
            <v>×</v>
          </cell>
          <cell r="AZ204" t="str">
            <v>×</v>
          </cell>
          <cell r="BA204" t="str">
            <v>×</v>
          </cell>
          <cell r="BB204" t="str">
            <v>×</v>
          </cell>
          <cell r="BC204" t="str">
            <v/>
          </cell>
          <cell r="BD204">
            <v>0</v>
          </cell>
          <cell r="BE204" t="str">
            <v/>
          </cell>
          <cell r="BF204" t="str">
            <v/>
          </cell>
          <cell r="BG204" t="str">
            <v>○</v>
          </cell>
          <cell r="BH204" t="b">
            <v>1</v>
          </cell>
          <cell r="BI204" t="b">
            <v>1</v>
          </cell>
        </row>
        <row r="205">
          <cell r="C205" t="str">
            <v/>
          </cell>
          <cell r="D205" t="str">
            <v/>
          </cell>
          <cell r="E205" t="str">
            <v/>
          </cell>
          <cell r="F205" t="str">
            <v/>
          </cell>
          <cell r="U205" t="str">
            <v>－</v>
          </cell>
          <cell r="AX205" t="str">
            <v>予定価格</v>
          </cell>
          <cell r="AY205" t="str">
            <v>×</v>
          </cell>
          <cell r="AZ205" t="str">
            <v>×</v>
          </cell>
          <cell r="BA205" t="str">
            <v>×</v>
          </cell>
          <cell r="BB205" t="str">
            <v>×</v>
          </cell>
          <cell r="BC205" t="str">
            <v/>
          </cell>
          <cell r="BD205">
            <v>0</v>
          </cell>
          <cell r="BE205" t="str">
            <v/>
          </cell>
          <cell r="BF205" t="str">
            <v/>
          </cell>
          <cell r="BG205" t="str">
            <v>○</v>
          </cell>
          <cell r="BH205" t="b">
            <v>1</v>
          </cell>
          <cell r="BI205" t="b">
            <v>1</v>
          </cell>
        </row>
        <row r="206">
          <cell r="C206" t="str">
            <v/>
          </cell>
          <cell r="D206" t="str">
            <v/>
          </cell>
          <cell r="E206" t="str">
            <v/>
          </cell>
          <cell r="F206" t="str">
            <v/>
          </cell>
          <cell r="U206" t="str">
            <v>－</v>
          </cell>
          <cell r="AX206" t="str">
            <v>予定価格</v>
          </cell>
          <cell r="AY206" t="str">
            <v>×</v>
          </cell>
          <cell r="AZ206" t="str">
            <v>×</v>
          </cell>
          <cell r="BA206" t="str">
            <v>×</v>
          </cell>
          <cell r="BB206" t="str">
            <v>×</v>
          </cell>
          <cell r="BC206" t="str">
            <v/>
          </cell>
          <cell r="BD206">
            <v>0</v>
          </cell>
          <cell r="BE206" t="str">
            <v/>
          </cell>
          <cell r="BF206" t="str">
            <v/>
          </cell>
          <cell r="BG206" t="str">
            <v>○</v>
          </cell>
          <cell r="BH206" t="b">
            <v>1</v>
          </cell>
          <cell r="BI206" t="b">
            <v>1</v>
          </cell>
        </row>
        <row r="207">
          <cell r="C207" t="str">
            <v/>
          </cell>
          <cell r="D207" t="str">
            <v/>
          </cell>
          <cell r="E207" t="str">
            <v/>
          </cell>
          <cell r="F207" t="str">
            <v/>
          </cell>
          <cell r="U207" t="str">
            <v>－</v>
          </cell>
          <cell r="AX207" t="str">
            <v>予定価格</v>
          </cell>
          <cell r="AY207" t="str">
            <v>×</v>
          </cell>
          <cell r="AZ207" t="str">
            <v>×</v>
          </cell>
          <cell r="BA207" t="str">
            <v>×</v>
          </cell>
          <cell r="BB207" t="str">
            <v>×</v>
          </cell>
          <cell r="BC207" t="str">
            <v/>
          </cell>
          <cell r="BD207">
            <v>0</v>
          </cell>
          <cell r="BE207" t="str">
            <v/>
          </cell>
          <cell r="BF207" t="str">
            <v/>
          </cell>
          <cell r="BG207" t="str">
            <v>○</v>
          </cell>
          <cell r="BH207" t="b">
            <v>1</v>
          </cell>
          <cell r="BI207" t="b">
            <v>1</v>
          </cell>
        </row>
        <row r="208">
          <cell r="C208" t="str">
            <v/>
          </cell>
          <cell r="D208" t="str">
            <v/>
          </cell>
          <cell r="E208" t="str">
            <v/>
          </cell>
          <cell r="F208" t="str">
            <v/>
          </cell>
          <cell r="U208" t="str">
            <v>－</v>
          </cell>
          <cell r="AX208" t="str">
            <v>予定価格</v>
          </cell>
          <cell r="AY208" t="str">
            <v>×</v>
          </cell>
          <cell r="AZ208" t="str">
            <v>×</v>
          </cell>
          <cell r="BA208" t="str">
            <v>×</v>
          </cell>
          <cell r="BB208" t="str">
            <v>×</v>
          </cell>
          <cell r="BC208" t="str">
            <v/>
          </cell>
          <cell r="BD208">
            <v>0</v>
          </cell>
          <cell r="BE208" t="str">
            <v/>
          </cell>
          <cell r="BF208" t="str">
            <v/>
          </cell>
          <cell r="BG208" t="str">
            <v>○</v>
          </cell>
          <cell r="BH208" t="b">
            <v>1</v>
          </cell>
          <cell r="BI208" t="b">
            <v>1</v>
          </cell>
        </row>
        <row r="209">
          <cell r="C209" t="str">
            <v/>
          </cell>
          <cell r="D209" t="str">
            <v/>
          </cell>
          <cell r="E209" t="str">
            <v/>
          </cell>
          <cell r="F209" t="str">
            <v/>
          </cell>
          <cell r="U209" t="str">
            <v>－</v>
          </cell>
          <cell r="AX209" t="str">
            <v>予定価格</v>
          </cell>
          <cell r="AY209" t="str">
            <v>×</v>
          </cell>
          <cell r="AZ209" t="str">
            <v>×</v>
          </cell>
          <cell r="BA209" t="str">
            <v>×</v>
          </cell>
          <cell r="BB209" t="str">
            <v>×</v>
          </cell>
          <cell r="BC209" t="str">
            <v/>
          </cell>
          <cell r="BD209">
            <v>0</v>
          </cell>
          <cell r="BE209" t="str">
            <v/>
          </cell>
          <cell r="BF209" t="str">
            <v/>
          </cell>
          <cell r="BG209" t="str">
            <v>○</v>
          </cell>
          <cell r="BH209" t="b">
            <v>1</v>
          </cell>
          <cell r="BI209" t="b">
            <v>1</v>
          </cell>
        </row>
        <row r="210">
          <cell r="C210" t="str">
            <v/>
          </cell>
          <cell r="D210" t="str">
            <v/>
          </cell>
          <cell r="E210" t="str">
            <v/>
          </cell>
          <cell r="F210" t="str">
            <v/>
          </cell>
          <cell r="U210" t="str">
            <v>－</v>
          </cell>
          <cell r="AX210" t="str">
            <v>予定価格</v>
          </cell>
          <cell r="AY210" t="str">
            <v>×</v>
          </cell>
          <cell r="AZ210" t="str">
            <v>×</v>
          </cell>
          <cell r="BA210" t="str">
            <v>×</v>
          </cell>
          <cell r="BB210" t="str">
            <v>×</v>
          </cell>
          <cell r="BC210" t="str">
            <v/>
          </cell>
          <cell r="BD210">
            <v>0</v>
          </cell>
          <cell r="BE210" t="str">
            <v/>
          </cell>
          <cell r="BF210" t="str">
            <v/>
          </cell>
          <cell r="BG210" t="str">
            <v>○</v>
          </cell>
          <cell r="BH210" t="b">
            <v>1</v>
          </cell>
          <cell r="BI210" t="b">
            <v>1</v>
          </cell>
        </row>
        <row r="211">
          <cell r="C211" t="str">
            <v/>
          </cell>
          <cell r="D211" t="str">
            <v/>
          </cell>
          <cell r="E211" t="str">
            <v/>
          </cell>
          <cell r="F211" t="str">
            <v/>
          </cell>
          <cell r="U211" t="str">
            <v>－</v>
          </cell>
          <cell r="AX211" t="str">
            <v>予定価格</v>
          </cell>
          <cell r="AY211" t="str">
            <v>×</v>
          </cell>
          <cell r="AZ211" t="str">
            <v>×</v>
          </cell>
          <cell r="BA211" t="str">
            <v>×</v>
          </cell>
          <cell r="BB211" t="str">
            <v>×</v>
          </cell>
          <cell r="BC211" t="str">
            <v/>
          </cell>
          <cell r="BD211">
            <v>0</v>
          </cell>
          <cell r="BE211" t="str">
            <v/>
          </cell>
          <cell r="BF211" t="str">
            <v/>
          </cell>
          <cell r="BG211" t="str">
            <v>○</v>
          </cell>
          <cell r="BH211" t="b">
            <v>1</v>
          </cell>
          <cell r="BI211" t="b">
            <v>1</v>
          </cell>
        </row>
        <row r="212">
          <cell r="C212" t="str">
            <v/>
          </cell>
          <cell r="D212" t="str">
            <v/>
          </cell>
          <cell r="E212" t="str">
            <v/>
          </cell>
          <cell r="F212" t="str">
            <v/>
          </cell>
          <cell r="U212" t="str">
            <v>－</v>
          </cell>
          <cell r="AX212" t="str">
            <v>予定価格</v>
          </cell>
          <cell r="AY212" t="str">
            <v>×</v>
          </cell>
          <cell r="AZ212" t="str">
            <v>×</v>
          </cell>
          <cell r="BA212" t="str">
            <v>×</v>
          </cell>
          <cell r="BB212" t="str">
            <v>×</v>
          </cell>
          <cell r="BC212" t="str">
            <v/>
          </cell>
          <cell r="BD212">
            <v>0</v>
          </cell>
          <cell r="BE212" t="str">
            <v/>
          </cell>
          <cell r="BF212" t="str">
            <v/>
          </cell>
          <cell r="BG212" t="str">
            <v>○</v>
          </cell>
          <cell r="BH212" t="b">
            <v>1</v>
          </cell>
          <cell r="BI212" t="b">
            <v>1</v>
          </cell>
        </row>
        <row r="213">
          <cell r="C213" t="str">
            <v/>
          </cell>
          <cell r="D213" t="str">
            <v/>
          </cell>
          <cell r="E213" t="str">
            <v/>
          </cell>
          <cell r="F213" t="str">
            <v/>
          </cell>
          <cell r="U213" t="str">
            <v>－</v>
          </cell>
          <cell r="AX213" t="str">
            <v>予定価格</v>
          </cell>
          <cell r="AY213" t="str">
            <v>×</v>
          </cell>
          <cell r="AZ213" t="str">
            <v>×</v>
          </cell>
          <cell r="BA213" t="str">
            <v>×</v>
          </cell>
          <cell r="BB213" t="str">
            <v>×</v>
          </cell>
          <cell r="BC213" t="str">
            <v/>
          </cell>
          <cell r="BD213">
            <v>0</v>
          </cell>
          <cell r="BE213" t="str">
            <v/>
          </cell>
          <cell r="BF213" t="str">
            <v/>
          </cell>
          <cell r="BG213" t="str">
            <v>○</v>
          </cell>
          <cell r="BH213" t="b">
            <v>1</v>
          </cell>
          <cell r="BI213" t="b">
            <v>1</v>
          </cell>
        </row>
        <row r="214">
          <cell r="C214" t="str">
            <v/>
          </cell>
          <cell r="D214" t="str">
            <v/>
          </cell>
          <cell r="E214" t="str">
            <v/>
          </cell>
          <cell r="F214" t="str">
            <v/>
          </cell>
          <cell r="U214" t="str">
            <v>－</v>
          </cell>
          <cell r="AX214" t="str">
            <v>予定価格</v>
          </cell>
          <cell r="AY214" t="str">
            <v>×</v>
          </cell>
          <cell r="AZ214" t="str">
            <v>×</v>
          </cell>
          <cell r="BA214" t="str">
            <v>×</v>
          </cell>
          <cell r="BB214" t="str">
            <v>×</v>
          </cell>
          <cell r="BC214" t="str">
            <v/>
          </cell>
          <cell r="BD214">
            <v>0</v>
          </cell>
          <cell r="BE214" t="str">
            <v/>
          </cell>
          <cell r="BF214" t="str">
            <v/>
          </cell>
          <cell r="BG214" t="str">
            <v>○</v>
          </cell>
          <cell r="BH214" t="b">
            <v>1</v>
          </cell>
          <cell r="BI214" t="b">
            <v>1</v>
          </cell>
        </row>
        <row r="215">
          <cell r="C215" t="str">
            <v/>
          </cell>
          <cell r="D215" t="str">
            <v/>
          </cell>
          <cell r="E215" t="str">
            <v/>
          </cell>
          <cell r="F215" t="str">
            <v/>
          </cell>
          <cell r="U215" t="str">
            <v>－</v>
          </cell>
          <cell r="AX215" t="str">
            <v>予定価格</v>
          </cell>
          <cell r="AY215" t="str">
            <v>×</v>
          </cell>
          <cell r="AZ215" t="str">
            <v>×</v>
          </cell>
          <cell r="BA215" t="str">
            <v>×</v>
          </cell>
          <cell r="BB215" t="str">
            <v>×</v>
          </cell>
          <cell r="BC215" t="str">
            <v/>
          </cell>
          <cell r="BD215">
            <v>0</v>
          </cell>
          <cell r="BE215" t="str">
            <v/>
          </cell>
          <cell r="BF215" t="str">
            <v/>
          </cell>
          <cell r="BG215" t="str">
            <v>○</v>
          </cell>
          <cell r="BH215" t="b">
            <v>1</v>
          </cell>
          <cell r="BI215" t="b">
            <v>1</v>
          </cell>
        </row>
        <row r="216">
          <cell r="C216" t="str">
            <v/>
          </cell>
          <cell r="D216" t="str">
            <v/>
          </cell>
          <cell r="E216" t="str">
            <v/>
          </cell>
          <cell r="F216" t="str">
            <v/>
          </cell>
          <cell r="U216" t="str">
            <v>－</v>
          </cell>
          <cell r="AX216" t="str">
            <v>予定価格</v>
          </cell>
          <cell r="AY216" t="str">
            <v>×</v>
          </cell>
          <cell r="AZ216" t="str">
            <v>×</v>
          </cell>
          <cell r="BA216" t="str">
            <v>×</v>
          </cell>
          <cell r="BB216" t="str">
            <v>×</v>
          </cell>
          <cell r="BC216" t="str">
            <v/>
          </cell>
          <cell r="BD216">
            <v>0</v>
          </cell>
          <cell r="BE216" t="str">
            <v/>
          </cell>
          <cell r="BF216" t="str">
            <v/>
          </cell>
          <cell r="BG216" t="str">
            <v>○</v>
          </cell>
          <cell r="BH216" t="b">
            <v>1</v>
          </cell>
          <cell r="BI216" t="b">
            <v>1</v>
          </cell>
        </row>
        <row r="217">
          <cell r="C217" t="str">
            <v/>
          </cell>
          <cell r="D217" t="str">
            <v/>
          </cell>
          <cell r="E217" t="str">
            <v/>
          </cell>
          <cell r="F217" t="str">
            <v/>
          </cell>
          <cell r="U217" t="str">
            <v>－</v>
          </cell>
          <cell r="AX217" t="str">
            <v>予定価格</v>
          </cell>
          <cell r="AY217" t="str">
            <v>×</v>
          </cell>
          <cell r="AZ217" t="str">
            <v>×</v>
          </cell>
          <cell r="BA217" t="str">
            <v>×</v>
          </cell>
          <cell r="BB217" t="str">
            <v>×</v>
          </cell>
          <cell r="BC217" t="str">
            <v/>
          </cell>
          <cell r="BD217">
            <v>0</v>
          </cell>
          <cell r="BE217" t="str">
            <v/>
          </cell>
          <cell r="BF217" t="str">
            <v/>
          </cell>
          <cell r="BG217" t="str">
            <v>○</v>
          </cell>
          <cell r="BH217" t="b">
            <v>1</v>
          </cell>
          <cell r="BI217" t="b">
            <v>1</v>
          </cell>
        </row>
        <row r="218">
          <cell r="C218" t="str">
            <v/>
          </cell>
          <cell r="D218" t="str">
            <v/>
          </cell>
          <cell r="E218" t="str">
            <v/>
          </cell>
          <cell r="F218" t="str">
            <v/>
          </cell>
          <cell r="U218" t="str">
            <v>－</v>
          </cell>
          <cell r="AX218" t="str">
            <v>予定価格</v>
          </cell>
          <cell r="AY218" t="str">
            <v>×</v>
          </cell>
          <cell r="AZ218" t="str">
            <v>×</v>
          </cell>
          <cell r="BA218" t="str">
            <v>×</v>
          </cell>
          <cell r="BB218" t="str">
            <v>×</v>
          </cell>
          <cell r="BC218" t="str">
            <v/>
          </cell>
          <cell r="BD218">
            <v>0</v>
          </cell>
          <cell r="BE218" t="str">
            <v/>
          </cell>
          <cell r="BF218" t="str">
            <v/>
          </cell>
          <cell r="BG218" t="str">
            <v>○</v>
          </cell>
          <cell r="BH218" t="b">
            <v>1</v>
          </cell>
          <cell r="BI218" t="b">
            <v>1</v>
          </cell>
        </row>
        <row r="219">
          <cell r="C219" t="str">
            <v/>
          </cell>
          <cell r="D219" t="str">
            <v/>
          </cell>
          <cell r="E219" t="str">
            <v/>
          </cell>
          <cell r="F219" t="str">
            <v/>
          </cell>
          <cell r="U219" t="str">
            <v>－</v>
          </cell>
          <cell r="AX219" t="str">
            <v>予定価格</v>
          </cell>
          <cell r="AY219" t="str">
            <v>×</v>
          </cell>
          <cell r="AZ219" t="str">
            <v>×</v>
          </cell>
          <cell r="BA219" t="str">
            <v>×</v>
          </cell>
          <cell r="BB219" t="str">
            <v>×</v>
          </cell>
          <cell r="BC219" t="str">
            <v/>
          </cell>
          <cell r="BD219">
            <v>0</v>
          </cell>
          <cell r="BE219" t="str">
            <v/>
          </cell>
          <cell r="BF219" t="str">
            <v/>
          </cell>
          <cell r="BG219" t="str">
            <v>○</v>
          </cell>
          <cell r="BH219" t="b">
            <v>1</v>
          </cell>
          <cell r="BI219" t="b">
            <v>1</v>
          </cell>
        </row>
        <row r="220">
          <cell r="C220" t="str">
            <v/>
          </cell>
          <cell r="D220" t="str">
            <v/>
          </cell>
          <cell r="E220" t="str">
            <v/>
          </cell>
          <cell r="F220" t="str">
            <v/>
          </cell>
          <cell r="U220" t="str">
            <v>－</v>
          </cell>
          <cell r="AX220" t="str">
            <v>予定価格</v>
          </cell>
          <cell r="AY220" t="str">
            <v>×</v>
          </cell>
          <cell r="AZ220" t="str">
            <v>×</v>
          </cell>
          <cell r="BA220" t="str">
            <v>×</v>
          </cell>
          <cell r="BB220" t="str">
            <v>×</v>
          </cell>
          <cell r="BC220" t="str">
            <v/>
          </cell>
          <cell r="BD220">
            <v>0</v>
          </cell>
          <cell r="BE220" t="str">
            <v/>
          </cell>
          <cell r="BF220" t="str">
            <v/>
          </cell>
          <cell r="BG220" t="str">
            <v>○</v>
          </cell>
          <cell r="BH220" t="b">
            <v>1</v>
          </cell>
          <cell r="BI220" t="b">
            <v>1</v>
          </cell>
        </row>
        <row r="221">
          <cell r="C221" t="str">
            <v/>
          </cell>
          <cell r="D221" t="str">
            <v/>
          </cell>
          <cell r="E221" t="str">
            <v/>
          </cell>
          <cell r="F221" t="str">
            <v/>
          </cell>
          <cell r="U221" t="str">
            <v>－</v>
          </cell>
          <cell r="AX221" t="str">
            <v>予定価格</v>
          </cell>
          <cell r="AY221" t="str">
            <v>×</v>
          </cell>
          <cell r="AZ221" t="str">
            <v>×</v>
          </cell>
          <cell r="BA221" t="str">
            <v>×</v>
          </cell>
          <cell r="BB221" t="str">
            <v>×</v>
          </cell>
          <cell r="BC221" t="str">
            <v/>
          </cell>
          <cell r="BD221">
            <v>0</v>
          </cell>
          <cell r="BE221" t="str">
            <v/>
          </cell>
          <cell r="BF221" t="str">
            <v/>
          </cell>
          <cell r="BG221" t="str">
            <v>○</v>
          </cell>
          <cell r="BH221" t="b">
            <v>1</v>
          </cell>
          <cell r="BI221" t="b">
            <v>1</v>
          </cell>
        </row>
        <row r="222">
          <cell r="C222" t="str">
            <v/>
          </cell>
          <cell r="D222" t="str">
            <v/>
          </cell>
          <cell r="E222" t="str">
            <v/>
          </cell>
          <cell r="F222" t="str">
            <v/>
          </cell>
          <cell r="U222" t="str">
            <v>－</v>
          </cell>
          <cell r="AX222" t="str">
            <v>予定価格</v>
          </cell>
          <cell r="AY222" t="str">
            <v>×</v>
          </cell>
          <cell r="AZ222" t="str">
            <v>×</v>
          </cell>
          <cell r="BA222" t="str">
            <v>×</v>
          </cell>
          <cell r="BB222" t="str">
            <v>×</v>
          </cell>
          <cell r="BC222" t="str">
            <v/>
          </cell>
          <cell r="BD222">
            <v>0</v>
          </cell>
          <cell r="BE222" t="str">
            <v/>
          </cell>
          <cell r="BF222" t="str">
            <v/>
          </cell>
          <cell r="BG222" t="str">
            <v>○</v>
          </cell>
          <cell r="BH222" t="b">
            <v>1</v>
          </cell>
          <cell r="BI222" t="b">
            <v>1</v>
          </cell>
        </row>
        <row r="223">
          <cell r="C223" t="str">
            <v/>
          </cell>
          <cell r="D223" t="str">
            <v/>
          </cell>
          <cell r="E223" t="str">
            <v/>
          </cell>
          <cell r="F223" t="str">
            <v/>
          </cell>
          <cell r="U223" t="str">
            <v>－</v>
          </cell>
          <cell r="AX223" t="str">
            <v>予定価格</v>
          </cell>
          <cell r="AY223" t="str">
            <v>×</v>
          </cell>
          <cell r="AZ223" t="str">
            <v>×</v>
          </cell>
          <cell r="BA223" t="str">
            <v>×</v>
          </cell>
          <cell r="BB223" t="str">
            <v>×</v>
          </cell>
          <cell r="BC223" t="str">
            <v/>
          </cell>
          <cell r="BD223">
            <v>0</v>
          </cell>
          <cell r="BE223" t="str">
            <v/>
          </cell>
          <cell r="BF223" t="str">
            <v/>
          </cell>
          <cell r="BG223" t="str">
            <v>○</v>
          </cell>
          <cell r="BH223" t="b">
            <v>1</v>
          </cell>
          <cell r="BI223" t="b">
            <v>1</v>
          </cell>
        </row>
        <row r="224">
          <cell r="C224" t="str">
            <v/>
          </cell>
          <cell r="D224" t="str">
            <v/>
          </cell>
          <cell r="E224" t="str">
            <v/>
          </cell>
          <cell r="F224" t="str">
            <v/>
          </cell>
          <cell r="U224" t="str">
            <v>－</v>
          </cell>
          <cell r="AX224" t="str">
            <v>予定価格</v>
          </cell>
          <cell r="AY224" t="str">
            <v>×</v>
          </cell>
          <cell r="AZ224" t="str">
            <v>×</v>
          </cell>
          <cell r="BA224" t="str">
            <v>×</v>
          </cell>
          <cell r="BB224" t="str">
            <v>×</v>
          </cell>
          <cell r="BC224" t="str">
            <v/>
          </cell>
          <cell r="BD224">
            <v>0</v>
          </cell>
          <cell r="BE224" t="str">
            <v/>
          </cell>
          <cell r="BF224" t="str">
            <v/>
          </cell>
          <cell r="BG224" t="str">
            <v>○</v>
          </cell>
          <cell r="BH224" t="b">
            <v>1</v>
          </cell>
          <cell r="BI224" t="b">
            <v>1</v>
          </cell>
        </row>
        <row r="225">
          <cell r="C225" t="str">
            <v/>
          </cell>
          <cell r="D225" t="str">
            <v/>
          </cell>
          <cell r="E225" t="str">
            <v/>
          </cell>
          <cell r="F225" t="str">
            <v/>
          </cell>
          <cell r="U225" t="str">
            <v>－</v>
          </cell>
          <cell r="AX225" t="str">
            <v>予定価格</v>
          </cell>
          <cell r="AY225" t="str">
            <v>×</v>
          </cell>
          <cell r="AZ225" t="str">
            <v>×</v>
          </cell>
          <cell r="BA225" t="str">
            <v>×</v>
          </cell>
          <cell r="BB225" t="str">
            <v>×</v>
          </cell>
          <cell r="BC225" t="str">
            <v/>
          </cell>
          <cell r="BD225">
            <v>0</v>
          </cell>
          <cell r="BE225" t="str">
            <v/>
          </cell>
          <cell r="BF225" t="str">
            <v/>
          </cell>
          <cell r="BG225" t="str">
            <v>○</v>
          </cell>
          <cell r="BH225" t="b">
            <v>1</v>
          </cell>
          <cell r="BI225" t="b">
            <v>1</v>
          </cell>
        </row>
        <row r="226">
          <cell r="C226" t="str">
            <v/>
          </cell>
          <cell r="D226" t="str">
            <v/>
          </cell>
          <cell r="E226" t="str">
            <v/>
          </cell>
          <cell r="F226" t="str">
            <v/>
          </cell>
          <cell r="U226" t="str">
            <v>－</v>
          </cell>
          <cell r="AX226" t="str">
            <v>予定価格</v>
          </cell>
          <cell r="AY226" t="str">
            <v>×</v>
          </cell>
          <cell r="AZ226" t="str">
            <v>×</v>
          </cell>
          <cell r="BA226" t="str">
            <v>×</v>
          </cell>
          <cell r="BB226" t="str">
            <v>×</v>
          </cell>
          <cell r="BC226" t="str">
            <v/>
          </cell>
          <cell r="BD226">
            <v>0</v>
          </cell>
          <cell r="BE226" t="str">
            <v/>
          </cell>
          <cell r="BF226" t="str">
            <v/>
          </cell>
          <cell r="BG226" t="str">
            <v>○</v>
          </cell>
          <cell r="BH226" t="b">
            <v>1</v>
          </cell>
          <cell r="BI226" t="b">
            <v>1</v>
          </cell>
        </row>
        <row r="227">
          <cell r="C227" t="str">
            <v/>
          </cell>
          <cell r="D227" t="str">
            <v/>
          </cell>
          <cell r="E227" t="str">
            <v/>
          </cell>
          <cell r="F227" t="str">
            <v/>
          </cell>
          <cell r="U227" t="str">
            <v>－</v>
          </cell>
          <cell r="AX227" t="str">
            <v>予定価格</v>
          </cell>
          <cell r="AY227" t="str">
            <v>×</v>
          </cell>
          <cell r="AZ227" t="str">
            <v>×</v>
          </cell>
          <cell r="BA227" t="str">
            <v>×</v>
          </cell>
          <cell r="BB227" t="str">
            <v>×</v>
          </cell>
          <cell r="BC227" t="str">
            <v/>
          </cell>
          <cell r="BD227">
            <v>0</v>
          </cell>
          <cell r="BE227" t="str">
            <v/>
          </cell>
          <cell r="BF227" t="str">
            <v/>
          </cell>
          <cell r="BG227" t="str">
            <v>○</v>
          </cell>
          <cell r="BH227" t="b">
            <v>1</v>
          </cell>
          <cell r="BI227" t="b">
            <v>1</v>
          </cell>
        </row>
        <row r="228">
          <cell r="C228" t="str">
            <v/>
          </cell>
          <cell r="D228" t="str">
            <v/>
          </cell>
          <cell r="E228" t="str">
            <v/>
          </cell>
          <cell r="F228" t="str">
            <v/>
          </cell>
          <cell r="U228" t="str">
            <v>－</v>
          </cell>
          <cell r="AX228" t="str">
            <v>予定価格</v>
          </cell>
          <cell r="AY228" t="str">
            <v>×</v>
          </cell>
          <cell r="AZ228" t="str">
            <v>×</v>
          </cell>
          <cell r="BA228" t="str">
            <v>×</v>
          </cell>
          <cell r="BB228" t="str">
            <v>×</v>
          </cell>
          <cell r="BC228" t="str">
            <v/>
          </cell>
          <cell r="BD228">
            <v>0</v>
          </cell>
          <cell r="BE228" t="str">
            <v/>
          </cell>
          <cell r="BF228" t="str">
            <v/>
          </cell>
          <cell r="BG228" t="str">
            <v>○</v>
          </cell>
          <cell r="BH228" t="b">
            <v>1</v>
          </cell>
          <cell r="BI228" t="b">
            <v>1</v>
          </cell>
        </row>
        <row r="229">
          <cell r="C229" t="str">
            <v/>
          </cell>
          <cell r="D229" t="str">
            <v/>
          </cell>
          <cell r="E229" t="str">
            <v/>
          </cell>
          <cell r="F229" t="str">
            <v/>
          </cell>
          <cell r="U229" t="str">
            <v>－</v>
          </cell>
          <cell r="AX229" t="str">
            <v>予定価格</v>
          </cell>
          <cell r="AY229" t="str">
            <v>×</v>
          </cell>
          <cell r="AZ229" t="str">
            <v>×</v>
          </cell>
          <cell r="BA229" t="str">
            <v>×</v>
          </cell>
          <cell r="BB229" t="str">
            <v>×</v>
          </cell>
          <cell r="BC229" t="str">
            <v/>
          </cell>
          <cell r="BD229">
            <v>0</v>
          </cell>
          <cell r="BE229" t="str">
            <v/>
          </cell>
          <cell r="BF229" t="str">
            <v/>
          </cell>
          <cell r="BG229" t="str">
            <v>○</v>
          </cell>
          <cell r="BH229" t="b">
            <v>1</v>
          </cell>
          <cell r="BI229" t="b">
            <v>1</v>
          </cell>
        </row>
        <row r="230">
          <cell r="C230" t="str">
            <v/>
          </cell>
          <cell r="D230" t="str">
            <v/>
          </cell>
          <cell r="E230" t="str">
            <v/>
          </cell>
          <cell r="F230" t="str">
            <v/>
          </cell>
          <cell r="U230" t="str">
            <v>－</v>
          </cell>
          <cell r="AX230" t="str">
            <v>予定価格</v>
          </cell>
          <cell r="AY230" t="str">
            <v>×</v>
          </cell>
          <cell r="AZ230" t="str">
            <v>×</v>
          </cell>
          <cell r="BA230" t="str">
            <v>×</v>
          </cell>
          <cell r="BB230" t="str">
            <v>×</v>
          </cell>
          <cell r="BC230" t="str">
            <v/>
          </cell>
          <cell r="BD230">
            <v>0</v>
          </cell>
          <cell r="BE230" t="str">
            <v/>
          </cell>
          <cell r="BF230" t="str">
            <v/>
          </cell>
          <cell r="BG230" t="str">
            <v>○</v>
          </cell>
          <cell r="BH230" t="b">
            <v>1</v>
          </cell>
          <cell r="BI230" t="b">
            <v>1</v>
          </cell>
        </row>
        <row r="231">
          <cell r="C231" t="str">
            <v/>
          </cell>
          <cell r="D231" t="str">
            <v/>
          </cell>
          <cell r="E231" t="str">
            <v/>
          </cell>
          <cell r="F231" t="str">
            <v/>
          </cell>
          <cell r="U231" t="str">
            <v>－</v>
          </cell>
          <cell r="AX231" t="str">
            <v>予定価格</v>
          </cell>
          <cell r="AY231" t="str">
            <v>×</v>
          </cell>
          <cell r="AZ231" t="str">
            <v>×</v>
          </cell>
          <cell r="BA231" t="str">
            <v>×</v>
          </cell>
          <cell r="BB231" t="str">
            <v>×</v>
          </cell>
          <cell r="BC231" t="str">
            <v/>
          </cell>
          <cell r="BD231">
            <v>0</v>
          </cell>
          <cell r="BE231" t="str">
            <v/>
          </cell>
          <cell r="BF231" t="str">
            <v/>
          </cell>
          <cell r="BG231" t="str">
            <v>○</v>
          </cell>
          <cell r="BH231" t="b">
            <v>1</v>
          </cell>
          <cell r="BI231" t="b">
            <v>1</v>
          </cell>
        </row>
        <row r="232">
          <cell r="C232" t="str">
            <v/>
          </cell>
          <cell r="D232" t="str">
            <v/>
          </cell>
          <cell r="E232" t="str">
            <v/>
          </cell>
          <cell r="F232" t="str">
            <v/>
          </cell>
          <cell r="U232" t="str">
            <v>－</v>
          </cell>
          <cell r="AX232" t="str">
            <v>予定価格</v>
          </cell>
          <cell r="AY232" t="str">
            <v>×</v>
          </cell>
          <cell r="AZ232" t="str">
            <v>×</v>
          </cell>
          <cell r="BA232" t="str">
            <v>×</v>
          </cell>
          <cell r="BB232" t="str">
            <v>×</v>
          </cell>
          <cell r="BC232" t="str">
            <v/>
          </cell>
          <cell r="BD232">
            <v>0</v>
          </cell>
          <cell r="BE232" t="str">
            <v/>
          </cell>
          <cell r="BF232" t="str">
            <v/>
          </cell>
          <cell r="BG232" t="str">
            <v>○</v>
          </cell>
          <cell r="BH232" t="b">
            <v>1</v>
          </cell>
          <cell r="BI232" t="b">
            <v>1</v>
          </cell>
        </row>
        <row r="233">
          <cell r="C233" t="str">
            <v/>
          </cell>
          <cell r="D233" t="str">
            <v/>
          </cell>
          <cell r="E233" t="str">
            <v/>
          </cell>
          <cell r="F233" t="str">
            <v/>
          </cell>
          <cell r="U233" t="str">
            <v>－</v>
          </cell>
          <cell r="AX233" t="str">
            <v>予定価格</v>
          </cell>
          <cell r="AY233" t="str">
            <v>×</v>
          </cell>
          <cell r="AZ233" t="str">
            <v>×</v>
          </cell>
          <cell r="BA233" t="str">
            <v>×</v>
          </cell>
          <cell r="BB233" t="str">
            <v>×</v>
          </cell>
          <cell r="BC233" t="str">
            <v/>
          </cell>
          <cell r="BD233">
            <v>0</v>
          </cell>
          <cell r="BE233" t="str">
            <v/>
          </cell>
          <cell r="BF233" t="str">
            <v/>
          </cell>
          <cell r="BG233" t="str">
            <v>○</v>
          </cell>
          <cell r="BH233" t="b">
            <v>1</v>
          </cell>
          <cell r="BI233" t="b">
            <v>1</v>
          </cell>
        </row>
        <row r="234">
          <cell r="C234" t="str">
            <v/>
          </cell>
          <cell r="D234" t="str">
            <v/>
          </cell>
          <cell r="E234" t="str">
            <v/>
          </cell>
          <cell r="F234" t="str">
            <v/>
          </cell>
          <cell r="U234" t="str">
            <v>－</v>
          </cell>
          <cell r="AX234" t="str">
            <v>予定価格</v>
          </cell>
          <cell r="AY234" t="str">
            <v>×</v>
          </cell>
          <cell r="AZ234" t="str">
            <v>×</v>
          </cell>
          <cell r="BA234" t="str">
            <v>×</v>
          </cell>
          <cell r="BB234" t="str">
            <v>×</v>
          </cell>
          <cell r="BC234" t="str">
            <v/>
          </cell>
          <cell r="BD234">
            <v>0</v>
          </cell>
          <cell r="BE234" t="str">
            <v/>
          </cell>
          <cell r="BF234" t="str">
            <v/>
          </cell>
          <cell r="BG234" t="str">
            <v>○</v>
          </cell>
          <cell r="BH234" t="b">
            <v>1</v>
          </cell>
          <cell r="BI234" t="b">
            <v>1</v>
          </cell>
        </row>
        <row r="235">
          <cell r="C235" t="str">
            <v/>
          </cell>
          <cell r="D235" t="str">
            <v/>
          </cell>
          <cell r="E235" t="str">
            <v/>
          </cell>
          <cell r="F235" t="str">
            <v/>
          </cell>
          <cell r="U235" t="str">
            <v>－</v>
          </cell>
          <cell r="AX235" t="str">
            <v>予定価格</v>
          </cell>
          <cell r="AY235" t="str">
            <v>×</v>
          </cell>
          <cell r="AZ235" t="str">
            <v>×</v>
          </cell>
          <cell r="BA235" t="str">
            <v>×</v>
          </cell>
          <cell r="BB235" t="str">
            <v>×</v>
          </cell>
          <cell r="BC235" t="str">
            <v/>
          </cell>
          <cell r="BD235">
            <v>0</v>
          </cell>
          <cell r="BE235" t="str">
            <v/>
          </cell>
          <cell r="BF235" t="str">
            <v/>
          </cell>
          <cell r="BG235" t="str">
            <v>○</v>
          </cell>
          <cell r="BH235" t="b">
            <v>1</v>
          </cell>
          <cell r="BI235" t="b">
            <v>1</v>
          </cell>
        </row>
        <row r="236">
          <cell r="C236" t="str">
            <v/>
          </cell>
          <cell r="D236" t="str">
            <v/>
          </cell>
          <cell r="E236" t="str">
            <v/>
          </cell>
          <cell r="F236" t="str">
            <v/>
          </cell>
          <cell r="U236" t="str">
            <v>－</v>
          </cell>
          <cell r="AX236" t="str">
            <v>予定価格</v>
          </cell>
          <cell r="AY236" t="str">
            <v>×</v>
          </cell>
          <cell r="AZ236" t="str">
            <v>×</v>
          </cell>
          <cell r="BA236" t="str">
            <v>×</v>
          </cell>
          <cell r="BB236" t="str">
            <v>×</v>
          </cell>
          <cell r="BC236" t="str">
            <v/>
          </cell>
          <cell r="BD236">
            <v>0</v>
          </cell>
          <cell r="BE236" t="str">
            <v/>
          </cell>
          <cell r="BF236" t="str">
            <v/>
          </cell>
          <cell r="BG236" t="str">
            <v>○</v>
          </cell>
          <cell r="BH236" t="b">
            <v>1</v>
          </cell>
          <cell r="BI236" t="b">
            <v>1</v>
          </cell>
        </row>
        <row r="237">
          <cell r="C237" t="str">
            <v/>
          </cell>
          <cell r="D237" t="str">
            <v/>
          </cell>
          <cell r="E237" t="str">
            <v/>
          </cell>
          <cell r="F237" t="str">
            <v/>
          </cell>
          <cell r="U237" t="str">
            <v>－</v>
          </cell>
          <cell r="AX237" t="str">
            <v>予定価格</v>
          </cell>
          <cell r="AY237" t="str">
            <v>×</v>
          </cell>
          <cell r="AZ237" t="str">
            <v>×</v>
          </cell>
          <cell r="BA237" t="str">
            <v>×</v>
          </cell>
          <cell r="BB237" t="str">
            <v>×</v>
          </cell>
          <cell r="BC237" t="str">
            <v/>
          </cell>
          <cell r="BD237">
            <v>0</v>
          </cell>
          <cell r="BE237" t="str">
            <v/>
          </cell>
          <cell r="BF237" t="str">
            <v/>
          </cell>
          <cell r="BG237" t="str">
            <v>○</v>
          </cell>
          <cell r="BH237" t="b">
            <v>1</v>
          </cell>
          <cell r="BI237" t="b">
            <v>1</v>
          </cell>
        </row>
        <row r="238">
          <cell r="C238" t="str">
            <v/>
          </cell>
          <cell r="D238" t="str">
            <v/>
          </cell>
          <cell r="E238" t="str">
            <v/>
          </cell>
          <cell r="F238" t="str">
            <v/>
          </cell>
          <cell r="U238" t="str">
            <v>－</v>
          </cell>
          <cell r="AX238" t="str">
            <v>予定価格</v>
          </cell>
          <cell r="AY238" t="str">
            <v>×</v>
          </cell>
          <cell r="AZ238" t="str">
            <v>×</v>
          </cell>
          <cell r="BA238" t="str">
            <v>×</v>
          </cell>
          <cell r="BB238" t="str">
            <v>×</v>
          </cell>
          <cell r="BC238" t="str">
            <v/>
          </cell>
          <cell r="BD238">
            <v>0</v>
          </cell>
          <cell r="BE238" t="str">
            <v/>
          </cell>
          <cell r="BF238" t="str">
            <v/>
          </cell>
          <cell r="BG238" t="str">
            <v>○</v>
          </cell>
          <cell r="BH238" t="b">
            <v>1</v>
          </cell>
          <cell r="BI238" t="b">
            <v>1</v>
          </cell>
        </row>
        <row r="239">
          <cell r="C239" t="str">
            <v/>
          </cell>
          <cell r="D239" t="str">
            <v/>
          </cell>
          <cell r="E239" t="str">
            <v/>
          </cell>
          <cell r="F239" t="str">
            <v/>
          </cell>
          <cell r="U239" t="str">
            <v>－</v>
          </cell>
          <cell r="AX239" t="str">
            <v>予定価格</v>
          </cell>
          <cell r="AY239" t="str">
            <v>×</v>
          </cell>
          <cell r="AZ239" t="str">
            <v>×</v>
          </cell>
          <cell r="BA239" t="str">
            <v>×</v>
          </cell>
          <cell r="BB239" t="str">
            <v>×</v>
          </cell>
          <cell r="BC239" t="str">
            <v/>
          </cell>
          <cell r="BD239">
            <v>0</v>
          </cell>
          <cell r="BE239" t="str">
            <v/>
          </cell>
          <cell r="BF239" t="str">
            <v/>
          </cell>
          <cell r="BG239" t="str">
            <v>○</v>
          </cell>
          <cell r="BH239" t="b">
            <v>1</v>
          </cell>
          <cell r="BI239" t="b">
            <v>1</v>
          </cell>
        </row>
        <row r="240">
          <cell r="C240" t="str">
            <v/>
          </cell>
          <cell r="D240" t="str">
            <v/>
          </cell>
          <cell r="E240" t="str">
            <v/>
          </cell>
          <cell r="F240" t="str">
            <v/>
          </cell>
          <cell r="U240" t="str">
            <v>－</v>
          </cell>
          <cell r="AX240" t="str">
            <v>予定価格</v>
          </cell>
          <cell r="AY240" t="str">
            <v>×</v>
          </cell>
          <cell r="AZ240" t="str">
            <v>×</v>
          </cell>
          <cell r="BA240" t="str">
            <v>×</v>
          </cell>
          <cell r="BB240" t="str">
            <v>×</v>
          </cell>
          <cell r="BC240" t="str">
            <v/>
          </cell>
          <cell r="BD240">
            <v>0</v>
          </cell>
          <cell r="BE240" t="str">
            <v/>
          </cell>
          <cell r="BF240" t="str">
            <v/>
          </cell>
          <cell r="BG240" t="str">
            <v>○</v>
          </cell>
          <cell r="BH240" t="b">
            <v>1</v>
          </cell>
          <cell r="BI240" t="b">
            <v>1</v>
          </cell>
        </row>
        <row r="241">
          <cell r="C241" t="str">
            <v/>
          </cell>
          <cell r="D241" t="str">
            <v/>
          </cell>
          <cell r="E241" t="str">
            <v/>
          </cell>
          <cell r="F241" t="str">
            <v/>
          </cell>
          <cell r="U241" t="str">
            <v>－</v>
          </cell>
          <cell r="AX241" t="str">
            <v>予定価格</v>
          </cell>
          <cell r="AY241" t="str">
            <v>×</v>
          </cell>
          <cell r="AZ241" t="str">
            <v>×</v>
          </cell>
          <cell r="BA241" t="str">
            <v>×</v>
          </cell>
          <cell r="BB241" t="str">
            <v>×</v>
          </cell>
          <cell r="BC241" t="str">
            <v/>
          </cell>
          <cell r="BD241">
            <v>0</v>
          </cell>
          <cell r="BE241" t="str">
            <v/>
          </cell>
          <cell r="BF241" t="str">
            <v/>
          </cell>
          <cell r="BG241" t="str">
            <v>○</v>
          </cell>
          <cell r="BH241" t="b">
            <v>1</v>
          </cell>
          <cell r="BI241" t="b">
            <v>1</v>
          </cell>
        </row>
        <row r="242">
          <cell r="C242" t="str">
            <v/>
          </cell>
          <cell r="D242" t="str">
            <v/>
          </cell>
          <cell r="E242" t="str">
            <v/>
          </cell>
          <cell r="F242" t="str">
            <v/>
          </cell>
          <cell r="U242" t="str">
            <v>－</v>
          </cell>
          <cell r="AX242" t="str">
            <v>予定価格</v>
          </cell>
          <cell r="AY242" t="str">
            <v>×</v>
          </cell>
          <cell r="AZ242" t="str">
            <v>×</v>
          </cell>
          <cell r="BA242" t="str">
            <v>×</v>
          </cell>
          <cell r="BB242" t="str">
            <v>×</v>
          </cell>
          <cell r="BC242" t="str">
            <v/>
          </cell>
          <cell r="BD242">
            <v>0</v>
          </cell>
          <cell r="BE242" t="str">
            <v/>
          </cell>
          <cell r="BF242" t="str">
            <v/>
          </cell>
          <cell r="BG242" t="str">
            <v>○</v>
          </cell>
          <cell r="BH242" t="b">
            <v>1</v>
          </cell>
          <cell r="BI242" t="b">
            <v>1</v>
          </cell>
        </row>
        <row r="243">
          <cell r="C243" t="str">
            <v/>
          </cell>
          <cell r="D243" t="str">
            <v/>
          </cell>
          <cell r="E243" t="str">
            <v/>
          </cell>
          <cell r="F243" t="str">
            <v/>
          </cell>
          <cell r="U243" t="str">
            <v>－</v>
          </cell>
          <cell r="AX243" t="str">
            <v>予定価格</v>
          </cell>
          <cell r="AY243" t="str">
            <v>×</v>
          </cell>
          <cell r="AZ243" t="str">
            <v>×</v>
          </cell>
          <cell r="BA243" t="str">
            <v>×</v>
          </cell>
          <cell r="BB243" t="str">
            <v>×</v>
          </cell>
          <cell r="BC243" t="str">
            <v/>
          </cell>
          <cell r="BD243">
            <v>0</v>
          </cell>
          <cell r="BE243" t="str">
            <v/>
          </cell>
          <cell r="BF243" t="str">
            <v/>
          </cell>
          <cell r="BG243" t="str">
            <v>○</v>
          </cell>
          <cell r="BH243" t="b">
            <v>1</v>
          </cell>
          <cell r="BI243" t="b">
            <v>1</v>
          </cell>
        </row>
        <row r="244">
          <cell r="C244" t="str">
            <v/>
          </cell>
          <cell r="D244" t="str">
            <v/>
          </cell>
          <cell r="E244" t="str">
            <v/>
          </cell>
          <cell r="F244" t="str">
            <v/>
          </cell>
          <cell r="U244" t="str">
            <v>－</v>
          </cell>
          <cell r="AX244" t="str">
            <v>予定価格</v>
          </cell>
          <cell r="AY244" t="str">
            <v>×</v>
          </cell>
          <cell r="AZ244" t="str">
            <v>×</v>
          </cell>
          <cell r="BA244" t="str">
            <v>×</v>
          </cell>
          <cell r="BB244" t="str">
            <v>×</v>
          </cell>
          <cell r="BC244" t="str">
            <v/>
          </cell>
          <cell r="BD244">
            <v>0</v>
          </cell>
          <cell r="BE244" t="str">
            <v/>
          </cell>
          <cell r="BF244" t="str">
            <v/>
          </cell>
          <cell r="BG244" t="str">
            <v>○</v>
          </cell>
          <cell r="BH244" t="b">
            <v>1</v>
          </cell>
          <cell r="BI244" t="b">
            <v>1</v>
          </cell>
        </row>
        <row r="245">
          <cell r="C245" t="str">
            <v/>
          </cell>
          <cell r="D245" t="str">
            <v/>
          </cell>
          <cell r="E245" t="str">
            <v/>
          </cell>
          <cell r="F245" t="str">
            <v/>
          </cell>
          <cell r="U245" t="str">
            <v>－</v>
          </cell>
          <cell r="AX245" t="str">
            <v>予定価格</v>
          </cell>
          <cell r="AY245" t="str">
            <v>×</v>
          </cell>
          <cell r="AZ245" t="str">
            <v>×</v>
          </cell>
          <cell r="BA245" t="str">
            <v>×</v>
          </cell>
          <cell r="BB245" t="str">
            <v>×</v>
          </cell>
          <cell r="BC245" t="str">
            <v/>
          </cell>
          <cell r="BD245">
            <v>0</v>
          </cell>
          <cell r="BE245" t="str">
            <v/>
          </cell>
          <cell r="BF245" t="str">
            <v/>
          </cell>
          <cell r="BG245" t="str">
            <v>○</v>
          </cell>
          <cell r="BH245" t="b">
            <v>1</v>
          </cell>
          <cell r="BI245" t="b">
            <v>1</v>
          </cell>
        </row>
        <row r="246">
          <cell r="C246" t="str">
            <v/>
          </cell>
          <cell r="D246" t="str">
            <v/>
          </cell>
          <cell r="E246" t="str">
            <v/>
          </cell>
          <cell r="F246" t="str">
            <v/>
          </cell>
          <cell r="U246" t="str">
            <v>－</v>
          </cell>
          <cell r="AX246" t="str">
            <v>予定価格</v>
          </cell>
          <cell r="AY246" t="str">
            <v>×</v>
          </cell>
          <cell r="AZ246" t="str">
            <v>×</v>
          </cell>
          <cell r="BA246" t="str">
            <v>×</v>
          </cell>
          <cell r="BB246" t="str">
            <v>×</v>
          </cell>
          <cell r="BC246" t="str">
            <v/>
          </cell>
          <cell r="BD246">
            <v>0</v>
          </cell>
          <cell r="BE246" t="str">
            <v/>
          </cell>
          <cell r="BF246" t="str">
            <v/>
          </cell>
          <cell r="BG246" t="str">
            <v>○</v>
          </cell>
          <cell r="BH246" t="b">
            <v>1</v>
          </cell>
          <cell r="BI246" t="b">
            <v>1</v>
          </cell>
        </row>
        <row r="247">
          <cell r="C247" t="str">
            <v/>
          </cell>
          <cell r="D247" t="str">
            <v/>
          </cell>
          <cell r="E247" t="str">
            <v/>
          </cell>
          <cell r="F247" t="str">
            <v/>
          </cell>
          <cell r="U247" t="str">
            <v>－</v>
          </cell>
          <cell r="AX247" t="str">
            <v>予定価格</v>
          </cell>
          <cell r="AY247" t="str">
            <v>×</v>
          </cell>
          <cell r="AZ247" t="str">
            <v>×</v>
          </cell>
          <cell r="BA247" t="str">
            <v>×</v>
          </cell>
          <cell r="BB247" t="str">
            <v>×</v>
          </cell>
          <cell r="BC247" t="str">
            <v/>
          </cell>
          <cell r="BD247">
            <v>0</v>
          </cell>
          <cell r="BE247" t="str">
            <v/>
          </cell>
          <cell r="BF247" t="str">
            <v/>
          </cell>
          <cell r="BG247" t="str">
            <v>○</v>
          </cell>
          <cell r="BH247" t="b">
            <v>1</v>
          </cell>
          <cell r="BI247" t="b">
            <v>1</v>
          </cell>
        </row>
        <row r="248">
          <cell r="C248" t="str">
            <v/>
          </cell>
          <cell r="D248" t="str">
            <v/>
          </cell>
          <cell r="E248" t="str">
            <v/>
          </cell>
          <cell r="F248" t="str">
            <v/>
          </cell>
          <cell r="U248" t="str">
            <v>－</v>
          </cell>
          <cell r="AX248" t="str">
            <v>予定価格</v>
          </cell>
          <cell r="AY248" t="str">
            <v>×</v>
          </cell>
          <cell r="AZ248" t="str">
            <v>×</v>
          </cell>
          <cell r="BA248" t="str">
            <v>×</v>
          </cell>
          <cell r="BB248" t="str">
            <v>×</v>
          </cell>
          <cell r="BC248" t="str">
            <v/>
          </cell>
          <cell r="BD248">
            <v>0</v>
          </cell>
          <cell r="BE248" t="str">
            <v/>
          </cell>
          <cell r="BF248" t="str">
            <v/>
          </cell>
          <cell r="BG248" t="str">
            <v>○</v>
          </cell>
          <cell r="BH248" t="b">
            <v>1</v>
          </cell>
          <cell r="BI248" t="b">
            <v>1</v>
          </cell>
        </row>
        <row r="249">
          <cell r="C249" t="str">
            <v/>
          </cell>
          <cell r="D249" t="str">
            <v/>
          </cell>
          <cell r="E249" t="str">
            <v/>
          </cell>
          <cell r="F249" t="str">
            <v/>
          </cell>
          <cell r="U249" t="str">
            <v>－</v>
          </cell>
          <cell r="AX249" t="str">
            <v>予定価格</v>
          </cell>
          <cell r="AY249" t="str">
            <v>×</v>
          </cell>
          <cell r="AZ249" t="str">
            <v>×</v>
          </cell>
          <cell r="BA249" t="str">
            <v>×</v>
          </cell>
          <cell r="BB249" t="str">
            <v>×</v>
          </cell>
          <cell r="BC249" t="str">
            <v/>
          </cell>
          <cell r="BD249">
            <v>0</v>
          </cell>
          <cell r="BE249" t="str">
            <v/>
          </cell>
          <cell r="BF249" t="str">
            <v/>
          </cell>
          <cell r="BG249" t="str">
            <v>○</v>
          </cell>
          <cell r="BH249" t="b">
            <v>1</v>
          </cell>
          <cell r="BI249" t="b">
            <v>1</v>
          </cell>
        </row>
        <row r="250">
          <cell r="C250" t="str">
            <v/>
          </cell>
          <cell r="D250" t="str">
            <v/>
          </cell>
          <cell r="E250" t="str">
            <v/>
          </cell>
          <cell r="F250" t="str">
            <v/>
          </cell>
          <cell r="U250" t="str">
            <v>－</v>
          </cell>
          <cell r="AX250" t="str">
            <v>予定価格</v>
          </cell>
          <cell r="AY250" t="str">
            <v>×</v>
          </cell>
          <cell r="AZ250" t="str">
            <v>×</v>
          </cell>
          <cell r="BA250" t="str">
            <v>×</v>
          </cell>
          <cell r="BB250" t="str">
            <v>×</v>
          </cell>
          <cell r="BC250" t="str">
            <v/>
          </cell>
          <cell r="BD250">
            <v>0</v>
          </cell>
          <cell r="BE250" t="str">
            <v/>
          </cell>
          <cell r="BF250" t="str">
            <v/>
          </cell>
          <cell r="BG250" t="str">
            <v>○</v>
          </cell>
          <cell r="BH250" t="b">
            <v>1</v>
          </cell>
          <cell r="BI250" t="b">
            <v>1</v>
          </cell>
        </row>
      </sheetData>
      <sheetData sheetId="1"/>
      <sheetData sheetId="2"/>
      <sheetData sheetId="3"/>
      <sheetData sheetId="4" refreshError="1"/>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8"/>
  <sheetViews>
    <sheetView showZeros="0" tabSelected="1" view="pageBreakPreview" zoomScale="80" zoomScaleNormal="100" zoomScaleSheetLayoutView="80" workbookViewId="0">
      <selection activeCell="I10" sqref="I10"/>
    </sheetView>
  </sheetViews>
  <sheetFormatPr defaultColWidth="9" defaultRowHeight="13.5" x14ac:dyDescent="0.15"/>
  <cols>
    <col min="1" max="1" width="9" style="6"/>
    <col min="2" max="2" width="30.625" style="4" customWidth="1"/>
    <col min="3" max="3" width="20.625" style="6" customWidth="1"/>
    <col min="4" max="4" width="14.375" style="7" customWidth="1"/>
    <col min="5" max="5" width="20.625" style="8" customWidth="1"/>
    <col min="6" max="6" width="15.625" style="8" customWidth="1"/>
    <col min="7" max="7" width="14.375" style="8" customWidth="1"/>
    <col min="8" max="8" width="14.625" style="9" customWidth="1"/>
    <col min="9" max="9" width="14.625" style="7" customWidth="1"/>
    <col min="10" max="10" width="7.625" style="8" customWidth="1"/>
    <col min="11" max="12" width="8.125" style="8" customWidth="1"/>
    <col min="13" max="13" width="8.125" style="10" customWidth="1"/>
    <col min="14" max="14" width="12" style="8" customWidth="1"/>
    <col min="15" max="15" width="9" style="4"/>
    <col min="16" max="16" width="11.25" style="4" customWidth="1"/>
    <col min="17" max="16384" width="9" style="4"/>
  </cols>
  <sheetData>
    <row r="1" spans="1:16" ht="27.75" customHeight="1" x14ac:dyDescent="0.15">
      <c r="A1" s="1"/>
      <c r="B1" s="2" t="s">
        <v>0</v>
      </c>
      <c r="C1" s="3"/>
      <c r="D1" s="3"/>
      <c r="E1" s="3"/>
      <c r="F1" s="3"/>
      <c r="G1" s="3"/>
      <c r="H1" s="3"/>
      <c r="I1" s="3"/>
      <c r="J1" s="3"/>
      <c r="K1" s="3"/>
      <c r="L1" s="3"/>
      <c r="M1" s="3"/>
      <c r="N1" s="3"/>
    </row>
    <row r="2" spans="1:16" x14ac:dyDescent="0.15">
      <c r="A2" s="5"/>
    </row>
    <row r="3" spans="1:16" x14ac:dyDescent="0.15">
      <c r="A3" s="5"/>
      <c r="B3" s="11"/>
      <c r="N3" s="12"/>
    </row>
    <row r="4" spans="1:16" ht="21.95" customHeight="1" x14ac:dyDescent="0.15">
      <c r="A4" s="5"/>
      <c r="B4" s="13" t="s">
        <v>1</v>
      </c>
      <c r="C4" s="13" t="s">
        <v>2</v>
      </c>
      <c r="D4" s="13" t="s">
        <v>3</v>
      </c>
      <c r="E4" s="13" t="s">
        <v>4</v>
      </c>
      <c r="F4" s="14" t="s">
        <v>5</v>
      </c>
      <c r="G4" s="13" t="s">
        <v>6</v>
      </c>
      <c r="H4" s="15" t="s">
        <v>7</v>
      </c>
      <c r="I4" s="13" t="s">
        <v>8</v>
      </c>
      <c r="J4" s="13" t="s">
        <v>9</v>
      </c>
      <c r="K4" s="16" t="s">
        <v>10</v>
      </c>
      <c r="L4" s="16"/>
      <c r="M4" s="16"/>
      <c r="N4" s="14" t="s">
        <v>11</v>
      </c>
    </row>
    <row r="5" spans="1:16" s="21" customFormat="1" ht="36" customHeight="1" x14ac:dyDescent="0.15">
      <c r="A5" s="17"/>
      <c r="B5" s="13"/>
      <c r="C5" s="13"/>
      <c r="D5" s="13"/>
      <c r="E5" s="13"/>
      <c r="F5" s="18"/>
      <c r="G5" s="13"/>
      <c r="H5" s="15"/>
      <c r="I5" s="13"/>
      <c r="J5" s="13"/>
      <c r="K5" s="19" t="s">
        <v>12</v>
      </c>
      <c r="L5" s="19" t="s">
        <v>13</v>
      </c>
      <c r="M5" s="20" t="s">
        <v>14</v>
      </c>
      <c r="N5" s="18"/>
    </row>
    <row r="6" spans="1:16" s="21" customFormat="1" ht="78.75" customHeight="1" x14ac:dyDescent="0.15">
      <c r="A6" s="22">
        <f>IF(MAX([1]令和3年度契約状況調査票!C5:C250)&gt;=ROW()-5,ROW()-5,"")</f>
        <v>1</v>
      </c>
      <c r="B6" s="23" t="str">
        <f>IF(A6="","",VLOOKUP(A6,[1]令和3年度契約状況調査票!$C:$AR,7,FALSE))</f>
        <v>今治税務署正面入口自動ドア取替工事</v>
      </c>
      <c r="C6" s="24" t="str">
        <f>IF(A6="","",VLOOKUP(A6,[1]令和3年度契約状況調査票!$C:$AR,8,FALSE))</f>
        <v>支出負担行為担当官
高松国税局総務部次長
多田　建司
香川県高松市天神前２－１０</v>
      </c>
      <c r="D6" s="25">
        <f>IF(A6="","",VLOOKUP(A6,[1]令和3年度契約状況調査票!$C:$AR,11,FALSE))</f>
        <v>44426</v>
      </c>
      <c r="E6" s="23" t="str">
        <f>IF(A6="","",VLOOKUP(A6,[1]令和3年度契約状況調査票!$C:$AR,12,FALSE))</f>
        <v>マルマストリグ株式会社
愛媛県今治市北宝来町４－２－５</v>
      </c>
      <c r="F6" s="26">
        <f>IF(A6="","",VLOOKUP(A6,[1]令和3年度契約状況調査票!$C:$AR,13,FALSE))</f>
        <v>9500001012365</v>
      </c>
      <c r="G6" s="27" t="str">
        <f>IF(A6="","",IF(VLOOKUP(A6,[1]令和3年度契約状況調査票!$C:$AR,14,FALSE)="②一般競争入札（総合評価方式）","一般競争入札"&amp;CHAR(10)&amp;"（総合評価方式）","一般競争入札"))</f>
        <v>一般競争入札</v>
      </c>
      <c r="H6" s="28">
        <f>IF(A6="","",IF(VLOOKUP(A6,[1]令和3年度契約状況調査票!$C:$AR,16,FALSE)="他官署で調達手続きを実施のため","他官署で調達手続きを実施のため",IF(VLOOKUP(A6,[1]令和3年度契約状況調査票!$C:$AR,23,FALSE)="②同種の他の契約の予定価格を類推されるおそれがあるため公表しない","同種の他の契約の予定価格を類推されるおそれがあるため公表しない",IF(VLOOKUP(A6,[1]令和3年度契約状況調査票!$C:$AR,23,FALSE)="－","－",IF(VLOOKUP(A6,[1]令和3年度契約状況調査票!$C:$AR,9,FALSE)&lt;&gt;"",TEXT(VLOOKUP(A6,[1]令和3年度契約状況調査票!$C:$AR,16,FALSE),"#,##0円")&amp;CHAR(10)&amp;"(A)",VLOOKUP(A6,[1]令和3年度契約状況調査票!$C:$AR,16,FALSE))))))</f>
        <v>5306400</v>
      </c>
      <c r="I6" s="28">
        <f>IF(A6="","",VLOOKUP(A6,[1]令和3年度契約状況調査票!$C:$AR,17,FALSE))</f>
        <v>4922500</v>
      </c>
      <c r="J6" s="29">
        <f>IF(A6="","",IF(VLOOKUP(A6,[1]令和3年度契約状況調査票!$C:$AR,16,FALSE)="他官署で調達手続きを実施のため","－",IF(VLOOKUP(A6,[1]令和3年度契約状況調査票!$C:$AR,23,FALSE)="②同種の他の契約の予定価格を類推されるおそれがあるため公表しない","－",IF(VLOOKUP(A6,[1]令和3年度契約状況調査票!$C:$AR,23,FALSE)="－","－",IF(VLOOKUP(A6,[1]令和3年度契約状況調査票!$C:$AR,9,FALSE)&lt;&gt;"",TEXT(VLOOKUP(A6,[1]令和3年度契約状況調査票!$C:$AR,19,FALSE),"#.0%")&amp;CHAR(10)&amp;"(B/A×100)",VLOOKUP(A6,[1]令和3年度契約状況調査票!$C:$AR,19,FALSE))))))</f>
        <v>0.92700000000000005</v>
      </c>
      <c r="K6" s="30" t="str">
        <f>IF(A6="","",IF(VLOOKUP(A6,[1]令和3年度契約状況調査票!$C:$AR,29,FALSE)="①公益社団法人","公社",IF(VLOOKUP(A6,[1]令和3年度契約状況調査票!$C:$AR,29,FALSE)="②公益財団法人","公財","")))</f>
        <v/>
      </c>
      <c r="L6" s="30">
        <f>IF(A6="","",VLOOKUP(A6,[1]令和3年度契約状況調査票!$C:$AR,30,FALSE))</f>
        <v>0</v>
      </c>
      <c r="M6" s="31" t="str">
        <f>IF(A6="","",IF(VLOOKUP(A6,[1]令和3年度契約状況調査票!$C:$AR,30,FALSE)="国所管",VLOOKUP(A6,[1]令和3年度契約状況調査票!$C:$AR,24,FALSE),""))</f>
        <v/>
      </c>
      <c r="N6" s="32">
        <f>IF(A6="","",IF(AND(P6="○",O6="分担契約/単価契約"),"単価契約"&amp;CHAR(10)&amp;"予定調達総額 "&amp;TEXT(VLOOKUP(A6,[1]令和3年度契約状況調査票!$C:$AR,18,FALSE),"#,##0円")&amp;"(B)"&amp;CHAR(10)&amp;"分担契約"&amp;CHAR(10)&amp;VLOOKUP(A6,[1]令和3年度契約状況調査票!$C:$AR,34,FALSE),IF(AND(P6="○",O6="分担契約"),"分担契約"&amp;CHAR(10)&amp;"契約総額 "&amp;TEXT(VLOOKUP(A6,[1]令和3年度契約状況調査票!$C:$AR,18,FALSE),"#,##0円")&amp;"(B)"&amp;CHAR(10)&amp;VLOOKUP(A6,[1]令和3年度契約状況調査票!$C:$AR,34,FALSE),(IF(O6="分担契約/単価契約","単価契約"&amp;CHAR(10)&amp;"予定調達総額 "&amp;TEXT(VLOOKUP(A6,[1]令和3年度契約状況調査票!$C:$AR,18,FALSE),"#,##0円")&amp;CHAR(10)&amp;"分担契約"&amp;CHAR(10)&amp;VLOOKUP(A6,[1]令和3年度契約状況調査票!$C:$AR,34,FALSE),IF(O6="分担契約","分担契約"&amp;CHAR(10)&amp;"契約総額 "&amp;TEXT(VLOOKUP(A6,[1]令和3年度契約状況調査票!$C:$AR,18,FALSE),"#,##0円")&amp;CHAR(10)&amp;VLOOKUP(A6,[1]令和3年度契約状況調査票!$C:$AR,34,FALSE),IF(O6="単価契約","単価契約"&amp;CHAR(10)&amp;"予定調達総額 "&amp;TEXT(VLOOKUP(A6,[1]令和3年度契約状況調査票!$C:$AR,18,FALSE),"#,##0円")&amp;CHAR(10)&amp;VLOOKUP(A6,[1]令和3年度契約状況調査票!$C:$AR,34,FALSE),VLOOKUP(A6,[1]令和3年度契約状況調査票!$C:$AR,34,FALSE))))))))</f>
        <v>0</v>
      </c>
      <c r="O6" s="21" t="str">
        <f>IF(A6="","",VLOOKUP(A6,[1]令和3年度契約状況調査票!$C:$BY,55,FALSE))</f>
        <v/>
      </c>
      <c r="P6" s="21" t="str">
        <f>IF(A6="","",IF(VLOOKUP(A6,[1]令和3年度契約状況調査票!$C:$AR,16,FALSE)="他官署で調達手続きを実施のため","×",IF(VLOOKUP(A6,[1]令和3年度契約状況調査票!$C:$AR,23,FALSE)="②同種の他の契約の予定価格を類推されるおそれがあるため公表しない","×","○")))</f>
        <v>○</v>
      </c>
    </row>
    <row r="7" spans="1:16" s="21" customFormat="1" ht="78.75" customHeight="1" x14ac:dyDescent="0.15">
      <c r="A7" s="22">
        <f>IF(MAX([1]令和3年度契約状況調査票!C6:C251)&gt;=ROW()-5,ROW()-5,"")</f>
        <v>2</v>
      </c>
      <c r="B7" s="23" t="str">
        <f>IF(A7="","",VLOOKUP(A7,[1]令和3年度契約状況調査票!$C:$AR,7,FALSE))</f>
        <v>観音寺税務署空調設備更新工事</v>
      </c>
      <c r="C7" s="24" t="str">
        <f>IF(A7="","",VLOOKUP(A7,[1]令和3年度契約状況調査票!$C:$AR,8,FALSE))</f>
        <v>支出負担行為担当官
高松国税局総務部次長
多田　建司
香川県高松市天神前２－１０</v>
      </c>
      <c r="D7" s="25">
        <f>IF(A7="","",VLOOKUP(A7,[1]令和3年度契約状況調査票!$C:$AR,11,FALSE))</f>
        <v>44410</v>
      </c>
      <c r="E7" s="23" t="str">
        <f>IF(A7="","",VLOOKUP(A7,[1]令和3年度契約状況調査票!$C:$AR,12,FALSE))</f>
        <v>徳寿工業株式会社
香川県高松市福岡町２－５－10</v>
      </c>
      <c r="F7" s="26">
        <f>IF(A7="","",VLOOKUP(A7,[1]令和3年度契約状況調査票!$C:$AR,13,FALSE))</f>
        <v>2470001002970</v>
      </c>
      <c r="G7" s="27" t="str">
        <f>IF(A7="","",IF(VLOOKUP(A7,[1]令和3年度契約状況調査票!$C:$AR,14,FALSE)="②一般競争入札（総合評価方式）","一般競争入札"&amp;CHAR(10)&amp;"（総合評価方式）","一般競争入札"))</f>
        <v>一般競争入札</v>
      </c>
      <c r="H7" s="28">
        <f>IF(A7="","",IF(VLOOKUP(A7,[1]令和3年度契約状況調査票!$C:$AR,16,FALSE)="他官署で調達手続きを実施のため","他官署で調達手続きを実施のため",IF(VLOOKUP(A7,[1]令和3年度契約状況調査票!$C:$AR,23,FALSE)="②同種の他の契約の予定価格を類推されるおそれがあるため公表しない","同種の他の契約の予定価格を類推されるおそれがあるため公表しない",IF(VLOOKUP(A7,[1]令和3年度契約状況調査票!$C:$AR,23,FALSE)="－","－",IF(VLOOKUP(A7,[1]令和3年度契約状況調査票!$C:$AR,9,FALSE)&lt;&gt;"",TEXT(VLOOKUP(A7,[1]令和3年度契約状況調査票!$C:$AR,16,FALSE),"#,##0円")&amp;CHAR(10)&amp;"(A)",VLOOKUP(A7,[1]令和3年度契約状況調査票!$C:$AR,16,FALSE))))))</f>
        <v>8701000</v>
      </c>
      <c r="I7" s="28">
        <f>IF(A7="","",VLOOKUP(A7,[1]令和3年度契約状況調査票!$C:$AR,17,FALSE))</f>
        <v>6820000</v>
      </c>
      <c r="J7" s="29">
        <f>IF(A7="","",IF(VLOOKUP(A7,[1]令和3年度契約状況調査票!$C:$AR,16,FALSE)="他官署で調達手続きを実施のため","－",IF(VLOOKUP(A7,[1]令和3年度契約状況調査票!$C:$AR,23,FALSE)="②同種の他の契約の予定価格を類推されるおそれがあるため公表しない","－",IF(VLOOKUP(A7,[1]令和3年度契約状況調査票!$C:$AR,23,FALSE)="－","－",IF(VLOOKUP(A7,[1]令和3年度契約状況調査票!$C:$AR,9,FALSE)&lt;&gt;"",TEXT(VLOOKUP(A7,[1]令和3年度契約状況調査票!$C:$AR,19,FALSE),"#.0%")&amp;CHAR(10)&amp;"(B/A×100)",VLOOKUP(A7,[1]令和3年度契約状況調査票!$C:$AR,19,FALSE))))))</f>
        <v>0.78300000000000003</v>
      </c>
      <c r="K7" s="30" t="str">
        <f>IF(A7="","",IF(VLOOKUP(A7,[1]令和3年度契約状況調査票!$C:$AR,29,FALSE)="①公益社団法人","公社",IF(VLOOKUP(A7,[1]令和3年度契約状況調査票!$C:$AR,29,FALSE)="②公益財団法人","公財","")))</f>
        <v/>
      </c>
      <c r="L7" s="30">
        <f>IF(A7="","",VLOOKUP(A7,[1]令和3年度契約状況調査票!$C:$AR,30,FALSE))</f>
        <v>0</v>
      </c>
      <c r="M7" s="31" t="str">
        <f>IF(A7="","",IF(VLOOKUP(A7,[1]令和3年度契約状況調査票!$C:$AR,30,FALSE)="国所管",VLOOKUP(A7,[1]令和3年度契約状況調査票!$C:$AR,24,FALSE),""))</f>
        <v/>
      </c>
      <c r="N7" s="32">
        <f>IF(A7="","",IF(AND(P7="○",O7="分担契約/単価契約"),"単価契約"&amp;CHAR(10)&amp;"予定調達総額 "&amp;TEXT(VLOOKUP(A7,[1]令和3年度契約状況調査票!$C:$AR,18,FALSE),"#,##0円")&amp;"(B)"&amp;CHAR(10)&amp;"分担契約"&amp;CHAR(10)&amp;VLOOKUP(A7,[1]令和3年度契約状況調査票!$C:$AR,34,FALSE),IF(AND(P7="○",O7="分担契約"),"分担契約"&amp;CHAR(10)&amp;"契約総額 "&amp;TEXT(VLOOKUP(A7,[1]令和3年度契約状況調査票!$C:$AR,18,FALSE),"#,##0円")&amp;"(B)"&amp;CHAR(10)&amp;VLOOKUP(A7,[1]令和3年度契約状況調査票!$C:$AR,34,FALSE),(IF(O7="分担契約/単価契約","単価契約"&amp;CHAR(10)&amp;"予定調達総額 "&amp;TEXT(VLOOKUP(A7,[1]令和3年度契約状況調査票!$C:$AR,18,FALSE),"#,##0円")&amp;CHAR(10)&amp;"分担契約"&amp;CHAR(10)&amp;VLOOKUP(A7,[1]令和3年度契約状況調査票!$C:$AR,34,FALSE),IF(O7="分担契約","分担契約"&amp;CHAR(10)&amp;"契約総額 "&amp;TEXT(VLOOKUP(A7,[1]令和3年度契約状況調査票!$C:$AR,18,FALSE),"#,##0円")&amp;CHAR(10)&amp;VLOOKUP(A7,[1]令和3年度契約状況調査票!$C:$AR,34,FALSE),IF(O7="単価契約","単価契約"&amp;CHAR(10)&amp;"予定調達総額 "&amp;TEXT(VLOOKUP(A7,[1]令和3年度契約状況調査票!$C:$AR,18,FALSE),"#,##0円")&amp;CHAR(10)&amp;VLOOKUP(A7,[1]令和3年度契約状況調査票!$C:$AR,34,FALSE),VLOOKUP(A7,[1]令和3年度契約状況調査票!$C:$AR,34,FALSE))))))))</f>
        <v>0</v>
      </c>
      <c r="O7" s="21" t="str">
        <f>IF(A7="","",VLOOKUP(A7,[1]令和3年度契約状況調査票!$C:$BY,55,FALSE))</f>
        <v/>
      </c>
      <c r="P7" s="21" t="str">
        <f>IF(A7="","",IF(VLOOKUP(A7,[1]令和3年度契約状況調査票!$C:$AR,16,FALSE)="他官署で調達手続きを実施のため","×",IF(VLOOKUP(A7,[1]令和3年度契約状況調査票!$C:$AR,23,FALSE)="②同種の他の契約の予定価格を類推されるおそれがあるため公表しない","×","○")))</f>
        <v>○</v>
      </c>
    </row>
    <row r="8" spans="1:16" s="21" customFormat="1" ht="89.25" customHeight="1" x14ac:dyDescent="0.15">
      <c r="A8" s="22" t="str">
        <f>IF(MAX([1]令和3年度契約状況調査票!C7:C252)&gt;=ROW()-5,ROW()-5,"")</f>
        <v/>
      </c>
      <c r="B8" s="23" t="str">
        <f>IF(A8="","",VLOOKUP(A8,[1]令和3年度契約状況調査票!$C:$AR,7,FALSE))</f>
        <v/>
      </c>
      <c r="C8" s="24" t="str">
        <f>IF(A8="","",VLOOKUP(A8,[1]令和3年度契約状況調査票!$C:$AR,8,FALSE))</f>
        <v/>
      </c>
      <c r="D8" s="25" t="str">
        <f>IF(A8="","",VLOOKUP(A8,[1]令和3年度契約状況調査票!$C:$AR,11,FALSE))</f>
        <v/>
      </c>
      <c r="E8" s="23" t="str">
        <f>IF(A8="","",VLOOKUP(A8,[1]令和3年度契約状況調査票!$C:$AR,12,FALSE))</f>
        <v/>
      </c>
      <c r="F8" s="26" t="str">
        <f>IF(A8="","",VLOOKUP(A8,[1]令和3年度契約状況調査票!$C:$AR,13,FALSE))</f>
        <v/>
      </c>
      <c r="G8" s="27" t="str">
        <f>IF(A8="","",IF(VLOOKUP(A8,[1]令和3年度契約状況調査票!$C:$AR,14,FALSE)="②一般競争入札（総合評価方式）","一般競争入札"&amp;CHAR(10)&amp;"（総合評価方式）","一般競争入札"))</f>
        <v/>
      </c>
      <c r="H8" s="28" t="str">
        <f>IF(A8="","",IF(VLOOKUP(A8,[1]令和3年度契約状況調査票!$C:$AR,16,FALSE)="他官署で調達手続きを実施のため","他官署で調達手続きを実施のため",IF(VLOOKUP(A8,[1]令和3年度契約状況調査票!$C:$AR,23,FALSE)="②同種の他の契約の予定価格を類推されるおそれがあるため公表しない","同種の他の契約の予定価格を類推されるおそれがあるため公表しない",IF(VLOOKUP(A8,[1]令和3年度契約状況調査票!$C:$AR,23,FALSE)="－","－",IF(VLOOKUP(A8,[1]令和3年度契約状況調査票!$C:$AR,9,FALSE)&lt;&gt;"",TEXT(VLOOKUP(A8,[1]令和3年度契約状況調査票!$C:$AR,16,FALSE),"#,##0円")&amp;CHAR(10)&amp;"(A)",VLOOKUP(A8,[1]令和3年度契約状況調査票!$C:$AR,16,FALSE))))))</f>
        <v/>
      </c>
      <c r="I8" s="28" t="str">
        <f>IF(A8="","",VLOOKUP(A8,[1]令和3年度契約状況調査票!$C:$AR,17,FALSE))</f>
        <v/>
      </c>
      <c r="J8" s="29" t="str">
        <f>IF(A8="","",IF(VLOOKUP(A8,[1]令和3年度契約状況調査票!$C:$AR,16,FALSE)="他官署で調達手続きを実施のため","－",IF(VLOOKUP(A8,[1]令和3年度契約状況調査票!$C:$AR,23,FALSE)="②同種の他の契約の予定価格を類推されるおそれがあるため公表しない","－",IF(VLOOKUP(A8,[1]令和3年度契約状況調査票!$C:$AR,23,FALSE)="－","－",IF(VLOOKUP(A8,[1]令和3年度契約状況調査票!$C:$AR,9,FALSE)&lt;&gt;"",TEXT(VLOOKUP(A8,[1]令和3年度契約状況調査票!$C:$AR,19,FALSE),"#.0%")&amp;CHAR(10)&amp;"(B/A×100)",VLOOKUP(A8,[1]令和3年度契約状況調査票!$C:$AR,19,FALSE))))))</f>
        <v/>
      </c>
      <c r="K8" s="30" t="str">
        <f>IF(A8="","",IF(VLOOKUP(A8,[1]令和3年度契約状況調査票!$C:$AR,29,FALSE)="①公益社団法人","公社",IF(VLOOKUP(A8,[1]令和3年度契約状況調査票!$C:$AR,29,FALSE)="②公益財団法人","公財","")))</f>
        <v/>
      </c>
      <c r="L8" s="30" t="str">
        <f>IF(A8="","",VLOOKUP(A8,[1]令和3年度契約状況調査票!$C:$AR,30,FALSE))</f>
        <v/>
      </c>
      <c r="M8" s="31" t="str">
        <f>IF(A8="","",IF(VLOOKUP(A8,[1]令和3年度契約状況調査票!$C:$AR,30,FALSE)="国所管",VLOOKUP(A8,[1]令和3年度契約状況調査票!$C:$AR,24,FALSE),""))</f>
        <v/>
      </c>
      <c r="N8" s="32" t="str">
        <f>IF(A8="","",IF(AND(P8="○",O8="分担契約/単価契約"),"単価契約"&amp;CHAR(10)&amp;"予定調達総額 "&amp;TEXT(VLOOKUP(A8,[1]令和3年度契約状況調査票!$C:$AR,18,FALSE),"#,##0円")&amp;"(B)"&amp;CHAR(10)&amp;"分担契約"&amp;CHAR(10)&amp;VLOOKUP(A8,[1]令和3年度契約状況調査票!$C:$AR,34,FALSE),IF(AND(P8="○",O8="分担契約"),"分担契約"&amp;CHAR(10)&amp;"契約総額 "&amp;TEXT(VLOOKUP(A8,[1]令和3年度契約状況調査票!$C:$AR,18,FALSE),"#,##0円")&amp;"(B)"&amp;CHAR(10)&amp;VLOOKUP(A8,[1]令和3年度契約状況調査票!$C:$AR,34,FALSE),(IF(O8="分担契約/単価契約","単価契約"&amp;CHAR(10)&amp;"予定調達総額 "&amp;TEXT(VLOOKUP(A8,[1]令和3年度契約状況調査票!$C:$AR,18,FALSE),"#,##0円")&amp;CHAR(10)&amp;"分担契約"&amp;CHAR(10)&amp;VLOOKUP(A8,[1]令和3年度契約状況調査票!$C:$AR,34,FALSE),IF(O8="分担契約","分担契約"&amp;CHAR(10)&amp;"契約総額 "&amp;TEXT(VLOOKUP(A8,[1]令和3年度契約状況調査票!$C:$AR,18,FALSE),"#,##0円")&amp;CHAR(10)&amp;VLOOKUP(A8,[1]令和3年度契約状況調査票!$C:$AR,34,FALSE),IF(O8="単価契約","単価契約"&amp;CHAR(10)&amp;"予定調達総額 "&amp;TEXT(VLOOKUP(A8,[1]令和3年度契約状況調査票!$C:$AR,18,FALSE),"#,##0円")&amp;CHAR(10)&amp;VLOOKUP(A8,[1]令和3年度契約状況調査票!$C:$AR,34,FALSE),VLOOKUP(A8,[1]令和3年度契約状況調査票!$C:$AR,34,FALSE))))))))</f>
        <v/>
      </c>
      <c r="O8" s="21" t="str">
        <f>IF(A8="","",VLOOKUP(A8,[1]令和3年度契約状況調査票!$C:$BY,55,FALSE))</f>
        <v/>
      </c>
      <c r="P8" s="21" t="str">
        <f>IF(A8="","",IF(VLOOKUP(A8,[1]令和3年度契約状況調査票!$C:$AR,16,FALSE)="他官署で調達手続きを実施のため","×",IF(VLOOKUP(A8,[1]令和3年度契約状況調査票!$C:$AR,23,FALSE)="②同種の他の契約の予定価格を類推されるおそれがあるため公表しない","×","○")))</f>
        <v/>
      </c>
    </row>
    <row r="9" spans="1:16" s="21" customFormat="1" ht="60" customHeight="1" x14ac:dyDescent="0.15">
      <c r="A9" s="22" t="str">
        <f>IF(MAX([1]令和3年度契約状況調査票!C8:C253)&gt;=ROW()-5,ROW()-5,"")</f>
        <v/>
      </c>
      <c r="B9" s="23" t="str">
        <f>IF(A9="","",VLOOKUP(A9,[1]令和3年度契約状況調査票!$C:$AR,7,FALSE))</f>
        <v/>
      </c>
      <c r="C9" s="24" t="str">
        <f>IF(A9="","",VLOOKUP(A9,[1]令和3年度契約状況調査票!$C:$AR,8,FALSE))</f>
        <v/>
      </c>
      <c r="D9" s="25" t="str">
        <f>IF(A9="","",VLOOKUP(A9,[1]令和3年度契約状況調査票!$C:$AR,11,FALSE))</f>
        <v/>
      </c>
      <c r="E9" s="23" t="str">
        <f>IF(A9="","",VLOOKUP(A9,[1]令和3年度契約状況調査票!$C:$AR,12,FALSE))</f>
        <v/>
      </c>
      <c r="F9" s="26" t="str">
        <f>IF(A9="","",VLOOKUP(A9,[1]令和3年度契約状況調査票!$C:$AR,13,FALSE))</f>
        <v/>
      </c>
      <c r="G9" s="27" t="str">
        <f>IF(A9="","",IF(VLOOKUP(A9,[1]令和3年度契約状況調査票!$C:$AR,14,FALSE)="②一般競争入札（総合評価方式）","一般競争入札"&amp;CHAR(10)&amp;"（総合評価方式）","一般競争入札"))</f>
        <v/>
      </c>
      <c r="H9" s="28" t="str">
        <f>IF(A9="","",IF(VLOOKUP(A9,[1]令和3年度契約状況調査票!$C:$AR,16,FALSE)="他官署で調達手続きを実施のため","他官署で調達手続きを実施のため",IF(VLOOKUP(A9,[1]令和3年度契約状況調査票!$C:$AR,23,FALSE)="②同種の他の契約の予定価格を類推されるおそれがあるため公表しない","同種の他の契約の予定価格を類推されるおそれがあるため公表しない",IF(VLOOKUP(A9,[1]令和3年度契約状況調査票!$C:$AR,23,FALSE)="－","－",IF(VLOOKUP(A9,[1]令和3年度契約状況調査票!$C:$AR,9,FALSE)&lt;&gt;"",TEXT(VLOOKUP(A9,[1]令和3年度契約状況調査票!$C:$AR,16,FALSE),"#,##0円")&amp;CHAR(10)&amp;"(A)",VLOOKUP(A9,[1]令和3年度契約状況調査票!$C:$AR,16,FALSE))))))</f>
        <v/>
      </c>
      <c r="I9" s="28" t="str">
        <f>IF(A9="","",VLOOKUP(A9,[1]令和3年度契約状況調査票!$C:$AR,17,FALSE))</f>
        <v/>
      </c>
      <c r="J9" s="29" t="str">
        <f>IF(A9="","",IF(VLOOKUP(A9,[1]令和3年度契約状況調査票!$C:$AR,16,FALSE)="他官署で調達手続きを実施のため","－",IF(VLOOKUP(A9,[1]令和3年度契約状況調査票!$C:$AR,23,FALSE)="②同種の他の契約の予定価格を類推されるおそれがあるため公表しない","－",IF(VLOOKUP(A9,[1]令和3年度契約状況調査票!$C:$AR,23,FALSE)="－","－",IF(VLOOKUP(A9,[1]令和3年度契約状況調査票!$C:$AR,9,FALSE)&lt;&gt;"",TEXT(VLOOKUP(A9,[1]令和3年度契約状況調査票!$C:$AR,19,FALSE),"#.0%")&amp;CHAR(10)&amp;"(B/A×100)",VLOOKUP(A9,[1]令和3年度契約状況調査票!$C:$AR,19,FALSE))))))</f>
        <v/>
      </c>
      <c r="K9" s="30" t="str">
        <f>IF(A9="","",IF(VLOOKUP(A9,[1]令和3年度契約状況調査票!$C:$AR,29,FALSE)="①公益社団法人","公社",IF(VLOOKUP(A9,[1]令和3年度契約状況調査票!$C:$AR,29,FALSE)="②公益財団法人","公財","")))</f>
        <v/>
      </c>
      <c r="L9" s="30" t="str">
        <f>IF(A9="","",VLOOKUP(A9,[1]令和3年度契約状況調査票!$C:$AR,30,FALSE))</f>
        <v/>
      </c>
      <c r="M9" s="31" t="str">
        <f>IF(A9="","",IF(VLOOKUP(A9,[1]令和3年度契約状況調査票!$C:$AR,30,FALSE)="国所管",VLOOKUP(A9,[1]令和3年度契約状況調査票!$C:$AR,24,FALSE),""))</f>
        <v/>
      </c>
      <c r="N9" s="32" t="str">
        <f>IF(A9="","",IF(AND(P9="○",O9="分担契約/単価契約"),"単価契約"&amp;CHAR(10)&amp;"予定調達総額 "&amp;TEXT(VLOOKUP(A9,[1]令和3年度契約状況調査票!$C:$AR,18,FALSE),"#,##0円")&amp;"(B)"&amp;CHAR(10)&amp;"分担契約"&amp;CHAR(10)&amp;VLOOKUP(A9,[1]令和3年度契約状況調査票!$C:$AR,34,FALSE),IF(AND(P9="○",O9="分担契約"),"分担契約"&amp;CHAR(10)&amp;"契約総額 "&amp;TEXT(VLOOKUP(A9,[1]令和3年度契約状況調査票!$C:$AR,18,FALSE),"#,##0円")&amp;"(B)"&amp;CHAR(10)&amp;VLOOKUP(A9,[1]令和3年度契約状況調査票!$C:$AR,34,FALSE),(IF(O9="分担契約/単価契約","単価契約"&amp;CHAR(10)&amp;"予定調達総額 "&amp;TEXT(VLOOKUP(A9,[1]令和3年度契約状況調査票!$C:$AR,18,FALSE),"#,##0円")&amp;CHAR(10)&amp;"分担契約"&amp;CHAR(10)&amp;VLOOKUP(A9,[1]令和3年度契約状況調査票!$C:$AR,34,FALSE),IF(O9="分担契約","分担契約"&amp;CHAR(10)&amp;"契約総額 "&amp;TEXT(VLOOKUP(A9,[1]令和3年度契約状況調査票!$C:$AR,18,FALSE),"#,##0円")&amp;CHAR(10)&amp;VLOOKUP(A9,[1]令和3年度契約状況調査票!$C:$AR,34,FALSE),IF(O9="単価契約","単価契約"&amp;CHAR(10)&amp;"予定調達総額 "&amp;TEXT(VLOOKUP(A9,[1]令和3年度契約状況調査票!$C:$AR,18,FALSE),"#,##0円")&amp;CHAR(10)&amp;VLOOKUP(A9,[1]令和3年度契約状況調査票!$C:$AR,34,FALSE),VLOOKUP(A9,[1]令和3年度契約状況調査票!$C:$AR,34,FALSE))))))))</f>
        <v/>
      </c>
      <c r="O9" s="21" t="str">
        <f>IF(A9="","",VLOOKUP(A9,[1]令和3年度契約状況調査票!$C:$BY,55,FALSE))</f>
        <v/>
      </c>
      <c r="P9" s="21" t="str">
        <f>IF(A9="","",IF(VLOOKUP(A9,[1]令和3年度契約状況調査票!$C:$AR,16,FALSE)="他官署で調達手続きを実施のため","×",IF(VLOOKUP(A9,[1]令和3年度契約状況調査票!$C:$AR,23,FALSE)="②同種の他の契約の予定価格を類推されるおそれがあるため公表しない","×","○")))</f>
        <v/>
      </c>
    </row>
    <row r="10" spans="1:16" s="21" customFormat="1" ht="60" customHeight="1" x14ac:dyDescent="0.15">
      <c r="A10" s="22" t="str">
        <f>IF(MAX([1]令和3年度契約状況調査票!C9:C254)&gt;=ROW()-5,ROW()-5,"")</f>
        <v/>
      </c>
      <c r="B10" s="23" t="str">
        <f>IF(A10="","",VLOOKUP(A10,[1]令和3年度契約状況調査票!$C:$AR,7,FALSE))</f>
        <v/>
      </c>
      <c r="C10" s="24" t="str">
        <f>IF(A10="","",VLOOKUP(A10,[1]令和3年度契約状況調査票!$C:$AR,8,FALSE))</f>
        <v/>
      </c>
      <c r="D10" s="25" t="str">
        <f>IF(A10="","",VLOOKUP(A10,[1]令和3年度契約状況調査票!$C:$AR,11,FALSE))</f>
        <v/>
      </c>
      <c r="E10" s="23" t="str">
        <f>IF(A10="","",VLOOKUP(A10,[1]令和3年度契約状況調査票!$C:$AR,12,FALSE))</f>
        <v/>
      </c>
      <c r="F10" s="26" t="str">
        <f>IF(A10="","",VLOOKUP(A10,[1]令和3年度契約状況調査票!$C:$AR,13,FALSE))</f>
        <v/>
      </c>
      <c r="G10" s="27" t="str">
        <f>IF(A10="","",IF(VLOOKUP(A10,[1]令和3年度契約状況調査票!$C:$AR,14,FALSE)="②一般競争入札（総合評価方式）","一般競争入札"&amp;CHAR(10)&amp;"（総合評価方式）","一般競争入札"))</f>
        <v/>
      </c>
      <c r="H10" s="28" t="str">
        <f>IF(A10="","",IF(VLOOKUP(A10,[1]令和3年度契約状況調査票!$C:$AR,16,FALSE)="他官署で調達手続きを実施のため","他官署で調達手続きを実施のため",IF(VLOOKUP(A10,[1]令和3年度契約状況調査票!$C:$AR,23,FALSE)="②同種の他の契約の予定価格を類推されるおそれがあるため公表しない","同種の他の契約の予定価格を類推されるおそれがあるため公表しない",IF(VLOOKUP(A10,[1]令和3年度契約状況調査票!$C:$AR,23,FALSE)="－","－",IF(VLOOKUP(A10,[1]令和3年度契約状況調査票!$C:$AR,9,FALSE)&lt;&gt;"",TEXT(VLOOKUP(A10,[1]令和3年度契約状況調査票!$C:$AR,16,FALSE),"#,##0円")&amp;CHAR(10)&amp;"(A)",VLOOKUP(A10,[1]令和3年度契約状況調査票!$C:$AR,16,FALSE))))))</f>
        <v/>
      </c>
      <c r="I10" s="28" t="str">
        <f>IF(A10="","",VLOOKUP(A10,[1]令和3年度契約状況調査票!$C:$AR,17,FALSE))</f>
        <v/>
      </c>
      <c r="J10" s="29" t="str">
        <f>IF(A10="","",IF(VLOOKUP(A10,[1]令和3年度契約状況調査票!$C:$AR,16,FALSE)="他官署で調達手続きを実施のため","－",IF(VLOOKUP(A10,[1]令和3年度契約状況調査票!$C:$AR,23,FALSE)="②同種の他の契約の予定価格を類推されるおそれがあるため公表しない","－",IF(VLOOKUP(A10,[1]令和3年度契約状況調査票!$C:$AR,23,FALSE)="－","－",IF(VLOOKUP(A10,[1]令和3年度契約状況調査票!$C:$AR,9,FALSE)&lt;&gt;"",TEXT(VLOOKUP(A10,[1]令和3年度契約状況調査票!$C:$AR,19,FALSE),"#.0%")&amp;CHAR(10)&amp;"(B/A×100)",VLOOKUP(A10,[1]令和3年度契約状況調査票!$C:$AR,19,FALSE))))))</f>
        <v/>
      </c>
      <c r="K10" s="30" t="str">
        <f>IF(A10="","",IF(VLOOKUP(A10,[1]令和3年度契約状況調査票!$C:$AR,29,FALSE)="①公益社団法人","公社",IF(VLOOKUP(A10,[1]令和3年度契約状況調査票!$C:$AR,29,FALSE)="②公益財団法人","公財","")))</f>
        <v/>
      </c>
      <c r="L10" s="30" t="str">
        <f>IF(A10="","",VLOOKUP(A10,[1]令和3年度契約状況調査票!$C:$AR,30,FALSE))</f>
        <v/>
      </c>
      <c r="M10" s="31" t="str">
        <f>IF(A10="","",IF(VLOOKUP(A10,[1]令和3年度契約状況調査票!$C:$AR,30,FALSE)="国所管",VLOOKUP(A10,[1]令和3年度契約状況調査票!$C:$AR,24,FALSE),""))</f>
        <v/>
      </c>
      <c r="N10" s="32" t="str">
        <f>IF(A10="","",IF(AND(P10="○",O10="分担契約/単価契約"),"単価契約"&amp;CHAR(10)&amp;"予定調達総額 "&amp;TEXT(VLOOKUP(A10,[1]令和3年度契約状況調査票!$C:$AR,18,FALSE),"#,##0円")&amp;"(B)"&amp;CHAR(10)&amp;"分担契約"&amp;CHAR(10)&amp;VLOOKUP(A10,[1]令和3年度契約状況調査票!$C:$AR,34,FALSE),IF(AND(P10="○",O10="分担契約"),"分担契約"&amp;CHAR(10)&amp;"契約総額 "&amp;TEXT(VLOOKUP(A10,[1]令和3年度契約状況調査票!$C:$AR,18,FALSE),"#,##0円")&amp;"(B)"&amp;CHAR(10)&amp;VLOOKUP(A10,[1]令和3年度契約状況調査票!$C:$AR,34,FALSE),(IF(O10="分担契約/単価契約","単価契約"&amp;CHAR(10)&amp;"予定調達総額 "&amp;TEXT(VLOOKUP(A10,[1]令和3年度契約状況調査票!$C:$AR,18,FALSE),"#,##0円")&amp;CHAR(10)&amp;"分担契約"&amp;CHAR(10)&amp;VLOOKUP(A10,[1]令和3年度契約状況調査票!$C:$AR,34,FALSE),IF(O10="分担契約","分担契約"&amp;CHAR(10)&amp;"契約総額 "&amp;TEXT(VLOOKUP(A10,[1]令和3年度契約状況調査票!$C:$AR,18,FALSE),"#,##0円")&amp;CHAR(10)&amp;VLOOKUP(A10,[1]令和3年度契約状況調査票!$C:$AR,34,FALSE),IF(O10="単価契約","単価契約"&amp;CHAR(10)&amp;"予定調達総額 "&amp;TEXT(VLOOKUP(A10,[1]令和3年度契約状況調査票!$C:$AR,18,FALSE),"#,##0円")&amp;CHAR(10)&amp;VLOOKUP(A10,[1]令和3年度契約状況調査票!$C:$AR,34,FALSE),VLOOKUP(A10,[1]令和3年度契約状況調査票!$C:$AR,34,FALSE))))))))</f>
        <v/>
      </c>
      <c r="O10" s="21" t="str">
        <f>IF(A10="","",VLOOKUP(A10,[1]令和3年度契約状況調査票!$C:$BY,55,FALSE))</f>
        <v/>
      </c>
      <c r="P10" s="21" t="str">
        <f>IF(A10="","",IF(VLOOKUP(A10,[1]令和3年度契約状況調査票!$C:$AR,16,FALSE)="他官署で調達手続きを実施のため","×",IF(VLOOKUP(A10,[1]令和3年度契約状況調査票!$C:$AR,23,FALSE)="②同種の他の契約の予定価格を類推されるおそれがあるため公表しない","×","○")))</f>
        <v/>
      </c>
    </row>
    <row r="11" spans="1:16" s="21" customFormat="1" ht="60" customHeight="1" x14ac:dyDescent="0.15">
      <c r="A11" s="22" t="str">
        <f>IF(MAX([1]令和3年度契約状況調査票!C10:C255)&gt;=ROW()-5,ROW()-5,"")</f>
        <v/>
      </c>
      <c r="B11" s="23" t="str">
        <f>IF(A11="","",VLOOKUP(A11,[1]令和3年度契約状況調査票!$C:$AR,7,FALSE))</f>
        <v/>
      </c>
      <c r="C11" s="24" t="str">
        <f>IF(A11="","",VLOOKUP(A11,[1]令和3年度契約状況調査票!$C:$AR,8,FALSE))</f>
        <v/>
      </c>
      <c r="D11" s="25" t="str">
        <f>IF(A11="","",VLOOKUP(A11,[1]令和3年度契約状況調査票!$C:$AR,11,FALSE))</f>
        <v/>
      </c>
      <c r="E11" s="23" t="str">
        <f>IF(A11="","",VLOOKUP(A11,[1]令和3年度契約状況調査票!$C:$AR,12,FALSE))</f>
        <v/>
      </c>
      <c r="F11" s="26" t="str">
        <f>IF(A11="","",VLOOKUP(A11,[1]令和3年度契約状況調査票!$C:$AR,13,FALSE))</f>
        <v/>
      </c>
      <c r="G11" s="27" t="str">
        <f>IF(A11="","",IF(VLOOKUP(A11,[1]令和3年度契約状況調査票!$C:$AR,14,FALSE)="②一般競争入札（総合評価方式）","一般競争入札"&amp;CHAR(10)&amp;"（総合評価方式）","一般競争入札"))</f>
        <v/>
      </c>
      <c r="H11" s="28" t="str">
        <f>IF(A11="","",IF(VLOOKUP(A11,[1]令和3年度契約状況調査票!$C:$AR,16,FALSE)="他官署で調達手続きを実施のため","他官署で調達手続きを実施のため",IF(VLOOKUP(A11,[1]令和3年度契約状況調査票!$C:$AR,23,FALSE)="②同種の他の契約の予定価格を類推されるおそれがあるため公表しない","同種の他の契約の予定価格を類推されるおそれがあるため公表しない",IF(VLOOKUP(A11,[1]令和3年度契約状況調査票!$C:$AR,23,FALSE)="－","－",IF(VLOOKUP(A11,[1]令和3年度契約状況調査票!$C:$AR,9,FALSE)&lt;&gt;"",TEXT(VLOOKUP(A11,[1]令和3年度契約状況調査票!$C:$AR,16,FALSE),"#,##0円")&amp;CHAR(10)&amp;"(A)",VLOOKUP(A11,[1]令和3年度契約状況調査票!$C:$AR,16,FALSE))))))</f>
        <v/>
      </c>
      <c r="I11" s="28" t="str">
        <f>IF(A11="","",VLOOKUP(A11,[1]令和3年度契約状況調査票!$C:$AR,17,FALSE))</f>
        <v/>
      </c>
      <c r="J11" s="29" t="str">
        <f>IF(A11="","",IF(VLOOKUP(A11,[1]令和3年度契約状況調査票!$C:$AR,16,FALSE)="他官署で調達手続きを実施のため","－",IF(VLOOKUP(A11,[1]令和3年度契約状況調査票!$C:$AR,23,FALSE)="②同種の他の契約の予定価格を類推されるおそれがあるため公表しない","－",IF(VLOOKUP(A11,[1]令和3年度契約状況調査票!$C:$AR,23,FALSE)="－","－",IF(VLOOKUP(A11,[1]令和3年度契約状況調査票!$C:$AR,9,FALSE)&lt;&gt;"",TEXT(VLOOKUP(A11,[1]令和3年度契約状況調査票!$C:$AR,19,FALSE),"#.0%")&amp;CHAR(10)&amp;"(B/A×100)",VLOOKUP(A11,[1]令和3年度契約状況調査票!$C:$AR,19,FALSE))))))</f>
        <v/>
      </c>
      <c r="K11" s="30" t="str">
        <f>IF(A11="","",IF(VLOOKUP(A11,[1]令和3年度契約状況調査票!$C:$AR,29,FALSE)="①公益社団法人","公社",IF(VLOOKUP(A11,[1]令和3年度契約状況調査票!$C:$AR,29,FALSE)="②公益財団法人","公財","")))</f>
        <v/>
      </c>
      <c r="L11" s="30" t="str">
        <f>IF(A11="","",VLOOKUP(A11,[1]令和3年度契約状況調査票!$C:$AR,30,FALSE))</f>
        <v/>
      </c>
      <c r="M11" s="31" t="str">
        <f>IF(A11="","",IF(VLOOKUP(A11,[1]令和3年度契約状況調査票!$C:$AR,30,FALSE)="国所管",VLOOKUP(A11,[1]令和3年度契約状況調査票!$C:$AR,24,FALSE),""))</f>
        <v/>
      </c>
      <c r="N11" s="32" t="str">
        <f>IF(A11="","",IF(AND(P11="○",O11="分担契約/単価契約"),"単価契約"&amp;CHAR(10)&amp;"予定調達総額 "&amp;TEXT(VLOOKUP(A11,[1]令和3年度契約状況調査票!$C:$AR,18,FALSE),"#,##0円")&amp;"(B)"&amp;CHAR(10)&amp;"分担契約"&amp;CHAR(10)&amp;VLOOKUP(A11,[1]令和3年度契約状況調査票!$C:$AR,34,FALSE),IF(AND(P11="○",O11="分担契約"),"分担契約"&amp;CHAR(10)&amp;"契約総額 "&amp;TEXT(VLOOKUP(A11,[1]令和3年度契約状況調査票!$C:$AR,18,FALSE),"#,##0円")&amp;"(B)"&amp;CHAR(10)&amp;VLOOKUP(A11,[1]令和3年度契約状況調査票!$C:$AR,34,FALSE),(IF(O11="分担契約/単価契約","単価契約"&amp;CHAR(10)&amp;"予定調達総額 "&amp;TEXT(VLOOKUP(A11,[1]令和3年度契約状況調査票!$C:$AR,18,FALSE),"#,##0円")&amp;CHAR(10)&amp;"分担契約"&amp;CHAR(10)&amp;VLOOKUP(A11,[1]令和3年度契約状況調査票!$C:$AR,34,FALSE),IF(O11="分担契約","分担契約"&amp;CHAR(10)&amp;"契約総額 "&amp;TEXT(VLOOKUP(A11,[1]令和3年度契約状況調査票!$C:$AR,18,FALSE),"#,##0円")&amp;CHAR(10)&amp;VLOOKUP(A11,[1]令和3年度契約状況調査票!$C:$AR,34,FALSE),IF(O11="単価契約","単価契約"&amp;CHAR(10)&amp;"予定調達総額 "&amp;TEXT(VLOOKUP(A11,[1]令和3年度契約状況調査票!$C:$AR,18,FALSE),"#,##0円")&amp;CHAR(10)&amp;VLOOKUP(A11,[1]令和3年度契約状況調査票!$C:$AR,34,FALSE),VLOOKUP(A11,[1]令和3年度契約状況調査票!$C:$AR,34,FALSE))))))))</f>
        <v/>
      </c>
      <c r="O11" s="21" t="str">
        <f>IF(A11="","",VLOOKUP(A11,[1]令和3年度契約状況調査票!$C:$BY,55,FALSE))</f>
        <v/>
      </c>
      <c r="P11" s="21" t="str">
        <f>IF(A11="","",IF(VLOOKUP(A11,[1]令和3年度契約状況調査票!$C:$AR,16,FALSE)="他官署で調達手続きを実施のため","×",IF(VLOOKUP(A11,[1]令和3年度契約状況調査票!$C:$AR,23,FALSE)="②同種の他の契約の予定価格を類推されるおそれがあるため公表しない","×","○")))</f>
        <v/>
      </c>
    </row>
    <row r="12" spans="1:16" s="21" customFormat="1" ht="60" customHeight="1" x14ac:dyDescent="0.15">
      <c r="A12" s="22" t="str">
        <f>IF(MAX([1]令和3年度契約状況調査票!C11:C256)&gt;=ROW()-5,ROW()-5,"")</f>
        <v/>
      </c>
      <c r="B12" s="23" t="str">
        <f>IF(A12="","",VLOOKUP(A12,[1]令和3年度契約状況調査票!$C:$AR,7,FALSE))</f>
        <v/>
      </c>
      <c r="C12" s="24" t="str">
        <f>IF(A12="","",VLOOKUP(A12,[1]令和3年度契約状況調査票!$C:$AR,8,FALSE))</f>
        <v/>
      </c>
      <c r="D12" s="25" t="str">
        <f>IF(A12="","",VLOOKUP(A12,[1]令和3年度契約状況調査票!$C:$AR,11,FALSE))</f>
        <v/>
      </c>
      <c r="E12" s="23" t="str">
        <f>IF(A12="","",VLOOKUP(A12,[1]令和3年度契約状況調査票!$C:$AR,12,FALSE))</f>
        <v/>
      </c>
      <c r="F12" s="26" t="str">
        <f>IF(A12="","",VLOOKUP(A12,[1]令和3年度契約状況調査票!$C:$AR,13,FALSE))</f>
        <v/>
      </c>
      <c r="G12" s="27" t="str">
        <f>IF(A12="","",IF(VLOOKUP(A12,[1]令和3年度契約状況調査票!$C:$AR,14,FALSE)="②一般競争入札（総合評価方式）","一般競争入札"&amp;CHAR(10)&amp;"（総合評価方式）","一般競争入札"))</f>
        <v/>
      </c>
      <c r="H12" s="28" t="str">
        <f>IF(A12="","",IF(VLOOKUP(A12,[1]令和3年度契約状況調査票!$C:$AR,16,FALSE)="他官署で調達手続きを実施のため","他官署で調達手続きを実施のため",IF(VLOOKUP(A12,[1]令和3年度契約状況調査票!$C:$AR,23,FALSE)="②同種の他の契約の予定価格を類推されるおそれがあるため公表しない","同種の他の契約の予定価格を類推されるおそれがあるため公表しない",IF(VLOOKUP(A12,[1]令和3年度契約状況調査票!$C:$AR,23,FALSE)="－","－",IF(VLOOKUP(A12,[1]令和3年度契約状況調査票!$C:$AR,9,FALSE)&lt;&gt;"",TEXT(VLOOKUP(A12,[1]令和3年度契約状況調査票!$C:$AR,16,FALSE),"#,##0円")&amp;CHAR(10)&amp;"(A)",VLOOKUP(A12,[1]令和3年度契約状況調査票!$C:$AR,16,FALSE))))))</f>
        <v/>
      </c>
      <c r="I12" s="28" t="str">
        <f>IF(A12="","",VLOOKUP(A12,[1]令和3年度契約状況調査票!$C:$AR,17,FALSE))</f>
        <v/>
      </c>
      <c r="J12" s="29" t="str">
        <f>IF(A12="","",IF(VLOOKUP(A12,[1]令和3年度契約状況調査票!$C:$AR,16,FALSE)="他官署で調達手続きを実施のため","－",IF(VLOOKUP(A12,[1]令和3年度契約状況調査票!$C:$AR,23,FALSE)="②同種の他の契約の予定価格を類推されるおそれがあるため公表しない","－",IF(VLOOKUP(A12,[1]令和3年度契約状況調査票!$C:$AR,23,FALSE)="－","－",IF(VLOOKUP(A12,[1]令和3年度契約状況調査票!$C:$AR,9,FALSE)&lt;&gt;"",TEXT(VLOOKUP(A12,[1]令和3年度契約状況調査票!$C:$AR,19,FALSE),"#.0%")&amp;CHAR(10)&amp;"(B/A×100)",VLOOKUP(A12,[1]令和3年度契約状況調査票!$C:$AR,19,FALSE))))))</f>
        <v/>
      </c>
      <c r="K12" s="30" t="str">
        <f>IF(A12="","",IF(VLOOKUP(A12,[1]令和3年度契約状況調査票!$C:$AR,29,FALSE)="①公益社団法人","公社",IF(VLOOKUP(A12,[1]令和3年度契約状況調査票!$C:$AR,29,FALSE)="②公益財団法人","公財","")))</f>
        <v/>
      </c>
      <c r="L12" s="30" t="str">
        <f>IF(A12="","",VLOOKUP(A12,[1]令和3年度契約状況調査票!$C:$AR,30,FALSE))</f>
        <v/>
      </c>
      <c r="M12" s="31" t="str">
        <f>IF(A12="","",IF(VLOOKUP(A12,[1]令和3年度契約状況調査票!$C:$AR,30,FALSE)="国所管",VLOOKUP(A12,[1]令和3年度契約状況調査票!$C:$AR,24,FALSE),""))</f>
        <v/>
      </c>
      <c r="N12" s="32" t="str">
        <f>IF(A12="","",IF(AND(P12="○",O12="分担契約/単価契約"),"単価契約"&amp;CHAR(10)&amp;"予定調達総額 "&amp;TEXT(VLOOKUP(A12,[1]令和3年度契約状況調査票!$C:$AR,18,FALSE),"#,##0円")&amp;"(B)"&amp;CHAR(10)&amp;"分担契約"&amp;CHAR(10)&amp;VLOOKUP(A12,[1]令和3年度契約状況調査票!$C:$AR,34,FALSE),IF(AND(P12="○",O12="分担契約"),"分担契約"&amp;CHAR(10)&amp;"契約総額 "&amp;TEXT(VLOOKUP(A12,[1]令和3年度契約状況調査票!$C:$AR,18,FALSE),"#,##0円")&amp;"(B)"&amp;CHAR(10)&amp;VLOOKUP(A12,[1]令和3年度契約状況調査票!$C:$AR,34,FALSE),(IF(O12="分担契約/単価契約","単価契約"&amp;CHAR(10)&amp;"予定調達総額 "&amp;TEXT(VLOOKUP(A12,[1]令和3年度契約状況調査票!$C:$AR,18,FALSE),"#,##0円")&amp;CHAR(10)&amp;"分担契約"&amp;CHAR(10)&amp;VLOOKUP(A12,[1]令和3年度契約状況調査票!$C:$AR,34,FALSE),IF(O12="分担契約","分担契約"&amp;CHAR(10)&amp;"契約総額 "&amp;TEXT(VLOOKUP(A12,[1]令和3年度契約状況調査票!$C:$AR,18,FALSE),"#,##0円")&amp;CHAR(10)&amp;VLOOKUP(A12,[1]令和3年度契約状況調査票!$C:$AR,34,FALSE),IF(O12="単価契約","単価契約"&amp;CHAR(10)&amp;"予定調達総額 "&amp;TEXT(VLOOKUP(A12,[1]令和3年度契約状況調査票!$C:$AR,18,FALSE),"#,##0円")&amp;CHAR(10)&amp;VLOOKUP(A12,[1]令和3年度契約状況調査票!$C:$AR,34,FALSE),VLOOKUP(A12,[1]令和3年度契約状況調査票!$C:$AR,34,FALSE))))))))</f>
        <v/>
      </c>
      <c r="O12" s="21" t="str">
        <f>IF(A12="","",VLOOKUP(A12,[1]令和3年度契約状況調査票!$C:$BY,55,FALSE))</f>
        <v/>
      </c>
      <c r="P12" s="21" t="str">
        <f>IF(A12="","",IF(VLOOKUP(A12,[1]令和3年度契約状況調査票!$C:$AR,16,FALSE)="他官署で調達手続きを実施のため","×",IF(VLOOKUP(A12,[1]令和3年度契約状況調査票!$C:$AR,23,FALSE)="②同種の他の契約の予定価格を類推されるおそれがあるため公表しない","×","○")))</f>
        <v/>
      </c>
    </row>
    <row r="13" spans="1:16" s="21" customFormat="1" ht="60" customHeight="1" x14ac:dyDescent="0.15">
      <c r="A13" s="22" t="str">
        <f>IF(MAX([1]令和3年度契約状況調査票!C12:C257)&gt;=ROW()-5,ROW()-5,"")</f>
        <v/>
      </c>
      <c r="B13" s="23" t="str">
        <f>IF(A13="","",VLOOKUP(A13,[1]令和3年度契約状況調査票!$C:$AR,7,FALSE))</f>
        <v/>
      </c>
      <c r="C13" s="24" t="str">
        <f>IF(A13="","",VLOOKUP(A13,[1]令和3年度契約状況調査票!$C:$AR,8,FALSE))</f>
        <v/>
      </c>
      <c r="D13" s="25" t="str">
        <f>IF(A13="","",VLOOKUP(A13,[1]令和3年度契約状況調査票!$C:$AR,11,FALSE))</f>
        <v/>
      </c>
      <c r="E13" s="23" t="str">
        <f>IF(A13="","",VLOOKUP(A13,[1]令和3年度契約状況調査票!$C:$AR,12,FALSE))</f>
        <v/>
      </c>
      <c r="F13" s="26" t="str">
        <f>IF(A13="","",VLOOKUP(A13,[1]令和3年度契約状況調査票!$C:$AR,13,FALSE))</f>
        <v/>
      </c>
      <c r="G13" s="27" t="str">
        <f>IF(A13="","",IF(VLOOKUP(A13,[1]令和3年度契約状況調査票!$C:$AR,14,FALSE)="②一般競争入札（総合評価方式）","一般競争入札"&amp;CHAR(10)&amp;"（総合評価方式）","一般競争入札"))</f>
        <v/>
      </c>
      <c r="H13" s="28" t="str">
        <f>IF(A13="","",IF(VLOOKUP(A13,[1]令和3年度契約状況調査票!$C:$AR,16,FALSE)="他官署で調達手続きを実施のため","他官署で調達手続きを実施のため",IF(VLOOKUP(A13,[1]令和3年度契約状況調査票!$C:$AR,23,FALSE)="②同種の他の契約の予定価格を類推されるおそれがあるため公表しない","同種の他の契約の予定価格を類推されるおそれがあるため公表しない",IF(VLOOKUP(A13,[1]令和3年度契約状況調査票!$C:$AR,23,FALSE)="－","－",IF(VLOOKUP(A13,[1]令和3年度契約状況調査票!$C:$AR,9,FALSE)&lt;&gt;"",TEXT(VLOOKUP(A13,[1]令和3年度契約状況調査票!$C:$AR,16,FALSE),"#,##0円")&amp;CHAR(10)&amp;"(A)",VLOOKUP(A13,[1]令和3年度契約状況調査票!$C:$AR,16,FALSE))))))</f>
        <v/>
      </c>
      <c r="I13" s="28" t="str">
        <f>IF(A13="","",VLOOKUP(A13,[1]令和3年度契約状況調査票!$C:$AR,17,FALSE))</f>
        <v/>
      </c>
      <c r="J13" s="29" t="str">
        <f>IF(A13="","",IF(VLOOKUP(A13,[1]令和3年度契約状況調査票!$C:$AR,16,FALSE)="他官署で調達手続きを実施のため","－",IF(VLOOKUP(A13,[1]令和3年度契約状況調査票!$C:$AR,23,FALSE)="②同種の他の契約の予定価格を類推されるおそれがあるため公表しない","－",IF(VLOOKUP(A13,[1]令和3年度契約状況調査票!$C:$AR,23,FALSE)="－","－",IF(VLOOKUP(A13,[1]令和3年度契約状況調査票!$C:$AR,9,FALSE)&lt;&gt;"",TEXT(VLOOKUP(A13,[1]令和3年度契約状況調査票!$C:$AR,19,FALSE),"#.0%")&amp;CHAR(10)&amp;"(B/A×100)",VLOOKUP(A13,[1]令和3年度契約状況調査票!$C:$AR,19,FALSE))))))</f>
        <v/>
      </c>
      <c r="K13" s="30" t="str">
        <f>IF(A13="","",IF(VLOOKUP(A13,[1]令和3年度契約状況調査票!$C:$AR,29,FALSE)="①公益社団法人","公社",IF(VLOOKUP(A13,[1]令和3年度契約状況調査票!$C:$AR,29,FALSE)="②公益財団法人","公財","")))</f>
        <v/>
      </c>
      <c r="L13" s="30" t="str">
        <f>IF(A13="","",VLOOKUP(A13,[1]令和3年度契約状況調査票!$C:$AR,30,FALSE))</f>
        <v/>
      </c>
      <c r="M13" s="31" t="str">
        <f>IF(A13="","",IF(VLOOKUP(A13,[1]令和3年度契約状況調査票!$C:$AR,30,FALSE)="国所管",VLOOKUP(A13,[1]令和3年度契約状況調査票!$C:$AR,24,FALSE),""))</f>
        <v/>
      </c>
      <c r="N13" s="32" t="str">
        <f>IF(A13="","",IF(AND(P13="○",O13="分担契約/単価契約"),"単価契約"&amp;CHAR(10)&amp;"予定調達総額 "&amp;TEXT(VLOOKUP(A13,[1]令和3年度契約状況調査票!$C:$AR,18,FALSE),"#,##0円")&amp;"(B)"&amp;CHAR(10)&amp;"分担契約"&amp;CHAR(10)&amp;VLOOKUP(A13,[1]令和3年度契約状況調査票!$C:$AR,34,FALSE),IF(AND(P13="○",O13="分担契約"),"分担契約"&amp;CHAR(10)&amp;"契約総額 "&amp;TEXT(VLOOKUP(A13,[1]令和3年度契約状況調査票!$C:$AR,18,FALSE),"#,##0円")&amp;"(B)"&amp;CHAR(10)&amp;VLOOKUP(A13,[1]令和3年度契約状況調査票!$C:$AR,34,FALSE),(IF(O13="分担契約/単価契約","単価契約"&amp;CHAR(10)&amp;"予定調達総額 "&amp;TEXT(VLOOKUP(A13,[1]令和3年度契約状況調査票!$C:$AR,18,FALSE),"#,##0円")&amp;CHAR(10)&amp;"分担契約"&amp;CHAR(10)&amp;VLOOKUP(A13,[1]令和3年度契約状況調査票!$C:$AR,34,FALSE),IF(O13="分担契約","分担契約"&amp;CHAR(10)&amp;"契約総額 "&amp;TEXT(VLOOKUP(A13,[1]令和3年度契約状況調査票!$C:$AR,18,FALSE),"#,##0円")&amp;CHAR(10)&amp;VLOOKUP(A13,[1]令和3年度契約状況調査票!$C:$AR,34,FALSE),IF(O13="単価契約","単価契約"&amp;CHAR(10)&amp;"予定調達総額 "&amp;TEXT(VLOOKUP(A13,[1]令和3年度契約状況調査票!$C:$AR,18,FALSE),"#,##0円")&amp;CHAR(10)&amp;VLOOKUP(A13,[1]令和3年度契約状況調査票!$C:$AR,34,FALSE),VLOOKUP(A13,[1]令和3年度契約状況調査票!$C:$AR,34,FALSE))))))))</f>
        <v/>
      </c>
      <c r="O13" s="21" t="str">
        <f>IF(A13="","",VLOOKUP(A13,[1]令和3年度契約状況調査票!$C:$BY,55,FALSE))</f>
        <v/>
      </c>
      <c r="P13" s="21" t="str">
        <f>IF(A13="","",IF(VLOOKUP(A13,[1]令和3年度契約状況調査票!$C:$AR,16,FALSE)="他官署で調達手続きを実施のため","×",IF(VLOOKUP(A13,[1]令和3年度契約状況調査票!$C:$AR,23,FALSE)="②同種の他の契約の予定価格を類推されるおそれがあるため公表しない","×","○")))</f>
        <v/>
      </c>
    </row>
    <row r="14" spans="1:16" s="21" customFormat="1" ht="60" customHeight="1" x14ac:dyDescent="0.15">
      <c r="A14" s="22" t="str">
        <f>IF(MAX([1]令和3年度契約状況調査票!C13:C258)&gt;=ROW()-5,ROW()-5,"")</f>
        <v/>
      </c>
      <c r="B14" s="23" t="str">
        <f>IF(A14="","",VLOOKUP(A14,[1]令和3年度契約状況調査票!$C:$AR,7,FALSE))</f>
        <v/>
      </c>
      <c r="C14" s="24" t="str">
        <f>IF(A14="","",VLOOKUP(A14,[1]令和3年度契約状況調査票!$C:$AR,8,FALSE))</f>
        <v/>
      </c>
      <c r="D14" s="25" t="str">
        <f>IF(A14="","",VLOOKUP(A14,[1]令和3年度契約状況調査票!$C:$AR,11,FALSE))</f>
        <v/>
      </c>
      <c r="E14" s="23" t="str">
        <f>IF(A14="","",VLOOKUP(A14,[1]令和3年度契約状況調査票!$C:$AR,12,FALSE))</f>
        <v/>
      </c>
      <c r="F14" s="26" t="str">
        <f>IF(A14="","",VLOOKUP(A14,[1]令和3年度契約状況調査票!$C:$AR,13,FALSE))</f>
        <v/>
      </c>
      <c r="G14" s="27" t="str">
        <f>IF(A14="","",IF(VLOOKUP(A14,[1]令和3年度契約状況調査票!$C:$AR,14,FALSE)="②一般競争入札（総合評価方式）","一般競争入札"&amp;CHAR(10)&amp;"（総合評価方式）","一般競争入札"))</f>
        <v/>
      </c>
      <c r="H14" s="28" t="str">
        <f>IF(A14="","",IF(VLOOKUP(A14,[1]令和3年度契約状況調査票!$C:$AR,16,FALSE)="他官署で調達手続きを実施のため","他官署で調達手続きを実施のため",IF(VLOOKUP(A14,[1]令和3年度契約状況調査票!$C:$AR,23,FALSE)="②同種の他の契約の予定価格を類推されるおそれがあるため公表しない","同種の他の契約の予定価格を類推されるおそれがあるため公表しない",IF(VLOOKUP(A14,[1]令和3年度契約状況調査票!$C:$AR,23,FALSE)="－","－",IF(VLOOKUP(A14,[1]令和3年度契約状況調査票!$C:$AR,9,FALSE)&lt;&gt;"",TEXT(VLOOKUP(A14,[1]令和3年度契約状況調査票!$C:$AR,16,FALSE),"#,##0円")&amp;CHAR(10)&amp;"(A)",VLOOKUP(A14,[1]令和3年度契約状況調査票!$C:$AR,16,FALSE))))))</f>
        <v/>
      </c>
      <c r="I14" s="28" t="str">
        <f>IF(A14="","",VLOOKUP(A14,[1]令和3年度契約状況調査票!$C:$AR,17,FALSE))</f>
        <v/>
      </c>
      <c r="J14" s="29" t="str">
        <f>IF(A14="","",IF(VLOOKUP(A14,[1]令和3年度契約状況調査票!$C:$AR,16,FALSE)="他官署で調達手続きを実施のため","－",IF(VLOOKUP(A14,[1]令和3年度契約状況調査票!$C:$AR,23,FALSE)="②同種の他の契約の予定価格を類推されるおそれがあるため公表しない","－",IF(VLOOKUP(A14,[1]令和3年度契約状況調査票!$C:$AR,23,FALSE)="－","－",IF(VLOOKUP(A14,[1]令和3年度契約状況調査票!$C:$AR,9,FALSE)&lt;&gt;"",TEXT(VLOOKUP(A14,[1]令和3年度契約状況調査票!$C:$AR,19,FALSE),"#.0%")&amp;CHAR(10)&amp;"(B/A×100)",VLOOKUP(A14,[1]令和3年度契約状況調査票!$C:$AR,19,FALSE))))))</f>
        <v/>
      </c>
      <c r="K14" s="30" t="str">
        <f>IF(A14="","",IF(VLOOKUP(A14,[1]令和3年度契約状況調査票!$C:$AR,29,FALSE)="①公益社団法人","公社",IF(VLOOKUP(A14,[1]令和3年度契約状況調査票!$C:$AR,29,FALSE)="②公益財団法人","公財","")))</f>
        <v/>
      </c>
      <c r="L14" s="30" t="str">
        <f>IF(A14="","",VLOOKUP(A14,[1]令和3年度契約状況調査票!$C:$AR,30,FALSE))</f>
        <v/>
      </c>
      <c r="M14" s="31" t="str">
        <f>IF(A14="","",IF(VLOOKUP(A14,[1]令和3年度契約状況調査票!$C:$AR,30,FALSE)="国所管",VLOOKUP(A14,[1]令和3年度契約状況調査票!$C:$AR,24,FALSE),""))</f>
        <v/>
      </c>
      <c r="N14" s="32" t="str">
        <f>IF(A14="","",IF(AND(P14="○",O14="分担契約/単価契約"),"単価契約"&amp;CHAR(10)&amp;"予定調達総額 "&amp;TEXT(VLOOKUP(A14,[1]令和3年度契約状況調査票!$C:$AR,18,FALSE),"#,##0円")&amp;"(B)"&amp;CHAR(10)&amp;"分担契約"&amp;CHAR(10)&amp;VLOOKUP(A14,[1]令和3年度契約状況調査票!$C:$AR,34,FALSE),IF(AND(P14="○",O14="分担契約"),"分担契約"&amp;CHAR(10)&amp;"契約総額 "&amp;TEXT(VLOOKUP(A14,[1]令和3年度契約状況調査票!$C:$AR,18,FALSE),"#,##0円")&amp;"(B)"&amp;CHAR(10)&amp;VLOOKUP(A14,[1]令和3年度契約状況調査票!$C:$AR,34,FALSE),(IF(O14="分担契約/単価契約","単価契約"&amp;CHAR(10)&amp;"予定調達総額 "&amp;TEXT(VLOOKUP(A14,[1]令和3年度契約状況調査票!$C:$AR,18,FALSE),"#,##0円")&amp;CHAR(10)&amp;"分担契約"&amp;CHAR(10)&amp;VLOOKUP(A14,[1]令和3年度契約状況調査票!$C:$AR,34,FALSE),IF(O14="分担契約","分担契約"&amp;CHAR(10)&amp;"契約総額 "&amp;TEXT(VLOOKUP(A14,[1]令和3年度契約状況調査票!$C:$AR,18,FALSE),"#,##0円")&amp;CHAR(10)&amp;VLOOKUP(A14,[1]令和3年度契約状況調査票!$C:$AR,34,FALSE),IF(O14="単価契約","単価契約"&amp;CHAR(10)&amp;"予定調達総額 "&amp;TEXT(VLOOKUP(A14,[1]令和3年度契約状況調査票!$C:$AR,18,FALSE),"#,##0円")&amp;CHAR(10)&amp;VLOOKUP(A14,[1]令和3年度契約状況調査票!$C:$AR,34,FALSE),VLOOKUP(A14,[1]令和3年度契約状況調査票!$C:$AR,34,FALSE))))))))</f>
        <v/>
      </c>
      <c r="O14" s="21" t="str">
        <f>IF(A14="","",VLOOKUP(A14,[1]令和3年度契約状況調査票!$C:$BY,55,FALSE))</f>
        <v/>
      </c>
      <c r="P14" s="21" t="str">
        <f>IF(A14="","",IF(VLOOKUP(A14,[1]令和3年度契約状況調査票!$C:$AR,16,FALSE)="他官署で調達手続きを実施のため","×",IF(VLOOKUP(A14,[1]令和3年度契約状況調査票!$C:$AR,23,FALSE)="②同種の他の契約の予定価格を類推されるおそれがあるため公表しない","×","○")))</f>
        <v/>
      </c>
    </row>
    <row r="15" spans="1:16" s="21" customFormat="1" ht="60" customHeight="1" x14ac:dyDescent="0.15">
      <c r="A15" s="22" t="str">
        <f>IF(MAX([1]令和3年度契約状況調査票!C14:C259)&gt;=ROW()-5,ROW()-5,"")</f>
        <v/>
      </c>
      <c r="B15" s="23" t="str">
        <f>IF(A15="","",VLOOKUP(A15,[1]令和3年度契約状況調査票!$C:$AR,7,FALSE))</f>
        <v/>
      </c>
      <c r="C15" s="24" t="str">
        <f>IF(A15="","",VLOOKUP(A15,[1]令和3年度契約状況調査票!$C:$AR,8,FALSE))</f>
        <v/>
      </c>
      <c r="D15" s="25" t="str">
        <f>IF(A15="","",VLOOKUP(A15,[1]令和3年度契約状況調査票!$C:$AR,11,FALSE))</f>
        <v/>
      </c>
      <c r="E15" s="23" t="str">
        <f>IF(A15="","",VLOOKUP(A15,[1]令和3年度契約状況調査票!$C:$AR,12,FALSE))</f>
        <v/>
      </c>
      <c r="F15" s="26" t="str">
        <f>IF(A15="","",VLOOKUP(A15,[1]令和3年度契約状況調査票!$C:$AR,13,FALSE))</f>
        <v/>
      </c>
      <c r="G15" s="27" t="str">
        <f>IF(A15="","",IF(VLOOKUP(A15,[1]令和3年度契約状況調査票!$C:$AR,14,FALSE)="②一般競争入札（総合評価方式）","一般競争入札"&amp;CHAR(10)&amp;"（総合評価方式）","一般競争入札"))</f>
        <v/>
      </c>
      <c r="H15" s="28" t="str">
        <f>IF(A15="","",IF(VLOOKUP(A15,[1]令和3年度契約状況調査票!$C:$AR,16,FALSE)="他官署で調達手続きを実施のため","他官署で調達手続きを実施のため",IF(VLOOKUP(A15,[1]令和3年度契約状況調査票!$C:$AR,23,FALSE)="②同種の他の契約の予定価格を類推されるおそれがあるため公表しない","同種の他の契約の予定価格を類推されるおそれがあるため公表しない",IF(VLOOKUP(A15,[1]令和3年度契約状況調査票!$C:$AR,23,FALSE)="－","－",IF(VLOOKUP(A15,[1]令和3年度契約状況調査票!$C:$AR,9,FALSE)&lt;&gt;"",TEXT(VLOOKUP(A15,[1]令和3年度契約状況調査票!$C:$AR,16,FALSE),"#,##0円")&amp;CHAR(10)&amp;"(A)",VLOOKUP(A15,[1]令和3年度契約状況調査票!$C:$AR,16,FALSE))))))</f>
        <v/>
      </c>
      <c r="I15" s="28" t="str">
        <f>IF(A15="","",VLOOKUP(A15,[1]令和3年度契約状況調査票!$C:$AR,17,FALSE))</f>
        <v/>
      </c>
      <c r="J15" s="29" t="str">
        <f>IF(A15="","",IF(VLOOKUP(A15,[1]令和3年度契約状況調査票!$C:$AR,16,FALSE)="他官署で調達手続きを実施のため","－",IF(VLOOKUP(A15,[1]令和3年度契約状況調査票!$C:$AR,23,FALSE)="②同種の他の契約の予定価格を類推されるおそれがあるため公表しない","－",IF(VLOOKUP(A15,[1]令和3年度契約状況調査票!$C:$AR,23,FALSE)="－","－",IF(VLOOKUP(A15,[1]令和3年度契約状況調査票!$C:$AR,9,FALSE)&lt;&gt;"",TEXT(VLOOKUP(A15,[1]令和3年度契約状況調査票!$C:$AR,19,FALSE),"#.0%")&amp;CHAR(10)&amp;"(B/A×100)",VLOOKUP(A15,[1]令和3年度契約状況調査票!$C:$AR,19,FALSE))))))</f>
        <v/>
      </c>
      <c r="K15" s="30" t="str">
        <f>IF(A15="","",IF(VLOOKUP(A15,[1]令和3年度契約状況調査票!$C:$AR,29,FALSE)="①公益社団法人","公社",IF(VLOOKUP(A15,[1]令和3年度契約状況調査票!$C:$AR,29,FALSE)="②公益財団法人","公財","")))</f>
        <v/>
      </c>
      <c r="L15" s="30" t="str">
        <f>IF(A15="","",VLOOKUP(A15,[1]令和3年度契約状況調査票!$C:$AR,30,FALSE))</f>
        <v/>
      </c>
      <c r="M15" s="31" t="str">
        <f>IF(A15="","",IF(VLOOKUP(A15,[1]令和3年度契約状況調査票!$C:$AR,30,FALSE)="国所管",VLOOKUP(A15,[1]令和3年度契約状況調査票!$C:$AR,24,FALSE),""))</f>
        <v/>
      </c>
      <c r="N15" s="32" t="str">
        <f>IF(A15="","",IF(AND(P15="○",O15="分担契約/単価契約"),"単価契約"&amp;CHAR(10)&amp;"予定調達総額 "&amp;TEXT(VLOOKUP(A15,[1]令和3年度契約状況調査票!$C:$AR,18,FALSE),"#,##0円")&amp;"(B)"&amp;CHAR(10)&amp;"分担契約"&amp;CHAR(10)&amp;VLOOKUP(A15,[1]令和3年度契約状況調査票!$C:$AR,34,FALSE),IF(AND(P15="○",O15="分担契約"),"分担契約"&amp;CHAR(10)&amp;"契約総額 "&amp;TEXT(VLOOKUP(A15,[1]令和3年度契約状況調査票!$C:$AR,18,FALSE),"#,##0円")&amp;"(B)"&amp;CHAR(10)&amp;VLOOKUP(A15,[1]令和3年度契約状況調査票!$C:$AR,34,FALSE),(IF(O15="分担契約/単価契約","単価契約"&amp;CHAR(10)&amp;"予定調達総額 "&amp;TEXT(VLOOKUP(A15,[1]令和3年度契約状況調査票!$C:$AR,18,FALSE),"#,##0円")&amp;CHAR(10)&amp;"分担契約"&amp;CHAR(10)&amp;VLOOKUP(A15,[1]令和3年度契約状況調査票!$C:$AR,34,FALSE),IF(O15="分担契約","分担契約"&amp;CHAR(10)&amp;"契約総額 "&amp;TEXT(VLOOKUP(A15,[1]令和3年度契約状況調査票!$C:$AR,18,FALSE),"#,##0円")&amp;CHAR(10)&amp;VLOOKUP(A15,[1]令和3年度契約状況調査票!$C:$AR,34,FALSE),IF(O15="単価契約","単価契約"&amp;CHAR(10)&amp;"予定調達総額 "&amp;TEXT(VLOOKUP(A15,[1]令和3年度契約状況調査票!$C:$AR,18,FALSE),"#,##0円")&amp;CHAR(10)&amp;VLOOKUP(A15,[1]令和3年度契約状況調査票!$C:$AR,34,FALSE),VLOOKUP(A15,[1]令和3年度契約状況調査票!$C:$AR,34,FALSE))))))))</f>
        <v/>
      </c>
      <c r="O15" s="21" t="str">
        <f>IF(A15="","",VLOOKUP(A15,[1]令和3年度契約状況調査票!$C:$BY,55,FALSE))</f>
        <v/>
      </c>
      <c r="P15" s="21" t="str">
        <f>IF(A15="","",IF(VLOOKUP(A15,[1]令和3年度契約状況調査票!$C:$AR,16,FALSE)="他官署で調達手続きを実施のため","×",IF(VLOOKUP(A15,[1]令和3年度契約状況調査票!$C:$AR,23,FALSE)="②同種の他の契約の予定価格を類推されるおそれがあるため公表しない","×","○")))</f>
        <v/>
      </c>
    </row>
    <row r="16" spans="1:16" s="21" customFormat="1" ht="60" customHeight="1" x14ac:dyDescent="0.15">
      <c r="A16" s="22" t="str">
        <f>IF(MAX([1]令和3年度契約状況調査票!C15:C260)&gt;=ROW()-5,ROW()-5,"")</f>
        <v/>
      </c>
      <c r="B16" s="23" t="str">
        <f>IF(A16="","",VLOOKUP(A16,[1]令和3年度契約状況調査票!$C:$AR,7,FALSE))</f>
        <v/>
      </c>
      <c r="C16" s="24" t="str">
        <f>IF(A16="","",VLOOKUP(A16,[1]令和3年度契約状況調査票!$C:$AR,8,FALSE))</f>
        <v/>
      </c>
      <c r="D16" s="25" t="str">
        <f>IF(A16="","",VLOOKUP(A16,[1]令和3年度契約状況調査票!$C:$AR,11,FALSE))</f>
        <v/>
      </c>
      <c r="E16" s="23" t="str">
        <f>IF(A16="","",VLOOKUP(A16,[1]令和3年度契約状況調査票!$C:$AR,12,FALSE))</f>
        <v/>
      </c>
      <c r="F16" s="26" t="str">
        <f>IF(A16="","",VLOOKUP(A16,[1]令和3年度契約状況調査票!$C:$AR,13,FALSE))</f>
        <v/>
      </c>
      <c r="G16" s="27" t="str">
        <f>IF(A16="","",IF(VLOOKUP(A16,[1]令和3年度契約状況調査票!$C:$AR,14,FALSE)="②一般競争入札（総合評価方式）","一般競争入札"&amp;CHAR(10)&amp;"（総合評価方式）","一般競争入札"))</f>
        <v/>
      </c>
      <c r="H16" s="28" t="str">
        <f>IF(A16="","",IF(VLOOKUP(A16,[1]令和3年度契約状況調査票!$C:$AR,16,FALSE)="他官署で調達手続きを実施のため","他官署で調達手続きを実施のため",IF(VLOOKUP(A16,[1]令和3年度契約状況調査票!$C:$AR,23,FALSE)="②同種の他の契約の予定価格を類推されるおそれがあるため公表しない","同種の他の契約の予定価格を類推されるおそれがあるため公表しない",IF(VLOOKUP(A16,[1]令和3年度契約状況調査票!$C:$AR,23,FALSE)="－","－",IF(VLOOKUP(A16,[1]令和3年度契約状況調査票!$C:$AR,9,FALSE)&lt;&gt;"",TEXT(VLOOKUP(A16,[1]令和3年度契約状況調査票!$C:$AR,16,FALSE),"#,##0円")&amp;CHAR(10)&amp;"(A)",VLOOKUP(A16,[1]令和3年度契約状況調査票!$C:$AR,16,FALSE))))))</f>
        <v/>
      </c>
      <c r="I16" s="28" t="str">
        <f>IF(A16="","",VLOOKUP(A16,[1]令和3年度契約状況調査票!$C:$AR,17,FALSE))</f>
        <v/>
      </c>
      <c r="J16" s="29" t="str">
        <f>IF(A16="","",IF(VLOOKUP(A16,[1]令和3年度契約状況調査票!$C:$AR,16,FALSE)="他官署で調達手続きを実施のため","－",IF(VLOOKUP(A16,[1]令和3年度契約状況調査票!$C:$AR,23,FALSE)="②同種の他の契約の予定価格を類推されるおそれがあるため公表しない","－",IF(VLOOKUP(A16,[1]令和3年度契約状況調査票!$C:$AR,23,FALSE)="－","－",IF(VLOOKUP(A16,[1]令和3年度契約状況調査票!$C:$AR,9,FALSE)&lt;&gt;"",TEXT(VLOOKUP(A16,[1]令和3年度契約状況調査票!$C:$AR,19,FALSE),"#.0%")&amp;CHAR(10)&amp;"(B/A×100)",VLOOKUP(A16,[1]令和3年度契約状況調査票!$C:$AR,19,FALSE))))))</f>
        <v/>
      </c>
      <c r="K16" s="30" t="str">
        <f>IF(A16="","",IF(VLOOKUP(A16,[1]令和3年度契約状況調査票!$C:$AR,29,FALSE)="①公益社団法人","公社",IF(VLOOKUP(A16,[1]令和3年度契約状況調査票!$C:$AR,29,FALSE)="②公益財団法人","公財","")))</f>
        <v/>
      </c>
      <c r="L16" s="30" t="str">
        <f>IF(A16="","",VLOOKUP(A16,[1]令和3年度契約状況調査票!$C:$AR,30,FALSE))</f>
        <v/>
      </c>
      <c r="M16" s="31" t="str">
        <f>IF(A16="","",IF(VLOOKUP(A16,[1]令和3年度契約状況調査票!$C:$AR,30,FALSE)="国所管",VLOOKUP(A16,[1]令和3年度契約状況調査票!$C:$AR,24,FALSE),""))</f>
        <v/>
      </c>
      <c r="N16" s="32" t="str">
        <f>IF(A16="","",IF(AND(P16="○",O16="分担契約/単価契約"),"単価契約"&amp;CHAR(10)&amp;"予定調達総額 "&amp;TEXT(VLOOKUP(A16,[1]令和3年度契約状況調査票!$C:$AR,18,FALSE),"#,##0円")&amp;"(B)"&amp;CHAR(10)&amp;"分担契約"&amp;CHAR(10)&amp;VLOOKUP(A16,[1]令和3年度契約状況調査票!$C:$AR,34,FALSE),IF(AND(P16="○",O16="分担契約"),"分担契約"&amp;CHAR(10)&amp;"契約総額 "&amp;TEXT(VLOOKUP(A16,[1]令和3年度契約状況調査票!$C:$AR,18,FALSE),"#,##0円")&amp;"(B)"&amp;CHAR(10)&amp;VLOOKUP(A16,[1]令和3年度契約状況調査票!$C:$AR,34,FALSE),(IF(O16="分担契約/単価契約","単価契約"&amp;CHAR(10)&amp;"予定調達総額 "&amp;TEXT(VLOOKUP(A16,[1]令和3年度契約状況調査票!$C:$AR,18,FALSE),"#,##0円")&amp;CHAR(10)&amp;"分担契約"&amp;CHAR(10)&amp;VLOOKUP(A16,[1]令和3年度契約状況調査票!$C:$AR,34,FALSE),IF(O16="分担契約","分担契約"&amp;CHAR(10)&amp;"契約総額 "&amp;TEXT(VLOOKUP(A16,[1]令和3年度契約状況調査票!$C:$AR,18,FALSE),"#,##0円")&amp;CHAR(10)&amp;VLOOKUP(A16,[1]令和3年度契約状況調査票!$C:$AR,34,FALSE),IF(O16="単価契約","単価契約"&amp;CHAR(10)&amp;"予定調達総額 "&amp;TEXT(VLOOKUP(A16,[1]令和3年度契約状況調査票!$C:$AR,18,FALSE),"#,##0円")&amp;CHAR(10)&amp;VLOOKUP(A16,[1]令和3年度契約状況調査票!$C:$AR,34,FALSE),VLOOKUP(A16,[1]令和3年度契約状況調査票!$C:$AR,34,FALSE))))))))</f>
        <v/>
      </c>
      <c r="O16" s="21" t="str">
        <f>IF(A16="","",VLOOKUP(A16,[1]令和3年度契約状況調査票!$C:$BY,55,FALSE))</f>
        <v/>
      </c>
      <c r="P16" s="21" t="str">
        <f>IF(A16="","",IF(VLOOKUP(A16,[1]令和3年度契約状況調査票!$C:$AR,16,FALSE)="他官署で調達手続きを実施のため","×",IF(VLOOKUP(A16,[1]令和3年度契約状況調査票!$C:$AR,23,FALSE)="②同種の他の契約の予定価格を類推されるおそれがあるため公表しない","×","○")))</f>
        <v/>
      </c>
    </row>
    <row r="17" spans="1:16" s="21" customFormat="1" ht="60" customHeight="1" x14ac:dyDescent="0.15">
      <c r="A17" s="22" t="str">
        <f>IF(MAX([1]令和3年度契約状況調査票!C16:C261)&gt;=ROW()-5,ROW()-5,"")</f>
        <v/>
      </c>
      <c r="B17" s="23" t="str">
        <f>IF(A17="","",VLOOKUP(A17,[1]令和3年度契約状況調査票!$C:$AR,7,FALSE))</f>
        <v/>
      </c>
      <c r="C17" s="24" t="str">
        <f>IF(A17="","",VLOOKUP(A17,[1]令和3年度契約状況調査票!$C:$AR,8,FALSE))</f>
        <v/>
      </c>
      <c r="D17" s="25" t="str">
        <f>IF(A17="","",VLOOKUP(A17,[1]令和3年度契約状況調査票!$C:$AR,11,FALSE))</f>
        <v/>
      </c>
      <c r="E17" s="23" t="str">
        <f>IF(A17="","",VLOOKUP(A17,[1]令和3年度契約状況調査票!$C:$AR,12,FALSE))</f>
        <v/>
      </c>
      <c r="F17" s="26" t="str">
        <f>IF(A17="","",VLOOKUP(A17,[1]令和3年度契約状況調査票!$C:$AR,13,FALSE))</f>
        <v/>
      </c>
      <c r="G17" s="27" t="str">
        <f>IF(A17="","",IF(VLOOKUP(A17,[1]令和3年度契約状況調査票!$C:$AR,14,FALSE)="②一般競争入札（総合評価方式）","一般競争入札"&amp;CHAR(10)&amp;"（総合評価方式）","一般競争入札"))</f>
        <v/>
      </c>
      <c r="H17" s="28" t="str">
        <f>IF(A17="","",IF(VLOOKUP(A17,[1]令和3年度契約状況調査票!$C:$AR,16,FALSE)="他官署で調達手続きを実施のため","他官署で調達手続きを実施のため",IF(VLOOKUP(A17,[1]令和3年度契約状況調査票!$C:$AR,23,FALSE)="②同種の他の契約の予定価格を類推されるおそれがあるため公表しない","同種の他の契約の予定価格を類推されるおそれがあるため公表しない",IF(VLOOKUP(A17,[1]令和3年度契約状況調査票!$C:$AR,23,FALSE)="－","－",IF(VLOOKUP(A17,[1]令和3年度契約状況調査票!$C:$AR,9,FALSE)&lt;&gt;"",TEXT(VLOOKUP(A17,[1]令和3年度契約状況調査票!$C:$AR,16,FALSE),"#,##0円")&amp;CHAR(10)&amp;"(A)",VLOOKUP(A17,[1]令和3年度契約状況調査票!$C:$AR,16,FALSE))))))</f>
        <v/>
      </c>
      <c r="I17" s="28" t="str">
        <f>IF(A17="","",VLOOKUP(A17,[1]令和3年度契約状況調査票!$C:$AR,17,FALSE))</f>
        <v/>
      </c>
      <c r="J17" s="29" t="str">
        <f>IF(A17="","",IF(VLOOKUP(A17,[1]令和3年度契約状況調査票!$C:$AR,16,FALSE)="他官署で調達手続きを実施のため","－",IF(VLOOKUP(A17,[1]令和3年度契約状況調査票!$C:$AR,23,FALSE)="②同種の他の契約の予定価格を類推されるおそれがあるため公表しない","－",IF(VLOOKUP(A17,[1]令和3年度契約状況調査票!$C:$AR,23,FALSE)="－","－",IF(VLOOKUP(A17,[1]令和3年度契約状況調査票!$C:$AR,9,FALSE)&lt;&gt;"",TEXT(VLOOKUP(A17,[1]令和3年度契約状況調査票!$C:$AR,19,FALSE),"#.0%")&amp;CHAR(10)&amp;"(B/A×100)",VLOOKUP(A17,[1]令和3年度契約状況調査票!$C:$AR,19,FALSE))))))</f>
        <v/>
      </c>
      <c r="K17" s="30" t="str">
        <f>IF(A17="","",IF(VLOOKUP(A17,[1]令和3年度契約状況調査票!$C:$AR,29,FALSE)="①公益社団法人","公社",IF(VLOOKUP(A17,[1]令和3年度契約状況調査票!$C:$AR,29,FALSE)="②公益財団法人","公財","")))</f>
        <v/>
      </c>
      <c r="L17" s="30" t="str">
        <f>IF(A17="","",VLOOKUP(A17,[1]令和3年度契約状況調査票!$C:$AR,30,FALSE))</f>
        <v/>
      </c>
      <c r="M17" s="31" t="str">
        <f>IF(A17="","",IF(VLOOKUP(A17,[1]令和3年度契約状況調査票!$C:$AR,30,FALSE)="国所管",VLOOKUP(A17,[1]令和3年度契約状況調査票!$C:$AR,24,FALSE),""))</f>
        <v/>
      </c>
      <c r="N17" s="32" t="str">
        <f>IF(A17="","",IF(AND(P17="○",O17="分担契約/単価契約"),"単価契約"&amp;CHAR(10)&amp;"予定調達総額 "&amp;TEXT(VLOOKUP(A17,[1]令和3年度契約状況調査票!$C:$AR,18,FALSE),"#,##0円")&amp;"(B)"&amp;CHAR(10)&amp;"分担契約"&amp;CHAR(10)&amp;VLOOKUP(A17,[1]令和3年度契約状況調査票!$C:$AR,34,FALSE),IF(AND(P17="○",O17="分担契約"),"分担契約"&amp;CHAR(10)&amp;"契約総額 "&amp;TEXT(VLOOKUP(A17,[1]令和3年度契約状況調査票!$C:$AR,18,FALSE),"#,##0円")&amp;"(B)"&amp;CHAR(10)&amp;VLOOKUP(A17,[1]令和3年度契約状況調査票!$C:$AR,34,FALSE),(IF(O17="分担契約/単価契約","単価契約"&amp;CHAR(10)&amp;"予定調達総額 "&amp;TEXT(VLOOKUP(A17,[1]令和3年度契約状況調査票!$C:$AR,18,FALSE),"#,##0円")&amp;CHAR(10)&amp;"分担契約"&amp;CHAR(10)&amp;VLOOKUP(A17,[1]令和3年度契約状況調査票!$C:$AR,34,FALSE),IF(O17="分担契約","分担契約"&amp;CHAR(10)&amp;"契約総額 "&amp;TEXT(VLOOKUP(A17,[1]令和3年度契約状況調査票!$C:$AR,18,FALSE),"#,##0円")&amp;CHAR(10)&amp;VLOOKUP(A17,[1]令和3年度契約状況調査票!$C:$AR,34,FALSE),IF(O17="単価契約","単価契約"&amp;CHAR(10)&amp;"予定調達総額 "&amp;TEXT(VLOOKUP(A17,[1]令和3年度契約状況調査票!$C:$AR,18,FALSE),"#,##0円")&amp;CHAR(10)&amp;VLOOKUP(A17,[1]令和3年度契約状況調査票!$C:$AR,34,FALSE),VLOOKUP(A17,[1]令和3年度契約状況調査票!$C:$AR,34,FALSE))))))))</f>
        <v/>
      </c>
      <c r="O17" s="21" t="str">
        <f>IF(A17="","",VLOOKUP(A17,[1]令和3年度契約状況調査票!$C:$BY,55,FALSE))</f>
        <v/>
      </c>
      <c r="P17" s="21" t="str">
        <f>IF(A17="","",IF(VLOOKUP(A17,[1]令和3年度契約状況調査票!$C:$AR,16,FALSE)="他官署で調達手続きを実施のため","×",IF(VLOOKUP(A17,[1]令和3年度契約状況調査票!$C:$AR,23,FALSE)="②同種の他の契約の予定価格を類推されるおそれがあるため公表しない","×","○")))</f>
        <v/>
      </c>
    </row>
    <row r="18" spans="1:16" s="21" customFormat="1" ht="60" customHeight="1" x14ac:dyDescent="0.15">
      <c r="A18" s="22" t="str">
        <f>IF(MAX([1]令和3年度契約状況調査票!C17:C262)&gt;=ROW()-5,ROW()-5,"")</f>
        <v/>
      </c>
      <c r="B18" s="23" t="str">
        <f>IF(A18="","",VLOOKUP(A18,[1]令和3年度契約状況調査票!$C:$AR,7,FALSE))</f>
        <v/>
      </c>
      <c r="C18" s="24" t="str">
        <f>IF(A18="","",VLOOKUP(A18,[1]令和3年度契約状況調査票!$C:$AR,8,FALSE))</f>
        <v/>
      </c>
      <c r="D18" s="25" t="str">
        <f>IF(A18="","",VLOOKUP(A18,[1]令和3年度契約状況調査票!$C:$AR,11,FALSE))</f>
        <v/>
      </c>
      <c r="E18" s="23" t="str">
        <f>IF(A18="","",VLOOKUP(A18,[1]令和3年度契約状況調査票!$C:$AR,12,FALSE))</f>
        <v/>
      </c>
      <c r="F18" s="26" t="str">
        <f>IF(A18="","",VLOOKUP(A18,[1]令和3年度契約状況調査票!$C:$AR,13,FALSE))</f>
        <v/>
      </c>
      <c r="G18" s="27" t="str">
        <f>IF(A18="","",IF(VLOOKUP(A18,[1]令和3年度契約状況調査票!$C:$AR,14,FALSE)="②一般競争入札（総合評価方式）","一般競争入札"&amp;CHAR(10)&amp;"（総合評価方式）","一般競争入札"))</f>
        <v/>
      </c>
      <c r="H18" s="28" t="str">
        <f>IF(A18="","",IF(VLOOKUP(A18,[1]令和3年度契約状況調査票!$C:$AR,16,FALSE)="他官署で調達手続きを実施のため","他官署で調達手続きを実施のため",IF(VLOOKUP(A18,[1]令和3年度契約状況調査票!$C:$AR,23,FALSE)="②同種の他の契約の予定価格を類推されるおそれがあるため公表しない","同種の他の契約の予定価格を類推されるおそれがあるため公表しない",IF(VLOOKUP(A18,[1]令和3年度契約状況調査票!$C:$AR,23,FALSE)="－","－",IF(VLOOKUP(A18,[1]令和3年度契約状況調査票!$C:$AR,9,FALSE)&lt;&gt;"",TEXT(VLOOKUP(A18,[1]令和3年度契約状況調査票!$C:$AR,16,FALSE),"#,##0円")&amp;CHAR(10)&amp;"(A)",VLOOKUP(A18,[1]令和3年度契約状況調査票!$C:$AR,16,FALSE))))))</f>
        <v/>
      </c>
      <c r="I18" s="28" t="str">
        <f>IF(A18="","",VLOOKUP(A18,[1]令和3年度契約状況調査票!$C:$AR,17,FALSE))</f>
        <v/>
      </c>
      <c r="J18" s="29" t="str">
        <f>IF(A18="","",IF(VLOOKUP(A18,[1]令和3年度契約状況調査票!$C:$AR,16,FALSE)="他官署で調達手続きを実施のため","－",IF(VLOOKUP(A18,[1]令和3年度契約状況調査票!$C:$AR,23,FALSE)="②同種の他の契約の予定価格を類推されるおそれがあるため公表しない","－",IF(VLOOKUP(A18,[1]令和3年度契約状況調査票!$C:$AR,23,FALSE)="－","－",IF(VLOOKUP(A18,[1]令和3年度契約状況調査票!$C:$AR,9,FALSE)&lt;&gt;"",TEXT(VLOOKUP(A18,[1]令和3年度契約状況調査票!$C:$AR,19,FALSE),"#.0%")&amp;CHAR(10)&amp;"(B/A×100)",VLOOKUP(A18,[1]令和3年度契約状況調査票!$C:$AR,19,FALSE))))))</f>
        <v/>
      </c>
      <c r="K18" s="30" t="str">
        <f>IF(A18="","",IF(VLOOKUP(A18,[1]令和3年度契約状況調査票!$C:$AR,29,FALSE)="①公益社団法人","公社",IF(VLOOKUP(A18,[1]令和3年度契約状況調査票!$C:$AR,29,FALSE)="②公益財団法人","公財","")))</f>
        <v/>
      </c>
      <c r="L18" s="30" t="str">
        <f>IF(A18="","",VLOOKUP(A18,[1]令和3年度契約状況調査票!$C:$AR,30,FALSE))</f>
        <v/>
      </c>
      <c r="M18" s="31" t="str">
        <f>IF(A18="","",IF(VLOOKUP(A18,[1]令和3年度契約状況調査票!$C:$AR,30,FALSE)="国所管",VLOOKUP(A18,[1]令和3年度契約状況調査票!$C:$AR,24,FALSE),""))</f>
        <v/>
      </c>
      <c r="N18" s="32" t="str">
        <f>IF(A18="","",IF(AND(P18="○",O18="分担契約/単価契約"),"単価契約"&amp;CHAR(10)&amp;"予定調達総額 "&amp;TEXT(VLOOKUP(A18,[1]令和3年度契約状況調査票!$C:$AR,18,FALSE),"#,##0円")&amp;"(B)"&amp;CHAR(10)&amp;"分担契約"&amp;CHAR(10)&amp;VLOOKUP(A18,[1]令和3年度契約状況調査票!$C:$AR,34,FALSE),IF(AND(P18="○",O18="分担契約"),"分担契約"&amp;CHAR(10)&amp;"契約総額 "&amp;TEXT(VLOOKUP(A18,[1]令和3年度契約状況調査票!$C:$AR,18,FALSE),"#,##0円")&amp;"(B)"&amp;CHAR(10)&amp;VLOOKUP(A18,[1]令和3年度契約状況調査票!$C:$AR,34,FALSE),(IF(O18="分担契約/単価契約","単価契約"&amp;CHAR(10)&amp;"予定調達総額 "&amp;TEXT(VLOOKUP(A18,[1]令和3年度契約状況調査票!$C:$AR,18,FALSE),"#,##0円")&amp;CHAR(10)&amp;"分担契約"&amp;CHAR(10)&amp;VLOOKUP(A18,[1]令和3年度契約状況調査票!$C:$AR,34,FALSE),IF(O18="分担契約","分担契約"&amp;CHAR(10)&amp;"契約総額 "&amp;TEXT(VLOOKUP(A18,[1]令和3年度契約状況調査票!$C:$AR,18,FALSE),"#,##0円")&amp;CHAR(10)&amp;VLOOKUP(A18,[1]令和3年度契約状況調査票!$C:$AR,34,FALSE),IF(O18="単価契約","単価契約"&amp;CHAR(10)&amp;"予定調達総額 "&amp;TEXT(VLOOKUP(A18,[1]令和3年度契約状況調査票!$C:$AR,18,FALSE),"#,##0円")&amp;CHAR(10)&amp;VLOOKUP(A18,[1]令和3年度契約状況調査票!$C:$AR,34,FALSE),VLOOKUP(A18,[1]令和3年度契約状況調査票!$C:$AR,34,FALSE))))))))</f>
        <v/>
      </c>
      <c r="O18" s="21" t="str">
        <f>IF(A18="","",VLOOKUP(A18,[1]令和3年度契約状況調査票!$C:$BY,55,FALSE))</f>
        <v/>
      </c>
      <c r="P18" s="21" t="str">
        <f>IF(A18="","",IF(VLOOKUP(A18,[1]令和3年度契約状況調査票!$C:$AR,16,FALSE)="他官署で調達手続きを実施のため","×",IF(VLOOKUP(A18,[1]令和3年度契約状況調査票!$C:$AR,23,FALSE)="②同種の他の契約の予定価格を類推されるおそれがあるため公表しない","×","○")))</f>
        <v/>
      </c>
    </row>
    <row r="19" spans="1:16" s="21" customFormat="1" ht="60" customHeight="1" x14ac:dyDescent="0.15">
      <c r="A19" s="22" t="str">
        <f>IF(MAX([1]令和3年度契約状況調査票!C18:C263)&gt;=ROW()-5,ROW()-5,"")</f>
        <v/>
      </c>
      <c r="B19" s="23" t="str">
        <f>IF(A19="","",VLOOKUP(A19,[1]令和3年度契約状況調査票!$C:$AR,7,FALSE))</f>
        <v/>
      </c>
      <c r="C19" s="24" t="str">
        <f>IF(A19="","",VLOOKUP(A19,[1]令和3年度契約状況調査票!$C:$AR,8,FALSE))</f>
        <v/>
      </c>
      <c r="D19" s="25" t="str">
        <f>IF(A19="","",VLOOKUP(A19,[1]令和3年度契約状況調査票!$C:$AR,11,FALSE))</f>
        <v/>
      </c>
      <c r="E19" s="23" t="str">
        <f>IF(A19="","",VLOOKUP(A19,[1]令和3年度契約状況調査票!$C:$AR,12,FALSE))</f>
        <v/>
      </c>
      <c r="F19" s="26" t="str">
        <f>IF(A19="","",VLOOKUP(A19,[1]令和3年度契約状況調査票!$C:$AR,13,FALSE))</f>
        <v/>
      </c>
      <c r="G19" s="27" t="str">
        <f>IF(A19="","",IF(VLOOKUP(A19,[1]令和3年度契約状況調査票!$C:$AR,14,FALSE)="②一般競争入札（総合評価方式）","一般競争入札"&amp;CHAR(10)&amp;"（総合評価方式）","一般競争入札"))</f>
        <v/>
      </c>
      <c r="H19" s="28" t="str">
        <f>IF(A19="","",IF(VLOOKUP(A19,[1]令和3年度契約状況調査票!$C:$AR,16,FALSE)="他官署で調達手続きを実施のため","他官署で調達手続きを実施のため",IF(VLOOKUP(A19,[1]令和3年度契約状況調査票!$C:$AR,23,FALSE)="②同種の他の契約の予定価格を類推されるおそれがあるため公表しない","同種の他の契約の予定価格を類推されるおそれがあるため公表しない",IF(VLOOKUP(A19,[1]令和3年度契約状況調査票!$C:$AR,23,FALSE)="－","－",IF(VLOOKUP(A19,[1]令和3年度契約状況調査票!$C:$AR,9,FALSE)&lt;&gt;"",TEXT(VLOOKUP(A19,[1]令和3年度契約状況調査票!$C:$AR,16,FALSE),"#,##0円")&amp;CHAR(10)&amp;"(A)",VLOOKUP(A19,[1]令和3年度契約状況調査票!$C:$AR,16,FALSE))))))</f>
        <v/>
      </c>
      <c r="I19" s="28" t="str">
        <f>IF(A19="","",VLOOKUP(A19,[1]令和3年度契約状況調査票!$C:$AR,17,FALSE))</f>
        <v/>
      </c>
      <c r="J19" s="29" t="str">
        <f>IF(A19="","",IF(VLOOKUP(A19,[1]令和3年度契約状況調査票!$C:$AR,16,FALSE)="他官署で調達手続きを実施のため","－",IF(VLOOKUP(A19,[1]令和3年度契約状況調査票!$C:$AR,23,FALSE)="②同種の他の契約の予定価格を類推されるおそれがあるため公表しない","－",IF(VLOOKUP(A19,[1]令和3年度契約状況調査票!$C:$AR,23,FALSE)="－","－",IF(VLOOKUP(A19,[1]令和3年度契約状況調査票!$C:$AR,9,FALSE)&lt;&gt;"",TEXT(VLOOKUP(A19,[1]令和3年度契約状況調査票!$C:$AR,19,FALSE),"#.0%")&amp;CHAR(10)&amp;"(B/A×100)",VLOOKUP(A19,[1]令和3年度契約状況調査票!$C:$AR,19,FALSE))))))</f>
        <v/>
      </c>
      <c r="K19" s="30" t="str">
        <f>IF(A19="","",IF(VLOOKUP(A19,[1]令和3年度契約状況調査票!$C:$AR,29,FALSE)="①公益社団法人","公社",IF(VLOOKUP(A19,[1]令和3年度契約状況調査票!$C:$AR,29,FALSE)="②公益財団法人","公財","")))</f>
        <v/>
      </c>
      <c r="L19" s="30" t="str">
        <f>IF(A19="","",VLOOKUP(A19,[1]令和3年度契約状況調査票!$C:$AR,30,FALSE))</f>
        <v/>
      </c>
      <c r="M19" s="31" t="str">
        <f>IF(A19="","",IF(VLOOKUP(A19,[1]令和3年度契約状況調査票!$C:$AR,30,FALSE)="国所管",VLOOKUP(A19,[1]令和3年度契約状況調査票!$C:$AR,24,FALSE),""))</f>
        <v/>
      </c>
      <c r="N19" s="32" t="str">
        <f>IF(A19="","",IF(AND(P19="○",O19="分担契約/単価契約"),"単価契約"&amp;CHAR(10)&amp;"予定調達総額 "&amp;TEXT(VLOOKUP(A19,[1]令和3年度契約状況調査票!$C:$AR,18,FALSE),"#,##0円")&amp;"(B)"&amp;CHAR(10)&amp;"分担契約"&amp;CHAR(10)&amp;VLOOKUP(A19,[1]令和3年度契約状況調査票!$C:$AR,34,FALSE),IF(AND(P19="○",O19="分担契約"),"分担契約"&amp;CHAR(10)&amp;"契約総額 "&amp;TEXT(VLOOKUP(A19,[1]令和3年度契約状況調査票!$C:$AR,18,FALSE),"#,##0円")&amp;"(B)"&amp;CHAR(10)&amp;VLOOKUP(A19,[1]令和3年度契約状況調査票!$C:$AR,34,FALSE),(IF(O19="分担契約/単価契約","単価契約"&amp;CHAR(10)&amp;"予定調達総額 "&amp;TEXT(VLOOKUP(A19,[1]令和3年度契約状況調査票!$C:$AR,18,FALSE),"#,##0円")&amp;CHAR(10)&amp;"分担契約"&amp;CHAR(10)&amp;VLOOKUP(A19,[1]令和3年度契約状況調査票!$C:$AR,34,FALSE),IF(O19="分担契約","分担契約"&amp;CHAR(10)&amp;"契約総額 "&amp;TEXT(VLOOKUP(A19,[1]令和3年度契約状況調査票!$C:$AR,18,FALSE),"#,##0円")&amp;CHAR(10)&amp;VLOOKUP(A19,[1]令和3年度契約状況調査票!$C:$AR,34,FALSE),IF(O19="単価契約","単価契約"&amp;CHAR(10)&amp;"予定調達総額 "&amp;TEXT(VLOOKUP(A19,[1]令和3年度契約状況調査票!$C:$AR,18,FALSE),"#,##0円")&amp;CHAR(10)&amp;VLOOKUP(A19,[1]令和3年度契約状況調査票!$C:$AR,34,FALSE),VLOOKUP(A19,[1]令和3年度契約状況調査票!$C:$AR,34,FALSE))))))))</f>
        <v/>
      </c>
      <c r="O19" s="21" t="str">
        <f>IF(A19="","",VLOOKUP(A19,[1]令和3年度契約状況調査票!$C:$BY,55,FALSE))</f>
        <v/>
      </c>
      <c r="P19" s="21" t="str">
        <f>IF(A19="","",IF(VLOOKUP(A19,[1]令和3年度契約状況調査票!$C:$AR,16,FALSE)="他官署で調達手続きを実施のため","×",IF(VLOOKUP(A19,[1]令和3年度契約状況調査票!$C:$AR,23,FALSE)="②同種の他の契約の予定価格を類推されるおそれがあるため公表しない","×","○")))</f>
        <v/>
      </c>
    </row>
    <row r="20" spans="1:16" s="21" customFormat="1" ht="60" customHeight="1" x14ac:dyDescent="0.15">
      <c r="A20" s="22" t="str">
        <f>IF(MAX([1]令和3年度契約状況調査票!C19:C264)&gt;=ROW()-5,ROW()-5,"")</f>
        <v/>
      </c>
      <c r="B20" s="23" t="str">
        <f>IF(A20="","",VLOOKUP(A20,[1]令和3年度契約状況調査票!$C:$AR,7,FALSE))</f>
        <v/>
      </c>
      <c r="C20" s="24" t="str">
        <f>IF(A20="","",VLOOKUP(A20,[1]令和3年度契約状況調査票!$C:$AR,8,FALSE))</f>
        <v/>
      </c>
      <c r="D20" s="25" t="str">
        <f>IF(A20="","",VLOOKUP(A20,[1]令和3年度契約状況調査票!$C:$AR,11,FALSE))</f>
        <v/>
      </c>
      <c r="E20" s="23" t="str">
        <f>IF(A20="","",VLOOKUP(A20,[1]令和3年度契約状況調査票!$C:$AR,12,FALSE))</f>
        <v/>
      </c>
      <c r="F20" s="26" t="str">
        <f>IF(A20="","",VLOOKUP(A20,[1]令和3年度契約状況調査票!$C:$AR,13,FALSE))</f>
        <v/>
      </c>
      <c r="G20" s="27" t="str">
        <f>IF(A20="","",IF(VLOOKUP(A20,[1]令和3年度契約状況調査票!$C:$AR,14,FALSE)="②一般競争入札（総合評価方式）","一般競争入札"&amp;CHAR(10)&amp;"（総合評価方式）","一般競争入札"))</f>
        <v/>
      </c>
      <c r="H20" s="28" t="str">
        <f>IF(A20="","",IF(VLOOKUP(A20,[1]令和3年度契約状況調査票!$C:$AR,16,FALSE)="他官署で調達手続きを実施のため","他官署で調達手続きを実施のため",IF(VLOOKUP(A20,[1]令和3年度契約状況調査票!$C:$AR,23,FALSE)="②同種の他の契約の予定価格を類推されるおそれがあるため公表しない","同種の他の契約の予定価格を類推されるおそれがあるため公表しない",IF(VLOOKUP(A20,[1]令和3年度契約状況調査票!$C:$AR,23,FALSE)="－","－",IF(VLOOKUP(A20,[1]令和3年度契約状況調査票!$C:$AR,9,FALSE)&lt;&gt;"",TEXT(VLOOKUP(A20,[1]令和3年度契約状況調査票!$C:$AR,16,FALSE),"#,##0円")&amp;CHAR(10)&amp;"(A)",VLOOKUP(A20,[1]令和3年度契約状況調査票!$C:$AR,16,FALSE))))))</f>
        <v/>
      </c>
      <c r="I20" s="28" t="str">
        <f>IF(A20="","",VLOOKUP(A20,[1]令和3年度契約状況調査票!$C:$AR,17,FALSE))</f>
        <v/>
      </c>
      <c r="J20" s="29" t="str">
        <f>IF(A20="","",IF(VLOOKUP(A20,[1]令和3年度契約状況調査票!$C:$AR,16,FALSE)="他官署で調達手続きを実施のため","－",IF(VLOOKUP(A20,[1]令和3年度契約状況調査票!$C:$AR,23,FALSE)="②同種の他の契約の予定価格を類推されるおそれがあるため公表しない","－",IF(VLOOKUP(A20,[1]令和3年度契約状況調査票!$C:$AR,23,FALSE)="－","－",IF(VLOOKUP(A20,[1]令和3年度契約状況調査票!$C:$AR,9,FALSE)&lt;&gt;"",TEXT(VLOOKUP(A20,[1]令和3年度契約状況調査票!$C:$AR,19,FALSE),"#.0%")&amp;CHAR(10)&amp;"(B/A×100)",VLOOKUP(A20,[1]令和3年度契約状況調査票!$C:$AR,19,FALSE))))))</f>
        <v/>
      </c>
      <c r="K20" s="30" t="str">
        <f>IF(A20="","",IF(VLOOKUP(A20,[1]令和3年度契約状況調査票!$C:$AR,29,FALSE)="①公益社団法人","公社",IF(VLOOKUP(A20,[1]令和3年度契約状況調査票!$C:$AR,29,FALSE)="②公益財団法人","公財","")))</f>
        <v/>
      </c>
      <c r="L20" s="30" t="str">
        <f>IF(A20="","",VLOOKUP(A20,[1]令和3年度契約状況調査票!$C:$AR,30,FALSE))</f>
        <v/>
      </c>
      <c r="M20" s="31" t="str">
        <f>IF(A20="","",IF(VLOOKUP(A20,[1]令和3年度契約状況調査票!$C:$AR,30,FALSE)="国所管",VLOOKUP(A20,[1]令和3年度契約状況調査票!$C:$AR,24,FALSE),""))</f>
        <v/>
      </c>
      <c r="N20" s="32" t="str">
        <f>IF(A20="","",IF(AND(P20="○",O20="分担契約/単価契約"),"単価契約"&amp;CHAR(10)&amp;"予定調達総額 "&amp;TEXT(VLOOKUP(A20,[1]令和3年度契約状況調査票!$C:$AR,18,FALSE),"#,##0円")&amp;"(B)"&amp;CHAR(10)&amp;"分担契約"&amp;CHAR(10)&amp;VLOOKUP(A20,[1]令和3年度契約状況調査票!$C:$AR,34,FALSE),IF(AND(P20="○",O20="分担契約"),"分担契約"&amp;CHAR(10)&amp;"契約総額 "&amp;TEXT(VLOOKUP(A20,[1]令和3年度契約状況調査票!$C:$AR,18,FALSE),"#,##0円")&amp;"(B)"&amp;CHAR(10)&amp;VLOOKUP(A20,[1]令和3年度契約状況調査票!$C:$AR,34,FALSE),(IF(O20="分担契約/単価契約","単価契約"&amp;CHAR(10)&amp;"予定調達総額 "&amp;TEXT(VLOOKUP(A20,[1]令和3年度契約状況調査票!$C:$AR,18,FALSE),"#,##0円")&amp;CHAR(10)&amp;"分担契約"&amp;CHAR(10)&amp;VLOOKUP(A20,[1]令和3年度契約状況調査票!$C:$AR,34,FALSE),IF(O20="分担契約","分担契約"&amp;CHAR(10)&amp;"契約総額 "&amp;TEXT(VLOOKUP(A20,[1]令和3年度契約状況調査票!$C:$AR,18,FALSE),"#,##0円")&amp;CHAR(10)&amp;VLOOKUP(A20,[1]令和3年度契約状況調査票!$C:$AR,34,FALSE),IF(O20="単価契約","単価契約"&amp;CHAR(10)&amp;"予定調達総額 "&amp;TEXT(VLOOKUP(A20,[1]令和3年度契約状況調査票!$C:$AR,18,FALSE),"#,##0円")&amp;CHAR(10)&amp;VLOOKUP(A20,[1]令和3年度契約状況調査票!$C:$AR,34,FALSE),VLOOKUP(A20,[1]令和3年度契約状況調査票!$C:$AR,34,FALSE))))))))</f>
        <v/>
      </c>
      <c r="O20" s="21" t="str">
        <f>IF(A20="","",VLOOKUP(A20,[1]令和3年度契約状況調査票!$C:$BY,55,FALSE))</f>
        <v/>
      </c>
      <c r="P20" s="21" t="str">
        <f>IF(A20="","",IF(VLOOKUP(A20,[1]令和3年度契約状況調査票!$C:$AR,16,FALSE)="他官署で調達手続きを実施のため","×",IF(VLOOKUP(A20,[1]令和3年度契約状況調査票!$C:$AR,23,FALSE)="②同種の他の契約の予定価格を類推されるおそれがあるため公表しない","×","○")))</f>
        <v/>
      </c>
    </row>
    <row r="21" spans="1:16" s="21" customFormat="1" ht="60" customHeight="1" x14ac:dyDescent="0.15">
      <c r="A21" s="22" t="str">
        <f>IF(MAX([1]令和3年度契約状況調査票!C20:C265)&gt;=ROW()-5,ROW()-5,"")</f>
        <v/>
      </c>
      <c r="B21" s="23" t="str">
        <f>IF(A21="","",VLOOKUP(A21,[1]令和3年度契約状況調査票!$C:$AR,7,FALSE))</f>
        <v/>
      </c>
      <c r="C21" s="24" t="str">
        <f>IF(A21="","",VLOOKUP(A21,[1]令和3年度契約状況調査票!$C:$AR,8,FALSE))</f>
        <v/>
      </c>
      <c r="D21" s="25" t="str">
        <f>IF(A21="","",VLOOKUP(A21,[1]令和3年度契約状況調査票!$C:$AR,11,FALSE))</f>
        <v/>
      </c>
      <c r="E21" s="23" t="str">
        <f>IF(A21="","",VLOOKUP(A21,[1]令和3年度契約状況調査票!$C:$AR,12,FALSE))</f>
        <v/>
      </c>
      <c r="F21" s="26" t="str">
        <f>IF(A21="","",VLOOKUP(A21,[1]令和3年度契約状況調査票!$C:$AR,13,FALSE))</f>
        <v/>
      </c>
      <c r="G21" s="27" t="str">
        <f>IF(A21="","",IF(VLOOKUP(A21,[1]令和3年度契約状況調査票!$C:$AR,14,FALSE)="②一般競争入札（総合評価方式）","一般競争入札"&amp;CHAR(10)&amp;"（総合評価方式）","一般競争入札"))</f>
        <v/>
      </c>
      <c r="H21" s="28" t="str">
        <f>IF(A21="","",IF(VLOOKUP(A21,[1]令和3年度契約状況調査票!$C:$AR,16,FALSE)="他官署で調達手続きを実施のため","他官署で調達手続きを実施のため",IF(VLOOKUP(A21,[1]令和3年度契約状況調査票!$C:$AR,23,FALSE)="②同種の他の契約の予定価格を類推されるおそれがあるため公表しない","同種の他の契約の予定価格を類推されるおそれがあるため公表しない",IF(VLOOKUP(A21,[1]令和3年度契約状況調査票!$C:$AR,23,FALSE)="－","－",IF(VLOOKUP(A21,[1]令和3年度契約状況調査票!$C:$AR,9,FALSE)&lt;&gt;"",TEXT(VLOOKUP(A21,[1]令和3年度契約状況調査票!$C:$AR,16,FALSE),"#,##0円")&amp;CHAR(10)&amp;"(A)",VLOOKUP(A21,[1]令和3年度契約状況調査票!$C:$AR,16,FALSE))))))</f>
        <v/>
      </c>
      <c r="I21" s="28" t="str">
        <f>IF(A21="","",VLOOKUP(A21,[1]令和3年度契約状況調査票!$C:$AR,17,FALSE))</f>
        <v/>
      </c>
      <c r="J21" s="29" t="str">
        <f>IF(A21="","",IF(VLOOKUP(A21,[1]令和3年度契約状況調査票!$C:$AR,16,FALSE)="他官署で調達手続きを実施のため","－",IF(VLOOKUP(A21,[1]令和3年度契約状況調査票!$C:$AR,23,FALSE)="②同種の他の契約の予定価格を類推されるおそれがあるため公表しない","－",IF(VLOOKUP(A21,[1]令和3年度契約状況調査票!$C:$AR,23,FALSE)="－","－",IF(VLOOKUP(A21,[1]令和3年度契約状況調査票!$C:$AR,9,FALSE)&lt;&gt;"",TEXT(VLOOKUP(A21,[1]令和3年度契約状況調査票!$C:$AR,19,FALSE),"#.0%")&amp;CHAR(10)&amp;"(B/A×100)",VLOOKUP(A21,[1]令和3年度契約状況調査票!$C:$AR,19,FALSE))))))</f>
        <v/>
      </c>
      <c r="K21" s="30" t="str">
        <f>IF(A21="","",IF(VLOOKUP(A21,[1]令和3年度契約状況調査票!$C:$AR,29,FALSE)="①公益社団法人","公社",IF(VLOOKUP(A21,[1]令和3年度契約状況調査票!$C:$AR,29,FALSE)="②公益財団法人","公財","")))</f>
        <v/>
      </c>
      <c r="L21" s="30" t="str">
        <f>IF(A21="","",VLOOKUP(A21,[1]令和3年度契約状況調査票!$C:$AR,30,FALSE))</f>
        <v/>
      </c>
      <c r="M21" s="31" t="str">
        <f>IF(A21="","",IF(VLOOKUP(A21,[1]令和3年度契約状況調査票!$C:$AR,30,FALSE)="国所管",VLOOKUP(A21,[1]令和3年度契約状況調査票!$C:$AR,24,FALSE),""))</f>
        <v/>
      </c>
      <c r="N21" s="32" t="str">
        <f>IF(A21="","",IF(AND(P21="○",O21="分担契約/単価契約"),"単価契約"&amp;CHAR(10)&amp;"予定調達総額 "&amp;TEXT(VLOOKUP(A21,[1]令和3年度契約状況調査票!$C:$AR,18,FALSE),"#,##0円")&amp;"(B)"&amp;CHAR(10)&amp;"分担契約"&amp;CHAR(10)&amp;VLOOKUP(A21,[1]令和3年度契約状況調査票!$C:$AR,34,FALSE),IF(AND(P21="○",O21="分担契約"),"分担契約"&amp;CHAR(10)&amp;"契約総額 "&amp;TEXT(VLOOKUP(A21,[1]令和3年度契約状況調査票!$C:$AR,18,FALSE),"#,##0円")&amp;"(B)"&amp;CHAR(10)&amp;VLOOKUP(A21,[1]令和3年度契約状況調査票!$C:$AR,34,FALSE),(IF(O21="分担契約/単価契約","単価契約"&amp;CHAR(10)&amp;"予定調達総額 "&amp;TEXT(VLOOKUP(A21,[1]令和3年度契約状況調査票!$C:$AR,18,FALSE),"#,##0円")&amp;CHAR(10)&amp;"分担契約"&amp;CHAR(10)&amp;VLOOKUP(A21,[1]令和3年度契約状況調査票!$C:$AR,34,FALSE),IF(O21="分担契約","分担契約"&amp;CHAR(10)&amp;"契約総額 "&amp;TEXT(VLOOKUP(A21,[1]令和3年度契約状況調査票!$C:$AR,18,FALSE),"#,##0円")&amp;CHAR(10)&amp;VLOOKUP(A21,[1]令和3年度契約状況調査票!$C:$AR,34,FALSE),IF(O21="単価契約","単価契約"&amp;CHAR(10)&amp;"予定調達総額 "&amp;TEXT(VLOOKUP(A21,[1]令和3年度契約状況調査票!$C:$AR,18,FALSE),"#,##0円")&amp;CHAR(10)&amp;VLOOKUP(A21,[1]令和3年度契約状況調査票!$C:$AR,34,FALSE),VLOOKUP(A21,[1]令和3年度契約状況調査票!$C:$AR,34,FALSE))))))))</f>
        <v/>
      </c>
      <c r="O21" s="21" t="str">
        <f>IF(A21="","",VLOOKUP(A21,[1]令和3年度契約状況調査票!$C:$BY,55,FALSE))</f>
        <v/>
      </c>
      <c r="P21" s="21" t="str">
        <f>IF(A21="","",IF(VLOOKUP(A21,[1]令和3年度契約状況調査票!$C:$AR,16,FALSE)="他官署で調達手続きを実施のため","×",IF(VLOOKUP(A21,[1]令和3年度契約状況調査票!$C:$AR,23,FALSE)="②同種の他の契約の予定価格を類推されるおそれがあるため公表しない","×","○")))</f>
        <v/>
      </c>
    </row>
    <row r="22" spans="1:16" s="21" customFormat="1" ht="60" customHeight="1" x14ac:dyDescent="0.15">
      <c r="A22" s="22" t="str">
        <f>IF(MAX([1]令和3年度契約状況調査票!C21:C266)&gt;=ROW()-5,ROW()-5,"")</f>
        <v/>
      </c>
      <c r="B22" s="23" t="str">
        <f>IF(A22="","",VLOOKUP(A22,[1]令和3年度契約状況調査票!$C:$AR,7,FALSE))</f>
        <v/>
      </c>
      <c r="C22" s="24" t="str">
        <f>IF(A22="","",VLOOKUP(A22,[1]令和3年度契約状況調査票!$C:$AR,8,FALSE))</f>
        <v/>
      </c>
      <c r="D22" s="25" t="str">
        <f>IF(A22="","",VLOOKUP(A22,[1]令和3年度契約状況調査票!$C:$AR,11,FALSE))</f>
        <v/>
      </c>
      <c r="E22" s="23" t="str">
        <f>IF(A22="","",VLOOKUP(A22,[1]令和3年度契約状況調査票!$C:$AR,12,FALSE))</f>
        <v/>
      </c>
      <c r="F22" s="26" t="str">
        <f>IF(A22="","",VLOOKUP(A22,[1]令和3年度契約状況調査票!$C:$AR,13,FALSE))</f>
        <v/>
      </c>
      <c r="G22" s="27" t="str">
        <f>IF(A22="","",IF(VLOOKUP(A22,[1]令和3年度契約状況調査票!$C:$AR,14,FALSE)="②一般競争入札（総合評価方式）","一般競争入札"&amp;CHAR(10)&amp;"（総合評価方式）","一般競争入札"))</f>
        <v/>
      </c>
      <c r="H22" s="28" t="str">
        <f>IF(A22="","",IF(VLOOKUP(A22,[1]令和3年度契約状況調査票!$C:$AR,16,FALSE)="他官署で調達手続きを実施のため","他官署で調達手続きを実施のため",IF(VLOOKUP(A22,[1]令和3年度契約状況調査票!$C:$AR,23,FALSE)="②同種の他の契約の予定価格を類推されるおそれがあるため公表しない","同種の他の契約の予定価格を類推されるおそれがあるため公表しない",IF(VLOOKUP(A22,[1]令和3年度契約状況調査票!$C:$AR,23,FALSE)="－","－",IF(VLOOKUP(A22,[1]令和3年度契約状況調査票!$C:$AR,9,FALSE)&lt;&gt;"",TEXT(VLOOKUP(A22,[1]令和3年度契約状況調査票!$C:$AR,16,FALSE),"#,##0円")&amp;CHAR(10)&amp;"(A)",VLOOKUP(A22,[1]令和3年度契約状況調査票!$C:$AR,16,FALSE))))))</f>
        <v/>
      </c>
      <c r="I22" s="28" t="str">
        <f>IF(A22="","",VLOOKUP(A22,[1]令和3年度契約状況調査票!$C:$AR,17,FALSE))</f>
        <v/>
      </c>
      <c r="J22" s="29" t="str">
        <f>IF(A22="","",IF(VLOOKUP(A22,[1]令和3年度契約状況調査票!$C:$AR,16,FALSE)="他官署で調達手続きを実施のため","－",IF(VLOOKUP(A22,[1]令和3年度契約状況調査票!$C:$AR,23,FALSE)="②同種の他の契約の予定価格を類推されるおそれがあるため公表しない","－",IF(VLOOKUP(A22,[1]令和3年度契約状況調査票!$C:$AR,23,FALSE)="－","－",IF(VLOOKUP(A22,[1]令和3年度契約状況調査票!$C:$AR,9,FALSE)&lt;&gt;"",TEXT(VLOOKUP(A22,[1]令和3年度契約状況調査票!$C:$AR,19,FALSE),"#.0%")&amp;CHAR(10)&amp;"(B/A×100)",VLOOKUP(A22,[1]令和3年度契約状況調査票!$C:$AR,19,FALSE))))))</f>
        <v/>
      </c>
      <c r="K22" s="30" t="str">
        <f>IF(A22="","",IF(VLOOKUP(A22,[1]令和3年度契約状況調査票!$C:$AR,29,FALSE)="①公益社団法人","公社",IF(VLOOKUP(A22,[1]令和3年度契約状況調査票!$C:$AR,29,FALSE)="②公益財団法人","公財","")))</f>
        <v/>
      </c>
      <c r="L22" s="30" t="str">
        <f>IF(A22="","",VLOOKUP(A22,[1]令和3年度契約状況調査票!$C:$AR,30,FALSE))</f>
        <v/>
      </c>
      <c r="M22" s="31" t="str">
        <f>IF(A22="","",IF(VLOOKUP(A22,[1]令和3年度契約状況調査票!$C:$AR,30,FALSE)="国所管",VLOOKUP(A22,[1]令和3年度契約状況調査票!$C:$AR,24,FALSE),""))</f>
        <v/>
      </c>
      <c r="N22" s="32" t="str">
        <f>IF(A22="","",IF(AND(P22="○",O22="分担契約/単価契約"),"単価契約"&amp;CHAR(10)&amp;"予定調達総額 "&amp;TEXT(VLOOKUP(A22,[1]令和3年度契約状況調査票!$C:$AR,18,FALSE),"#,##0円")&amp;"(B)"&amp;CHAR(10)&amp;"分担契約"&amp;CHAR(10)&amp;VLOOKUP(A22,[1]令和3年度契約状況調査票!$C:$AR,34,FALSE),IF(AND(P22="○",O22="分担契約"),"分担契約"&amp;CHAR(10)&amp;"契約総額 "&amp;TEXT(VLOOKUP(A22,[1]令和3年度契約状況調査票!$C:$AR,18,FALSE),"#,##0円")&amp;"(B)"&amp;CHAR(10)&amp;VLOOKUP(A22,[1]令和3年度契約状況調査票!$C:$AR,34,FALSE),(IF(O22="分担契約/単価契約","単価契約"&amp;CHAR(10)&amp;"予定調達総額 "&amp;TEXT(VLOOKUP(A22,[1]令和3年度契約状況調査票!$C:$AR,18,FALSE),"#,##0円")&amp;CHAR(10)&amp;"分担契約"&amp;CHAR(10)&amp;VLOOKUP(A22,[1]令和3年度契約状況調査票!$C:$AR,34,FALSE),IF(O22="分担契約","分担契約"&amp;CHAR(10)&amp;"契約総額 "&amp;TEXT(VLOOKUP(A22,[1]令和3年度契約状況調査票!$C:$AR,18,FALSE),"#,##0円")&amp;CHAR(10)&amp;VLOOKUP(A22,[1]令和3年度契約状況調査票!$C:$AR,34,FALSE),IF(O22="単価契約","単価契約"&amp;CHAR(10)&amp;"予定調達総額 "&amp;TEXT(VLOOKUP(A22,[1]令和3年度契約状況調査票!$C:$AR,18,FALSE),"#,##0円")&amp;CHAR(10)&amp;VLOOKUP(A22,[1]令和3年度契約状況調査票!$C:$AR,34,FALSE),VLOOKUP(A22,[1]令和3年度契約状況調査票!$C:$AR,34,FALSE))))))))</f>
        <v/>
      </c>
      <c r="O22" s="21" t="str">
        <f>IF(A22="","",VLOOKUP(A22,[1]令和3年度契約状況調査票!$C:$BY,55,FALSE))</f>
        <v/>
      </c>
      <c r="P22" s="21" t="str">
        <f>IF(A22="","",IF(VLOOKUP(A22,[1]令和3年度契約状況調査票!$C:$AR,16,FALSE)="他官署で調達手続きを実施のため","×",IF(VLOOKUP(A22,[1]令和3年度契約状況調査票!$C:$AR,23,FALSE)="②同種の他の契約の予定価格を類推されるおそれがあるため公表しない","×","○")))</f>
        <v/>
      </c>
    </row>
    <row r="23" spans="1:16" s="21" customFormat="1" ht="60" customHeight="1" x14ac:dyDescent="0.15">
      <c r="A23" s="22" t="str">
        <f>IF(MAX([1]令和3年度契約状況調査票!C22:C267)&gt;=ROW()-5,ROW()-5,"")</f>
        <v/>
      </c>
      <c r="B23" s="23" t="str">
        <f>IF(A23="","",VLOOKUP(A23,[1]令和3年度契約状況調査票!$C:$AR,7,FALSE))</f>
        <v/>
      </c>
      <c r="C23" s="24" t="str">
        <f>IF(A23="","",VLOOKUP(A23,[1]令和3年度契約状況調査票!$C:$AR,8,FALSE))</f>
        <v/>
      </c>
      <c r="D23" s="25" t="str">
        <f>IF(A23="","",VLOOKUP(A23,[1]令和3年度契約状況調査票!$C:$AR,11,FALSE))</f>
        <v/>
      </c>
      <c r="E23" s="23" t="str">
        <f>IF(A23="","",VLOOKUP(A23,[1]令和3年度契約状況調査票!$C:$AR,12,FALSE))</f>
        <v/>
      </c>
      <c r="F23" s="26" t="str">
        <f>IF(A23="","",VLOOKUP(A23,[1]令和3年度契約状況調査票!$C:$AR,13,FALSE))</f>
        <v/>
      </c>
      <c r="G23" s="27" t="str">
        <f>IF(A23="","",IF(VLOOKUP(A23,[1]令和3年度契約状況調査票!$C:$AR,14,FALSE)="②一般競争入札（総合評価方式）","一般競争入札"&amp;CHAR(10)&amp;"（総合評価方式）","一般競争入札"))</f>
        <v/>
      </c>
      <c r="H23" s="28" t="str">
        <f>IF(A23="","",IF(VLOOKUP(A23,[1]令和3年度契約状況調査票!$C:$AR,16,FALSE)="他官署で調達手続きを実施のため","他官署で調達手続きを実施のため",IF(VLOOKUP(A23,[1]令和3年度契約状況調査票!$C:$AR,23,FALSE)="②同種の他の契約の予定価格を類推されるおそれがあるため公表しない","同種の他の契約の予定価格を類推されるおそれがあるため公表しない",IF(VLOOKUP(A23,[1]令和3年度契約状況調査票!$C:$AR,23,FALSE)="－","－",IF(VLOOKUP(A23,[1]令和3年度契約状況調査票!$C:$AR,9,FALSE)&lt;&gt;"",TEXT(VLOOKUP(A23,[1]令和3年度契約状況調査票!$C:$AR,16,FALSE),"#,##0円")&amp;CHAR(10)&amp;"(A)",VLOOKUP(A23,[1]令和3年度契約状況調査票!$C:$AR,16,FALSE))))))</f>
        <v/>
      </c>
      <c r="I23" s="28" t="str">
        <f>IF(A23="","",VLOOKUP(A23,[1]令和3年度契約状況調査票!$C:$AR,17,FALSE))</f>
        <v/>
      </c>
      <c r="J23" s="29" t="str">
        <f>IF(A23="","",IF(VLOOKUP(A23,[1]令和3年度契約状況調査票!$C:$AR,16,FALSE)="他官署で調達手続きを実施のため","－",IF(VLOOKUP(A23,[1]令和3年度契約状況調査票!$C:$AR,23,FALSE)="②同種の他の契約の予定価格を類推されるおそれがあるため公表しない","－",IF(VLOOKUP(A23,[1]令和3年度契約状況調査票!$C:$AR,23,FALSE)="－","－",IF(VLOOKUP(A23,[1]令和3年度契約状況調査票!$C:$AR,9,FALSE)&lt;&gt;"",TEXT(VLOOKUP(A23,[1]令和3年度契約状況調査票!$C:$AR,19,FALSE),"#.0%")&amp;CHAR(10)&amp;"(B/A×100)",VLOOKUP(A23,[1]令和3年度契約状況調査票!$C:$AR,19,FALSE))))))</f>
        <v/>
      </c>
      <c r="K23" s="30" t="str">
        <f>IF(A23="","",IF(VLOOKUP(A23,[1]令和3年度契約状況調査票!$C:$AR,29,FALSE)="①公益社団法人","公社",IF(VLOOKUP(A23,[1]令和3年度契約状況調査票!$C:$AR,29,FALSE)="②公益財団法人","公財","")))</f>
        <v/>
      </c>
      <c r="L23" s="30" t="str">
        <f>IF(A23="","",VLOOKUP(A23,[1]令和3年度契約状況調査票!$C:$AR,30,FALSE))</f>
        <v/>
      </c>
      <c r="M23" s="31" t="str">
        <f>IF(A23="","",IF(VLOOKUP(A23,[1]令和3年度契約状況調査票!$C:$AR,30,FALSE)="国所管",VLOOKUP(A23,[1]令和3年度契約状況調査票!$C:$AR,24,FALSE),""))</f>
        <v/>
      </c>
      <c r="N23" s="32" t="str">
        <f>IF(A23="","",IF(AND(P23="○",O23="分担契約/単価契約"),"単価契約"&amp;CHAR(10)&amp;"予定調達総額 "&amp;TEXT(VLOOKUP(A23,[1]令和3年度契約状況調査票!$C:$AR,18,FALSE),"#,##0円")&amp;"(B)"&amp;CHAR(10)&amp;"分担契約"&amp;CHAR(10)&amp;VLOOKUP(A23,[1]令和3年度契約状況調査票!$C:$AR,34,FALSE),IF(AND(P23="○",O23="分担契約"),"分担契約"&amp;CHAR(10)&amp;"契約総額 "&amp;TEXT(VLOOKUP(A23,[1]令和3年度契約状況調査票!$C:$AR,18,FALSE),"#,##0円")&amp;"(B)"&amp;CHAR(10)&amp;VLOOKUP(A23,[1]令和3年度契約状況調査票!$C:$AR,34,FALSE),(IF(O23="分担契約/単価契約","単価契約"&amp;CHAR(10)&amp;"予定調達総額 "&amp;TEXT(VLOOKUP(A23,[1]令和3年度契約状況調査票!$C:$AR,18,FALSE),"#,##0円")&amp;CHAR(10)&amp;"分担契約"&amp;CHAR(10)&amp;VLOOKUP(A23,[1]令和3年度契約状況調査票!$C:$AR,34,FALSE),IF(O23="分担契約","分担契約"&amp;CHAR(10)&amp;"契約総額 "&amp;TEXT(VLOOKUP(A23,[1]令和3年度契約状況調査票!$C:$AR,18,FALSE),"#,##0円")&amp;CHAR(10)&amp;VLOOKUP(A23,[1]令和3年度契約状況調査票!$C:$AR,34,FALSE),IF(O23="単価契約","単価契約"&amp;CHAR(10)&amp;"予定調達総額 "&amp;TEXT(VLOOKUP(A23,[1]令和3年度契約状況調査票!$C:$AR,18,FALSE),"#,##0円")&amp;CHAR(10)&amp;VLOOKUP(A23,[1]令和3年度契約状況調査票!$C:$AR,34,FALSE),VLOOKUP(A23,[1]令和3年度契約状況調査票!$C:$AR,34,FALSE))))))))</f>
        <v/>
      </c>
      <c r="O23" s="21" t="str">
        <f>IF(A23="","",VLOOKUP(A23,[1]令和3年度契約状況調査票!$C:$BY,55,FALSE))</f>
        <v/>
      </c>
      <c r="P23" s="21" t="str">
        <f>IF(A23="","",IF(VLOOKUP(A23,[1]令和3年度契約状況調査票!$C:$AR,16,FALSE)="他官署で調達手続きを実施のため","×",IF(VLOOKUP(A23,[1]令和3年度契約状況調査票!$C:$AR,23,FALSE)="②同種の他の契約の予定価格を類推されるおそれがあるため公表しない","×","○")))</f>
        <v/>
      </c>
    </row>
    <row r="24" spans="1:16" s="21" customFormat="1" ht="60" customHeight="1" x14ac:dyDescent="0.15">
      <c r="A24" s="22" t="str">
        <f>IF(MAX([1]令和3年度契約状況調査票!C23:C268)&gt;=ROW()-5,ROW()-5,"")</f>
        <v/>
      </c>
      <c r="B24" s="23" t="str">
        <f>IF(A24="","",VLOOKUP(A24,[1]令和3年度契約状況調査票!$C:$AR,7,FALSE))</f>
        <v/>
      </c>
      <c r="C24" s="24" t="str">
        <f>IF(A24="","",VLOOKUP(A24,[1]令和3年度契約状況調査票!$C:$AR,8,FALSE))</f>
        <v/>
      </c>
      <c r="D24" s="25" t="str">
        <f>IF(A24="","",VLOOKUP(A24,[1]令和3年度契約状況調査票!$C:$AR,11,FALSE))</f>
        <v/>
      </c>
      <c r="E24" s="23" t="str">
        <f>IF(A24="","",VLOOKUP(A24,[1]令和3年度契約状況調査票!$C:$AR,12,FALSE))</f>
        <v/>
      </c>
      <c r="F24" s="26" t="str">
        <f>IF(A24="","",VLOOKUP(A24,[1]令和3年度契約状況調査票!$C:$AR,13,FALSE))</f>
        <v/>
      </c>
      <c r="G24" s="27" t="str">
        <f>IF(A24="","",IF(VLOOKUP(A24,[1]令和3年度契約状況調査票!$C:$AR,14,FALSE)="②一般競争入札（総合評価方式）","一般競争入札"&amp;CHAR(10)&amp;"（総合評価方式）","一般競争入札"))</f>
        <v/>
      </c>
      <c r="H24" s="28" t="str">
        <f>IF(A24="","",IF(VLOOKUP(A24,[1]令和3年度契約状況調査票!$C:$AR,16,FALSE)="他官署で調達手続きを実施のため","他官署で調達手続きを実施のため",IF(VLOOKUP(A24,[1]令和3年度契約状況調査票!$C:$AR,23,FALSE)="②同種の他の契約の予定価格を類推されるおそれがあるため公表しない","同種の他の契約の予定価格を類推されるおそれがあるため公表しない",IF(VLOOKUP(A24,[1]令和3年度契約状況調査票!$C:$AR,23,FALSE)="－","－",IF(VLOOKUP(A24,[1]令和3年度契約状況調査票!$C:$AR,9,FALSE)&lt;&gt;"",TEXT(VLOOKUP(A24,[1]令和3年度契約状況調査票!$C:$AR,16,FALSE),"#,##0円")&amp;CHAR(10)&amp;"(A)",VLOOKUP(A24,[1]令和3年度契約状況調査票!$C:$AR,16,FALSE))))))</f>
        <v/>
      </c>
      <c r="I24" s="28" t="str">
        <f>IF(A24="","",VLOOKUP(A24,[1]令和3年度契約状況調査票!$C:$AR,17,FALSE))</f>
        <v/>
      </c>
      <c r="J24" s="29" t="str">
        <f>IF(A24="","",IF(VLOOKUP(A24,[1]令和3年度契約状況調査票!$C:$AR,16,FALSE)="他官署で調達手続きを実施のため","－",IF(VLOOKUP(A24,[1]令和3年度契約状況調査票!$C:$AR,23,FALSE)="②同種の他の契約の予定価格を類推されるおそれがあるため公表しない","－",IF(VLOOKUP(A24,[1]令和3年度契約状況調査票!$C:$AR,23,FALSE)="－","－",IF(VLOOKUP(A24,[1]令和3年度契約状況調査票!$C:$AR,9,FALSE)&lt;&gt;"",TEXT(VLOOKUP(A24,[1]令和3年度契約状況調査票!$C:$AR,19,FALSE),"#.0%")&amp;CHAR(10)&amp;"(B/A×100)",VLOOKUP(A24,[1]令和3年度契約状況調査票!$C:$AR,19,FALSE))))))</f>
        <v/>
      </c>
      <c r="K24" s="30" t="str">
        <f>IF(A24="","",IF(VLOOKUP(A24,[1]令和3年度契約状況調査票!$C:$AR,29,FALSE)="①公益社団法人","公社",IF(VLOOKUP(A24,[1]令和3年度契約状況調査票!$C:$AR,29,FALSE)="②公益財団法人","公財","")))</f>
        <v/>
      </c>
      <c r="L24" s="30" t="str">
        <f>IF(A24="","",VLOOKUP(A24,[1]令和3年度契約状況調査票!$C:$AR,30,FALSE))</f>
        <v/>
      </c>
      <c r="M24" s="31" t="str">
        <f>IF(A24="","",IF(VLOOKUP(A24,[1]令和3年度契約状況調査票!$C:$AR,30,FALSE)="国所管",VLOOKUP(A24,[1]令和3年度契約状況調査票!$C:$AR,24,FALSE),""))</f>
        <v/>
      </c>
      <c r="N24" s="32" t="str">
        <f>IF(A24="","",IF(AND(P24="○",O24="分担契約/単価契約"),"単価契約"&amp;CHAR(10)&amp;"予定調達総額 "&amp;TEXT(VLOOKUP(A24,[1]令和3年度契約状況調査票!$C:$AR,18,FALSE),"#,##0円")&amp;"(B)"&amp;CHAR(10)&amp;"分担契約"&amp;CHAR(10)&amp;VLOOKUP(A24,[1]令和3年度契約状況調査票!$C:$AR,34,FALSE),IF(AND(P24="○",O24="分担契約"),"分担契約"&amp;CHAR(10)&amp;"契約総額 "&amp;TEXT(VLOOKUP(A24,[1]令和3年度契約状況調査票!$C:$AR,18,FALSE),"#,##0円")&amp;"(B)"&amp;CHAR(10)&amp;VLOOKUP(A24,[1]令和3年度契約状況調査票!$C:$AR,34,FALSE),(IF(O24="分担契約/単価契約","単価契約"&amp;CHAR(10)&amp;"予定調達総額 "&amp;TEXT(VLOOKUP(A24,[1]令和3年度契約状況調査票!$C:$AR,18,FALSE),"#,##0円")&amp;CHAR(10)&amp;"分担契約"&amp;CHAR(10)&amp;VLOOKUP(A24,[1]令和3年度契約状況調査票!$C:$AR,34,FALSE),IF(O24="分担契約","分担契約"&amp;CHAR(10)&amp;"契約総額 "&amp;TEXT(VLOOKUP(A24,[1]令和3年度契約状況調査票!$C:$AR,18,FALSE),"#,##0円")&amp;CHAR(10)&amp;VLOOKUP(A24,[1]令和3年度契約状況調査票!$C:$AR,34,FALSE),IF(O24="単価契約","単価契約"&amp;CHAR(10)&amp;"予定調達総額 "&amp;TEXT(VLOOKUP(A24,[1]令和3年度契約状況調査票!$C:$AR,18,FALSE),"#,##0円")&amp;CHAR(10)&amp;VLOOKUP(A24,[1]令和3年度契約状況調査票!$C:$AR,34,FALSE),VLOOKUP(A24,[1]令和3年度契約状況調査票!$C:$AR,34,FALSE))))))))</f>
        <v/>
      </c>
      <c r="O24" s="21" t="str">
        <f>IF(A24="","",VLOOKUP(A24,[1]令和3年度契約状況調査票!$C:$BY,55,FALSE))</f>
        <v/>
      </c>
      <c r="P24" s="21" t="str">
        <f>IF(A24="","",IF(VLOOKUP(A24,[1]令和3年度契約状況調査票!$C:$AR,16,FALSE)="他官署で調達手続きを実施のため","×",IF(VLOOKUP(A24,[1]令和3年度契約状況調査票!$C:$AR,23,FALSE)="②同種の他の契約の予定価格を類推されるおそれがあるため公表しない","×","○")))</f>
        <v/>
      </c>
    </row>
    <row r="25" spans="1:16" s="21" customFormat="1" ht="60" customHeight="1" x14ac:dyDescent="0.15">
      <c r="A25" s="22" t="str">
        <f>IF(MAX([1]令和3年度契約状況調査票!C24:C269)&gt;=ROW()-5,ROW()-5,"")</f>
        <v/>
      </c>
      <c r="B25" s="23" t="str">
        <f>IF(A25="","",VLOOKUP(A25,[1]令和3年度契約状況調査票!$C:$AR,7,FALSE))</f>
        <v/>
      </c>
      <c r="C25" s="24" t="str">
        <f>IF(A25="","",VLOOKUP(A25,[1]令和3年度契約状況調査票!$C:$AR,8,FALSE))</f>
        <v/>
      </c>
      <c r="D25" s="25" t="str">
        <f>IF(A25="","",VLOOKUP(A25,[1]令和3年度契約状況調査票!$C:$AR,11,FALSE))</f>
        <v/>
      </c>
      <c r="E25" s="23" t="str">
        <f>IF(A25="","",VLOOKUP(A25,[1]令和3年度契約状況調査票!$C:$AR,12,FALSE))</f>
        <v/>
      </c>
      <c r="F25" s="26" t="str">
        <f>IF(A25="","",VLOOKUP(A25,[1]令和3年度契約状況調査票!$C:$AR,13,FALSE))</f>
        <v/>
      </c>
      <c r="G25" s="27" t="str">
        <f>IF(A25="","",IF(VLOOKUP(A25,[1]令和3年度契約状況調査票!$C:$AR,14,FALSE)="②一般競争入札（総合評価方式）","一般競争入札"&amp;CHAR(10)&amp;"（総合評価方式）","一般競争入札"))</f>
        <v/>
      </c>
      <c r="H25" s="28" t="str">
        <f>IF(A25="","",IF(VLOOKUP(A25,[1]令和3年度契約状況調査票!$C:$AR,16,FALSE)="他官署で調達手続きを実施のため","他官署で調達手続きを実施のため",IF(VLOOKUP(A25,[1]令和3年度契約状況調査票!$C:$AR,23,FALSE)="②同種の他の契約の予定価格を類推されるおそれがあるため公表しない","同種の他の契約の予定価格を類推されるおそれがあるため公表しない",IF(VLOOKUP(A25,[1]令和3年度契約状況調査票!$C:$AR,23,FALSE)="－","－",IF(VLOOKUP(A25,[1]令和3年度契約状況調査票!$C:$AR,9,FALSE)&lt;&gt;"",TEXT(VLOOKUP(A25,[1]令和3年度契約状況調査票!$C:$AR,16,FALSE),"#,##0円")&amp;CHAR(10)&amp;"(A)",VLOOKUP(A25,[1]令和3年度契約状況調査票!$C:$AR,16,FALSE))))))</f>
        <v/>
      </c>
      <c r="I25" s="28" t="str">
        <f>IF(A25="","",VLOOKUP(A25,[1]令和3年度契約状況調査票!$C:$AR,17,FALSE))</f>
        <v/>
      </c>
      <c r="J25" s="29" t="str">
        <f>IF(A25="","",IF(VLOOKUP(A25,[1]令和3年度契約状況調査票!$C:$AR,16,FALSE)="他官署で調達手続きを実施のため","－",IF(VLOOKUP(A25,[1]令和3年度契約状況調査票!$C:$AR,23,FALSE)="②同種の他の契約の予定価格を類推されるおそれがあるため公表しない","－",IF(VLOOKUP(A25,[1]令和3年度契約状況調査票!$C:$AR,23,FALSE)="－","－",IF(VLOOKUP(A25,[1]令和3年度契約状況調査票!$C:$AR,9,FALSE)&lt;&gt;"",TEXT(VLOOKUP(A25,[1]令和3年度契約状況調査票!$C:$AR,19,FALSE),"#.0%")&amp;CHAR(10)&amp;"(B/A×100)",VLOOKUP(A25,[1]令和3年度契約状況調査票!$C:$AR,19,FALSE))))))</f>
        <v/>
      </c>
      <c r="K25" s="30" t="str">
        <f>IF(A25="","",IF(VLOOKUP(A25,[1]令和3年度契約状況調査票!$C:$AR,29,FALSE)="①公益社団法人","公社",IF(VLOOKUP(A25,[1]令和3年度契約状況調査票!$C:$AR,29,FALSE)="②公益財団法人","公財","")))</f>
        <v/>
      </c>
      <c r="L25" s="30" t="str">
        <f>IF(A25="","",VLOOKUP(A25,[1]令和3年度契約状況調査票!$C:$AR,30,FALSE))</f>
        <v/>
      </c>
      <c r="M25" s="31" t="str">
        <f>IF(A25="","",IF(VLOOKUP(A25,[1]令和3年度契約状況調査票!$C:$AR,30,FALSE)="国所管",VLOOKUP(A25,[1]令和3年度契約状況調査票!$C:$AR,24,FALSE),""))</f>
        <v/>
      </c>
      <c r="N25" s="32" t="str">
        <f>IF(A25="","",IF(AND(P25="○",O25="分担契約/単価契約"),"単価契約"&amp;CHAR(10)&amp;"予定調達総額 "&amp;TEXT(VLOOKUP(A25,[1]令和3年度契約状況調査票!$C:$AR,18,FALSE),"#,##0円")&amp;"(B)"&amp;CHAR(10)&amp;"分担契約"&amp;CHAR(10)&amp;VLOOKUP(A25,[1]令和3年度契約状況調査票!$C:$AR,34,FALSE),IF(AND(P25="○",O25="分担契約"),"分担契約"&amp;CHAR(10)&amp;"契約総額 "&amp;TEXT(VLOOKUP(A25,[1]令和3年度契約状況調査票!$C:$AR,18,FALSE),"#,##0円")&amp;"(B)"&amp;CHAR(10)&amp;VLOOKUP(A25,[1]令和3年度契約状況調査票!$C:$AR,34,FALSE),(IF(O25="分担契約/単価契約","単価契約"&amp;CHAR(10)&amp;"予定調達総額 "&amp;TEXT(VLOOKUP(A25,[1]令和3年度契約状況調査票!$C:$AR,18,FALSE),"#,##0円")&amp;CHAR(10)&amp;"分担契約"&amp;CHAR(10)&amp;VLOOKUP(A25,[1]令和3年度契約状況調査票!$C:$AR,34,FALSE),IF(O25="分担契約","分担契約"&amp;CHAR(10)&amp;"契約総額 "&amp;TEXT(VLOOKUP(A25,[1]令和3年度契約状況調査票!$C:$AR,18,FALSE),"#,##0円")&amp;CHAR(10)&amp;VLOOKUP(A25,[1]令和3年度契約状況調査票!$C:$AR,34,FALSE),IF(O25="単価契約","単価契約"&amp;CHAR(10)&amp;"予定調達総額 "&amp;TEXT(VLOOKUP(A25,[1]令和3年度契約状況調査票!$C:$AR,18,FALSE),"#,##0円")&amp;CHAR(10)&amp;VLOOKUP(A25,[1]令和3年度契約状況調査票!$C:$AR,34,FALSE),VLOOKUP(A25,[1]令和3年度契約状況調査票!$C:$AR,34,FALSE))))))))</f>
        <v/>
      </c>
      <c r="O25" s="21" t="str">
        <f>IF(A25="","",VLOOKUP(A25,[1]令和3年度契約状況調査票!$C:$BY,55,FALSE))</f>
        <v/>
      </c>
      <c r="P25" s="21" t="str">
        <f>IF(A25="","",IF(VLOOKUP(A25,[1]令和3年度契約状況調査票!$C:$AR,16,FALSE)="他官署で調達手続きを実施のため","×",IF(VLOOKUP(A25,[1]令和3年度契約状況調査票!$C:$AR,23,FALSE)="②同種の他の契約の予定価格を類推されるおそれがあるため公表しない","×","○")))</f>
        <v/>
      </c>
    </row>
    <row r="26" spans="1:16" s="21" customFormat="1" ht="60" customHeight="1" x14ac:dyDescent="0.15">
      <c r="A26" s="22" t="str">
        <f>IF(MAX([1]令和3年度契約状況調査票!C25:C270)&gt;=ROW()-5,ROW()-5,"")</f>
        <v/>
      </c>
      <c r="B26" s="23" t="str">
        <f>IF(A26="","",VLOOKUP(A26,[1]令和3年度契約状況調査票!$C:$AR,7,FALSE))</f>
        <v/>
      </c>
      <c r="C26" s="24" t="str">
        <f>IF(A26="","",VLOOKUP(A26,[1]令和3年度契約状況調査票!$C:$AR,8,FALSE))</f>
        <v/>
      </c>
      <c r="D26" s="25" t="str">
        <f>IF(A26="","",VLOOKUP(A26,[1]令和3年度契約状況調査票!$C:$AR,11,FALSE))</f>
        <v/>
      </c>
      <c r="E26" s="23" t="str">
        <f>IF(A26="","",VLOOKUP(A26,[1]令和3年度契約状況調査票!$C:$AR,12,FALSE))</f>
        <v/>
      </c>
      <c r="F26" s="26" t="str">
        <f>IF(A26="","",VLOOKUP(A26,[1]令和3年度契約状況調査票!$C:$AR,13,FALSE))</f>
        <v/>
      </c>
      <c r="G26" s="27" t="str">
        <f>IF(A26="","",IF(VLOOKUP(A26,[1]令和3年度契約状況調査票!$C:$AR,14,FALSE)="②一般競争入札（総合評価方式）","一般競争入札"&amp;CHAR(10)&amp;"（総合評価方式）","一般競争入札"))</f>
        <v/>
      </c>
      <c r="H26" s="28" t="str">
        <f>IF(A26="","",IF(VLOOKUP(A26,[1]令和3年度契約状況調査票!$C:$AR,16,FALSE)="他官署で調達手続きを実施のため","他官署で調達手続きを実施のため",IF(VLOOKUP(A26,[1]令和3年度契約状況調査票!$C:$AR,23,FALSE)="②同種の他の契約の予定価格を類推されるおそれがあるため公表しない","同種の他の契約の予定価格を類推されるおそれがあるため公表しない",IF(VLOOKUP(A26,[1]令和3年度契約状況調査票!$C:$AR,23,FALSE)="－","－",IF(VLOOKUP(A26,[1]令和3年度契約状況調査票!$C:$AR,9,FALSE)&lt;&gt;"",TEXT(VLOOKUP(A26,[1]令和3年度契約状況調査票!$C:$AR,16,FALSE),"#,##0円")&amp;CHAR(10)&amp;"(A)",VLOOKUP(A26,[1]令和3年度契約状況調査票!$C:$AR,16,FALSE))))))</f>
        <v/>
      </c>
      <c r="I26" s="28" t="str">
        <f>IF(A26="","",VLOOKUP(A26,[1]令和3年度契約状況調査票!$C:$AR,17,FALSE))</f>
        <v/>
      </c>
      <c r="J26" s="29" t="str">
        <f>IF(A26="","",IF(VLOOKUP(A26,[1]令和3年度契約状況調査票!$C:$AR,16,FALSE)="他官署で調達手続きを実施のため","－",IF(VLOOKUP(A26,[1]令和3年度契約状況調査票!$C:$AR,23,FALSE)="②同種の他の契約の予定価格を類推されるおそれがあるため公表しない","－",IF(VLOOKUP(A26,[1]令和3年度契約状況調査票!$C:$AR,23,FALSE)="－","－",IF(VLOOKUP(A26,[1]令和3年度契約状況調査票!$C:$AR,9,FALSE)&lt;&gt;"",TEXT(VLOOKUP(A26,[1]令和3年度契約状況調査票!$C:$AR,19,FALSE),"#.0%")&amp;CHAR(10)&amp;"(B/A×100)",VLOOKUP(A26,[1]令和3年度契約状況調査票!$C:$AR,19,FALSE))))))</f>
        <v/>
      </c>
      <c r="K26" s="30" t="str">
        <f>IF(A26="","",IF(VLOOKUP(A26,[1]令和3年度契約状況調査票!$C:$AR,29,FALSE)="①公益社団法人","公社",IF(VLOOKUP(A26,[1]令和3年度契約状況調査票!$C:$AR,29,FALSE)="②公益財団法人","公財","")))</f>
        <v/>
      </c>
      <c r="L26" s="30" t="str">
        <f>IF(A26="","",VLOOKUP(A26,[1]令和3年度契約状況調査票!$C:$AR,30,FALSE))</f>
        <v/>
      </c>
      <c r="M26" s="31" t="str">
        <f>IF(A26="","",IF(VLOOKUP(A26,[1]令和3年度契約状況調査票!$C:$AR,30,FALSE)="国所管",VLOOKUP(A26,[1]令和3年度契約状況調査票!$C:$AR,24,FALSE),""))</f>
        <v/>
      </c>
      <c r="N26" s="32" t="str">
        <f>IF(A26="","",IF(AND(P26="○",O26="分担契約/単価契約"),"単価契約"&amp;CHAR(10)&amp;"予定調達総額 "&amp;TEXT(VLOOKUP(A26,[1]令和3年度契約状況調査票!$C:$AR,18,FALSE),"#,##0円")&amp;"(B)"&amp;CHAR(10)&amp;"分担契約"&amp;CHAR(10)&amp;VLOOKUP(A26,[1]令和3年度契約状況調査票!$C:$AR,34,FALSE),IF(AND(P26="○",O26="分担契約"),"分担契約"&amp;CHAR(10)&amp;"契約総額 "&amp;TEXT(VLOOKUP(A26,[1]令和3年度契約状況調査票!$C:$AR,18,FALSE),"#,##0円")&amp;"(B)"&amp;CHAR(10)&amp;VLOOKUP(A26,[1]令和3年度契約状況調査票!$C:$AR,34,FALSE),(IF(O26="分担契約/単価契約","単価契約"&amp;CHAR(10)&amp;"予定調達総額 "&amp;TEXT(VLOOKUP(A26,[1]令和3年度契約状況調査票!$C:$AR,18,FALSE),"#,##0円")&amp;CHAR(10)&amp;"分担契約"&amp;CHAR(10)&amp;VLOOKUP(A26,[1]令和3年度契約状況調査票!$C:$AR,34,FALSE),IF(O26="分担契約","分担契約"&amp;CHAR(10)&amp;"契約総額 "&amp;TEXT(VLOOKUP(A26,[1]令和3年度契約状況調査票!$C:$AR,18,FALSE),"#,##0円")&amp;CHAR(10)&amp;VLOOKUP(A26,[1]令和3年度契約状況調査票!$C:$AR,34,FALSE),IF(O26="単価契約","単価契約"&amp;CHAR(10)&amp;"予定調達総額 "&amp;TEXT(VLOOKUP(A26,[1]令和3年度契約状況調査票!$C:$AR,18,FALSE),"#,##0円")&amp;CHAR(10)&amp;VLOOKUP(A26,[1]令和3年度契約状況調査票!$C:$AR,34,FALSE),VLOOKUP(A26,[1]令和3年度契約状況調査票!$C:$AR,34,FALSE))))))))</f>
        <v/>
      </c>
      <c r="O26" s="21" t="str">
        <f>IF(A26="","",VLOOKUP(A26,[1]令和3年度契約状況調査票!$C:$BY,55,FALSE))</f>
        <v/>
      </c>
      <c r="P26" s="21" t="str">
        <f>IF(A26="","",IF(VLOOKUP(A26,[1]令和3年度契約状況調査票!$C:$AR,16,FALSE)="他官署で調達手続きを実施のため","×",IF(VLOOKUP(A26,[1]令和3年度契約状況調査票!$C:$AR,23,FALSE)="②同種の他の契約の予定価格を類推されるおそれがあるため公表しない","×","○")))</f>
        <v/>
      </c>
    </row>
    <row r="27" spans="1:16" s="21" customFormat="1" ht="60" customHeight="1" x14ac:dyDescent="0.15">
      <c r="A27" s="22" t="str">
        <f>IF(MAX([1]令和3年度契約状況調査票!C26:C271)&gt;=ROW()-5,ROW()-5,"")</f>
        <v/>
      </c>
      <c r="B27" s="23" t="str">
        <f>IF(A27="","",VLOOKUP(A27,[1]令和3年度契約状況調査票!$C:$AR,7,FALSE))</f>
        <v/>
      </c>
      <c r="C27" s="24" t="str">
        <f>IF(A27="","",VLOOKUP(A27,[1]令和3年度契約状況調査票!$C:$AR,8,FALSE))</f>
        <v/>
      </c>
      <c r="D27" s="25" t="str">
        <f>IF(A27="","",VLOOKUP(A27,[1]令和3年度契約状況調査票!$C:$AR,11,FALSE))</f>
        <v/>
      </c>
      <c r="E27" s="23" t="str">
        <f>IF(A27="","",VLOOKUP(A27,[1]令和3年度契約状況調査票!$C:$AR,12,FALSE))</f>
        <v/>
      </c>
      <c r="F27" s="26" t="str">
        <f>IF(A27="","",VLOOKUP(A27,[1]令和3年度契約状況調査票!$C:$AR,13,FALSE))</f>
        <v/>
      </c>
      <c r="G27" s="27" t="str">
        <f>IF(A27="","",IF(VLOOKUP(A27,[1]令和3年度契約状況調査票!$C:$AR,14,FALSE)="②一般競争入札（総合評価方式）","一般競争入札"&amp;CHAR(10)&amp;"（総合評価方式）","一般競争入札"))</f>
        <v/>
      </c>
      <c r="H27" s="28" t="str">
        <f>IF(A27="","",IF(VLOOKUP(A27,[1]令和3年度契約状況調査票!$C:$AR,16,FALSE)="他官署で調達手続きを実施のため","他官署で調達手続きを実施のため",IF(VLOOKUP(A27,[1]令和3年度契約状況調査票!$C:$AR,23,FALSE)="②同種の他の契約の予定価格を類推されるおそれがあるため公表しない","同種の他の契約の予定価格を類推されるおそれがあるため公表しない",IF(VLOOKUP(A27,[1]令和3年度契約状況調査票!$C:$AR,23,FALSE)="－","－",IF(VLOOKUP(A27,[1]令和3年度契約状況調査票!$C:$AR,9,FALSE)&lt;&gt;"",TEXT(VLOOKUP(A27,[1]令和3年度契約状況調査票!$C:$AR,16,FALSE),"#,##0円")&amp;CHAR(10)&amp;"(A)",VLOOKUP(A27,[1]令和3年度契約状況調査票!$C:$AR,16,FALSE))))))</f>
        <v/>
      </c>
      <c r="I27" s="28" t="str">
        <f>IF(A27="","",VLOOKUP(A27,[1]令和3年度契約状況調査票!$C:$AR,17,FALSE))</f>
        <v/>
      </c>
      <c r="J27" s="29" t="str">
        <f>IF(A27="","",IF(VLOOKUP(A27,[1]令和3年度契約状況調査票!$C:$AR,16,FALSE)="他官署で調達手続きを実施のため","－",IF(VLOOKUP(A27,[1]令和3年度契約状況調査票!$C:$AR,23,FALSE)="②同種の他の契約の予定価格を類推されるおそれがあるため公表しない","－",IF(VLOOKUP(A27,[1]令和3年度契約状況調査票!$C:$AR,23,FALSE)="－","－",IF(VLOOKUP(A27,[1]令和3年度契約状況調査票!$C:$AR,9,FALSE)&lt;&gt;"",TEXT(VLOOKUP(A27,[1]令和3年度契約状況調査票!$C:$AR,19,FALSE),"#.0%")&amp;CHAR(10)&amp;"(B/A×100)",VLOOKUP(A27,[1]令和3年度契約状況調査票!$C:$AR,19,FALSE))))))</f>
        <v/>
      </c>
      <c r="K27" s="30" t="str">
        <f>IF(A27="","",IF(VLOOKUP(A27,[1]令和3年度契約状況調査票!$C:$AR,29,FALSE)="①公益社団法人","公社",IF(VLOOKUP(A27,[1]令和3年度契約状況調査票!$C:$AR,29,FALSE)="②公益財団法人","公財","")))</f>
        <v/>
      </c>
      <c r="L27" s="30" t="str">
        <f>IF(A27="","",VLOOKUP(A27,[1]令和3年度契約状況調査票!$C:$AR,30,FALSE))</f>
        <v/>
      </c>
      <c r="M27" s="31" t="str">
        <f>IF(A27="","",IF(VLOOKUP(A27,[1]令和3年度契約状況調査票!$C:$AR,30,FALSE)="国所管",VLOOKUP(A27,[1]令和3年度契約状況調査票!$C:$AR,24,FALSE),""))</f>
        <v/>
      </c>
      <c r="N27" s="32" t="str">
        <f>IF(A27="","",IF(AND(P27="○",O27="分担契約/単価契約"),"単価契約"&amp;CHAR(10)&amp;"予定調達総額 "&amp;TEXT(VLOOKUP(A27,[1]令和3年度契約状況調査票!$C:$AR,18,FALSE),"#,##0円")&amp;"(B)"&amp;CHAR(10)&amp;"分担契約"&amp;CHAR(10)&amp;VLOOKUP(A27,[1]令和3年度契約状況調査票!$C:$AR,34,FALSE),IF(AND(P27="○",O27="分担契約"),"分担契約"&amp;CHAR(10)&amp;"契約総額 "&amp;TEXT(VLOOKUP(A27,[1]令和3年度契約状況調査票!$C:$AR,18,FALSE),"#,##0円")&amp;"(B)"&amp;CHAR(10)&amp;VLOOKUP(A27,[1]令和3年度契約状況調査票!$C:$AR,34,FALSE),(IF(O27="分担契約/単価契約","単価契約"&amp;CHAR(10)&amp;"予定調達総額 "&amp;TEXT(VLOOKUP(A27,[1]令和3年度契約状況調査票!$C:$AR,18,FALSE),"#,##0円")&amp;CHAR(10)&amp;"分担契約"&amp;CHAR(10)&amp;VLOOKUP(A27,[1]令和3年度契約状況調査票!$C:$AR,34,FALSE),IF(O27="分担契約","分担契約"&amp;CHAR(10)&amp;"契約総額 "&amp;TEXT(VLOOKUP(A27,[1]令和3年度契約状況調査票!$C:$AR,18,FALSE),"#,##0円")&amp;CHAR(10)&amp;VLOOKUP(A27,[1]令和3年度契約状況調査票!$C:$AR,34,FALSE),IF(O27="単価契約","単価契約"&amp;CHAR(10)&amp;"予定調達総額 "&amp;TEXT(VLOOKUP(A27,[1]令和3年度契約状況調査票!$C:$AR,18,FALSE),"#,##0円")&amp;CHAR(10)&amp;VLOOKUP(A27,[1]令和3年度契約状況調査票!$C:$AR,34,FALSE),VLOOKUP(A27,[1]令和3年度契約状況調査票!$C:$AR,34,FALSE))))))))</f>
        <v/>
      </c>
      <c r="O27" s="21" t="str">
        <f>IF(A27="","",VLOOKUP(A27,[1]令和3年度契約状況調査票!$C:$BY,55,FALSE))</f>
        <v/>
      </c>
      <c r="P27" s="21" t="str">
        <f>IF(A27="","",IF(VLOOKUP(A27,[1]令和3年度契約状況調査票!$C:$AR,16,FALSE)="他官署で調達手続きを実施のため","×",IF(VLOOKUP(A27,[1]令和3年度契約状況調査票!$C:$AR,23,FALSE)="②同種の他の契約の予定価格を類推されるおそれがあるため公表しない","×","○")))</f>
        <v/>
      </c>
    </row>
    <row r="28" spans="1:16" s="21" customFormat="1" ht="60" customHeight="1" x14ac:dyDescent="0.15">
      <c r="A28" s="22" t="str">
        <f>IF(MAX([1]令和3年度契約状況調査票!C27:C272)&gt;=ROW()-5,ROW()-5,"")</f>
        <v/>
      </c>
      <c r="B28" s="23" t="str">
        <f>IF(A28="","",VLOOKUP(A28,[1]令和3年度契約状況調査票!$C:$AR,7,FALSE))</f>
        <v/>
      </c>
      <c r="C28" s="24" t="str">
        <f>IF(A28="","",VLOOKUP(A28,[1]令和3年度契約状況調査票!$C:$AR,8,FALSE))</f>
        <v/>
      </c>
      <c r="D28" s="25" t="str">
        <f>IF(A28="","",VLOOKUP(A28,[1]令和3年度契約状況調査票!$C:$AR,11,FALSE))</f>
        <v/>
      </c>
      <c r="E28" s="23" t="str">
        <f>IF(A28="","",VLOOKUP(A28,[1]令和3年度契約状況調査票!$C:$AR,12,FALSE))</f>
        <v/>
      </c>
      <c r="F28" s="26" t="str">
        <f>IF(A28="","",VLOOKUP(A28,[1]令和3年度契約状況調査票!$C:$AR,13,FALSE))</f>
        <v/>
      </c>
      <c r="G28" s="27" t="str">
        <f>IF(A28="","",IF(VLOOKUP(A28,[1]令和3年度契約状況調査票!$C:$AR,14,FALSE)="②一般競争入札（総合評価方式）","一般競争入札"&amp;CHAR(10)&amp;"（総合評価方式）","一般競争入札"))</f>
        <v/>
      </c>
      <c r="H28" s="28" t="str">
        <f>IF(A28="","",IF(VLOOKUP(A28,[1]令和3年度契約状況調査票!$C:$AR,16,FALSE)="他官署で調達手続きを実施のため","他官署で調達手続きを実施のため",IF(VLOOKUP(A28,[1]令和3年度契約状況調査票!$C:$AR,23,FALSE)="②同種の他の契約の予定価格を類推されるおそれがあるため公表しない","同種の他の契約の予定価格を類推されるおそれがあるため公表しない",IF(VLOOKUP(A28,[1]令和3年度契約状況調査票!$C:$AR,23,FALSE)="－","－",IF(VLOOKUP(A28,[1]令和3年度契約状況調査票!$C:$AR,9,FALSE)&lt;&gt;"",TEXT(VLOOKUP(A28,[1]令和3年度契約状況調査票!$C:$AR,16,FALSE),"#,##0円")&amp;CHAR(10)&amp;"(A)",VLOOKUP(A28,[1]令和3年度契約状況調査票!$C:$AR,16,FALSE))))))</f>
        <v/>
      </c>
      <c r="I28" s="28" t="str">
        <f>IF(A28="","",VLOOKUP(A28,[1]令和3年度契約状況調査票!$C:$AR,17,FALSE))</f>
        <v/>
      </c>
      <c r="J28" s="29" t="str">
        <f>IF(A28="","",IF(VLOOKUP(A28,[1]令和3年度契約状況調査票!$C:$AR,16,FALSE)="他官署で調達手続きを実施のため","－",IF(VLOOKUP(A28,[1]令和3年度契約状況調査票!$C:$AR,23,FALSE)="②同種の他の契約の予定価格を類推されるおそれがあるため公表しない","－",IF(VLOOKUP(A28,[1]令和3年度契約状況調査票!$C:$AR,23,FALSE)="－","－",IF(VLOOKUP(A28,[1]令和3年度契約状況調査票!$C:$AR,9,FALSE)&lt;&gt;"",TEXT(VLOOKUP(A28,[1]令和3年度契約状況調査票!$C:$AR,19,FALSE),"#.0%")&amp;CHAR(10)&amp;"(B/A×100)",VLOOKUP(A28,[1]令和3年度契約状況調査票!$C:$AR,19,FALSE))))))</f>
        <v/>
      </c>
      <c r="K28" s="30" t="str">
        <f>IF(A28="","",IF(VLOOKUP(A28,[1]令和3年度契約状況調査票!$C:$AR,29,FALSE)="①公益社団法人","公社",IF(VLOOKUP(A28,[1]令和3年度契約状況調査票!$C:$AR,29,FALSE)="②公益財団法人","公財","")))</f>
        <v/>
      </c>
      <c r="L28" s="30" t="str">
        <f>IF(A28="","",VLOOKUP(A28,[1]令和3年度契約状況調査票!$C:$AR,30,FALSE))</f>
        <v/>
      </c>
      <c r="M28" s="31" t="str">
        <f>IF(A28="","",IF(VLOOKUP(A28,[1]令和3年度契約状況調査票!$C:$AR,30,FALSE)="国所管",VLOOKUP(A28,[1]令和3年度契約状況調査票!$C:$AR,24,FALSE),""))</f>
        <v/>
      </c>
      <c r="N28" s="32" t="str">
        <f>IF(A28="","",IF(AND(P28="○",O28="分担契約/単価契約"),"単価契約"&amp;CHAR(10)&amp;"予定調達総額 "&amp;TEXT(VLOOKUP(A28,[1]令和3年度契約状況調査票!$C:$AR,18,FALSE),"#,##0円")&amp;"(B)"&amp;CHAR(10)&amp;"分担契約"&amp;CHAR(10)&amp;VLOOKUP(A28,[1]令和3年度契約状況調査票!$C:$AR,34,FALSE),IF(AND(P28="○",O28="分担契約"),"分担契約"&amp;CHAR(10)&amp;"契約総額 "&amp;TEXT(VLOOKUP(A28,[1]令和3年度契約状況調査票!$C:$AR,18,FALSE),"#,##0円")&amp;"(B)"&amp;CHAR(10)&amp;VLOOKUP(A28,[1]令和3年度契約状況調査票!$C:$AR,34,FALSE),(IF(O28="分担契約/単価契約","単価契約"&amp;CHAR(10)&amp;"予定調達総額 "&amp;TEXT(VLOOKUP(A28,[1]令和3年度契約状況調査票!$C:$AR,18,FALSE),"#,##0円")&amp;CHAR(10)&amp;"分担契約"&amp;CHAR(10)&amp;VLOOKUP(A28,[1]令和3年度契約状況調査票!$C:$AR,34,FALSE),IF(O28="分担契約","分担契約"&amp;CHAR(10)&amp;"契約総額 "&amp;TEXT(VLOOKUP(A28,[1]令和3年度契約状況調査票!$C:$AR,18,FALSE),"#,##0円")&amp;CHAR(10)&amp;VLOOKUP(A28,[1]令和3年度契約状況調査票!$C:$AR,34,FALSE),IF(O28="単価契約","単価契約"&amp;CHAR(10)&amp;"予定調達総額 "&amp;TEXT(VLOOKUP(A28,[1]令和3年度契約状況調査票!$C:$AR,18,FALSE),"#,##0円")&amp;CHAR(10)&amp;VLOOKUP(A28,[1]令和3年度契約状況調査票!$C:$AR,34,FALSE),VLOOKUP(A28,[1]令和3年度契約状況調査票!$C:$AR,34,FALSE))))))))</f>
        <v/>
      </c>
      <c r="O28" s="21" t="str">
        <f>IF(A28="","",VLOOKUP(A28,[1]令和3年度契約状況調査票!$C:$BY,55,FALSE))</f>
        <v/>
      </c>
      <c r="P28" s="21" t="str">
        <f>IF(A28="","",IF(VLOOKUP(A28,[1]令和3年度契約状況調査票!$C:$AR,16,FALSE)="他官署で調達手続きを実施のため","×",IF(VLOOKUP(A28,[1]令和3年度契約状況調査票!$C:$AR,23,FALSE)="②同種の他の契約の予定価格を類推されるおそれがあるため公表しない","×","○")))</f>
        <v/>
      </c>
    </row>
    <row r="29" spans="1:16" s="21" customFormat="1" ht="60" customHeight="1" x14ac:dyDescent="0.15">
      <c r="A29" s="22" t="str">
        <f>IF(MAX([1]令和3年度契約状況調査票!C28:C273)&gt;=ROW()-5,ROW()-5,"")</f>
        <v/>
      </c>
      <c r="B29" s="23" t="str">
        <f>IF(A29="","",VLOOKUP(A29,[1]令和3年度契約状況調査票!$C:$AR,7,FALSE))</f>
        <v/>
      </c>
      <c r="C29" s="24" t="str">
        <f>IF(A29="","",VLOOKUP(A29,[1]令和3年度契約状況調査票!$C:$AR,8,FALSE))</f>
        <v/>
      </c>
      <c r="D29" s="25" t="str">
        <f>IF(A29="","",VLOOKUP(A29,[1]令和3年度契約状況調査票!$C:$AR,11,FALSE))</f>
        <v/>
      </c>
      <c r="E29" s="23" t="str">
        <f>IF(A29="","",VLOOKUP(A29,[1]令和3年度契約状況調査票!$C:$AR,12,FALSE))</f>
        <v/>
      </c>
      <c r="F29" s="26" t="str">
        <f>IF(A29="","",VLOOKUP(A29,[1]令和3年度契約状況調査票!$C:$AR,13,FALSE))</f>
        <v/>
      </c>
      <c r="G29" s="27" t="str">
        <f>IF(A29="","",IF(VLOOKUP(A29,[1]令和3年度契約状況調査票!$C:$AR,14,FALSE)="②一般競争入札（総合評価方式）","一般競争入札"&amp;CHAR(10)&amp;"（総合評価方式）","一般競争入札"))</f>
        <v/>
      </c>
      <c r="H29" s="28" t="str">
        <f>IF(A29="","",IF(VLOOKUP(A29,[1]令和3年度契約状況調査票!$C:$AR,16,FALSE)="他官署で調達手続きを実施のため","他官署で調達手続きを実施のため",IF(VLOOKUP(A29,[1]令和3年度契約状況調査票!$C:$AR,23,FALSE)="②同種の他の契約の予定価格を類推されるおそれがあるため公表しない","同種の他の契約の予定価格を類推されるおそれがあるため公表しない",IF(VLOOKUP(A29,[1]令和3年度契約状況調査票!$C:$AR,23,FALSE)="－","－",IF(VLOOKUP(A29,[1]令和3年度契約状況調査票!$C:$AR,9,FALSE)&lt;&gt;"",TEXT(VLOOKUP(A29,[1]令和3年度契約状況調査票!$C:$AR,16,FALSE),"#,##0円")&amp;CHAR(10)&amp;"(A)",VLOOKUP(A29,[1]令和3年度契約状況調査票!$C:$AR,16,FALSE))))))</f>
        <v/>
      </c>
      <c r="I29" s="28" t="str">
        <f>IF(A29="","",VLOOKUP(A29,[1]令和3年度契約状況調査票!$C:$AR,17,FALSE))</f>
        <v/>
      </c>
      <c r="J29" s="29" t="str">
        <f>IF(A29="","",IF(VLOOKUP(A29,[1]令和3年度契約状況調査票!$C:$AR,16,FALSE)="他官署で調達手続きを実施のため","－",IF(VLOOKUP(A29,[1]令和3年度契約状況調査票!$C:$AR,23,FALSE)="②同種の他の契約の予定価格を類推されるおそれがあるため公表しない","－",IF(VLOOKUP(A29,[1]令和3年度契約状況調査票!$C:$AR,23,FALSE)="－","－",IF(VLOOKUP(A29,[1]令和3年度契約状況調査票!$C:$AR,9,FALSE)&lt;&gt;"",TEXT(VLOOKUP(A29,[1]令和3年度契約状況調査票!$C:$AR,19,FALSE),"#.0%")&amp;CHAR(10)&amp;"(B/A×100)",VLOOKUP(A29,[1]令和3年度契約状況調査票!$C:$AR,19,FALSE))))))</f>
        <v/>
      </c>
      <c r="K29" s="30" t="str">
        <f>IF(A29="","",IF(VLOOKUP(A29,[1]令和3年度契約状況調査票!$C:$AR,29,FALSE)="①公益社団法人","公社",IF(VLOOKUP(A29,[1]令和3年度契約状況調査票!$C:$AR,29,FALSE)="②公益財団法人","公財","")))</f>
        <v/>
      </c>
      <c r="L29" s="30" t="str">
        <f>IF(A29="","",VLOOKUP(A29,[1]令和3年度契約状況調査票!$C:$AR,30,FALSE))</f>
        <v/>
      </c>
      <c r="M29" s="31" t="str">
        <f>IF(A29="","",IF(VLOOKUP(A29,[1]令和3年度契約状況調査票!$C:$AR,30,FALSE)="国所管",VLOOKUP(A29,[1]令和3年度契約状況調査票!$C:$AR,24,FALSE),""))</f>
        <v/>
      </c>
      <c r="N29" s="32" t="str">
        <f>IF(A29="","",IF(AND(P29="○",O29="分担契約/単価契約"),"単価契約"&amp;CHAR(10)&amp;"予定調達総額 "&amp;TEXT(VLOOKUP(A29,[1]令和3年度契約状況調査票!$C:$AR,18,FALSE),"#,##0円")&amp;"(B)"&amp;CHAR(10)&amp;"分担契約"&amp;CHAR(10)&amp;VLOOKUP(A29,[1]令和3年度契約状況調査票!$C:$AR,34,FALSE),IF(AND(P29="○",O29="分担契約"),"分担契約"&amp;CHAR(10)&amp;"契約総額 "&amp;TEXT(VLOOKUP(A29,[1]令和3年度契約状況調査票!$C:$AR,18,FALSE),"#,##0円")&amp;"(B)"&amp;CHAR(10)&amp;VLOOKUP(A29,[1]令和3年度契約状況調査票!$C:$AR,34,FALSE),(IF(O29="分担契約/単価契約","単価契約"&amp;CHAR(10)&amp;"予定調達総額 "&amp;TEXT(VLOOKUP(A29,[1]令和3年度契約状況調査票!$C:$AR,18,FALSE),"#,##0円")&amp;CHAR(10)&amp;"分担契約"&amp;CHAR(10)&amp;VLOOKUP(A29,[1]令和3年度契約状況調査票!$C:$AR,34,FALSE),IF(O29="分担契約","分担契約"&amp;CHAR(10)&amp;"契約総額 "&amp;TEXT(VLOOKUP(A29,[1]令和3年度契約状況調査票!$C:$AR,18,FALSE),"#,##0円")&amp;CHAR(10)&amp;VLOOKUP(A29,[1]令和3年度契約状況調査票!$C:$AR,34,FALSE),IF(O29="単価契約","単価契約"&amp;CHAR(10)&amp;"予定調達総額 "&amp;TEXT(VLOOKUP(A29,[1]令和3年度契約状況調査票!$C:$AR,18,FALSE),"#,##0円")&amp;CHAR(10)&amp;VLOOKUP(A29,[1]令和3年度契約状況調査票!$C:$AR,34,FALSE),VLOOKUP(A29,[1]令和3年度契約状況調査票!$C:$AR,34,FALSE))))))))</f>
        <v/>
      </c>
      <c r="O29" s="21" t="str">
        <f>IF(A29="","",VLOOKUP(A29,[1]令和3年度契約状況調査票!$C:$BY,55,FALSE))</f>
        <v/>
      </c>
      <c r="P29" s="21" t="str">
        <f>IF(A29="","",IF(VLOOKUP(A29,[1]令和3年度契約状況調査票!$C:$AR,16,FALSE)="他官署で調達手続きを実施のため","×",IF(VLOOKUP(A29,[1]令和3年度契約状況調査票!$C:$AR,23,FALSE)="②同種の他の契約の予定価格を類推されるおそれがあるため公表しない","×","○")))</f>
        <v/>
      </c>
    </row>
    <row r="30" spans="1:16" s="21" customFormat="1" ht="60" customHeight="1" x14ac:dyDescent="0.15">
      <c r="A30" s="22" t="str">
        <f>IF(MAX([1]令和3年度契約状況調査票!C29:C274)&gt;=ROW()-5,ROW()-5,"")</f>
        <v/>
      </c>
      <c r="B30" s="23" t="str">
        <f>IF(A30="","",VLOOKUP(A30,[1]令和3年度契約状況調査票!$C:$AR,7,FALSE))</f>
        <v/>
      </c>
      <c r="C30" s="24" t="str">
        <f>IF(A30="","",VLOOKUP(A30,[1]令和3年度契約状況調査票!$C:$AR,8,FALSE))</f>
        <v/>
      </c>
      <c r="D30" s="25" t="str">
        <f>IF(A30="","",VLOOKUP(A30,[1]令和3年度契約状況調査票!$C:$AR,11,FALSE))</f>
        <v/>
      </c>
      <c r="E30" s="23" t="str">
        <f>IF(A30="","",VLOOKUP(A30,[1]令和3年度契約状況調査票!$C:$AR,12,FALSE))</f>
        <v/>
      </c>
      <c r="F30" s="26" t="str">
        <f>IF(A30="","",VLOOKUP(A30,[1]令和3年度契約状況調査票!$C:$AR,13,FALSE))</f>
        <v/>
      </c>
      <c r="G30" s="27" t="str">
        <f>IF(A30="","",IF(VLOOKUP(A30,[1]令和3年度契約状況調査票!$C:$AR,14,FALSE)="②一般競争入札（総合評価方式）","一般競争入札"&amp;CHAR(10)&amp;"（総合評価方式）","一般競争入札"))</f>
        <v/>
      </c>
      <c r="H30" s="28" t="str">
        <f>IF(A30="","",IF(VLOOKUP(A30,[1]令和3年度契約状況調査票!$C:$AR,16,FALSE)="他官署で調達手続きを実施のため","他官署で調達手続きを実施のため",IF(VLOOKUP(A30,[1]令和3年度契約状況調査票!$C:$AR,23,FALSE)="②同種の他の契約の予定価格を類推されるおそれがあるため公表しない","同種の他の契約の予定価格を類推されるおそれがあるため公表しない",IF(VLOOKUP(A30,[1]令和3年度契約状況調査票!$C:$AR,23,FALSE)="－","－",IF(VLOOKUP(A30,[1]令和3年度契約状況調査票!$C:$AR,9,FALSE)&lt;&gt;"",TEXT(VLOOKUP(A30,[1]令和3年度契約状況調査票!$C:$AR,16,FALSE),"#,##0円")&amp;CHAR(10)&amp;"(A)",VLOOKUP(A30,[1]令和3年度契約状況調査票!$C:$AR,16,FALSE))))))</f>
        <v/>
      </c>
      <c r="I30" s="28" t="str">
        <f>IF(A30="","",VLOOKUP(A30,[1]令和3年度契約状況調査票!$C:$AR,17,FALSE))</f>
        <v/>
      </c>
      <c r="J30" s="29" t="str">
        <f>IF(A30="","",IF(VLOOKUP(A30,[1]令和3年度契約状況調査票!$C:$AR,16,FALSE)="他官署で調達手続きを実施のため","－",IF(VLOOKUP(A30,[1]令和3年度契約状況調査票!$C:$AR,23,FALSE)="②同種の他の契約の予定価格を類推されるおそれがあるため公表しない","－",IF(VLOOKUP(A30,[1]令和3年度契約状況調査票!$C:$AR,23,FALSE)="－","－",IF(VLOOKUP(A30,[1]令和3年度契約状況調査票!$C:$AR,9,FALSE)&lt;&gt;"",TEXT(VLOOKUP(A30,[1]令和3年度契約状況調査票!$C:$AR,19,FALSE),"#.0%")&amp;CHAR(10)&amp;"(B/A×100)",VLOOKUP(A30,[1]令和3年度契約状況調査票!$C:$AR,19,FALSE))))))</f>
        <v/>
      </c>
      <c r="K30" s="30" t="str">
        <f>IF(A30="","",IF(VLOOKUP(A30,[1]令和3年度契約状況調査票!$C:$AR,29,FALSE)="①公益社団法人","公社",IF(VLOOKUP(A30,[1]令和3年度契約状況調査票!$C:$AR,29,FALSE)="②公益財団法人","公財","")))</f>
        <v/>
      </c>
      <c r="L30" s="30" t="str">
        <f>IF(A30="","",VLOOKUP(A30,[1]令和3年度契約状況調査票!$C:$AR,30,FALSE))</f>
        <v/>
      </c>
      <c r="M30" s="31" t="str">
        <f>IF(A30="","",IF(VLOOKUP(A30,[1]令和3年度契約状況調査票!$C:$AR,30,FALSE)="国所管",VLOOKUP(A30,[1]令和3年度契約状況調査票!$C:$AR,24,FALSE),""))</f>
        <v/>
      </c>
      <c r="N30" s="32" t="str">
        <f>IF(A30="","",IF(AND(P30="○",O30="分担契約/単価契約"),"単価契約"&amp;CHAR(10)&amp;"予定調達総額 "&amp;TEXT(VLOOKUP(A30,[1]令和3年度契約状況調査票!$C:$AR,18,FALSE),"#,##0円")&amp;"(B)"&amp;CHAR(10)&amp;"分担契約"&amp;CHAR(10)&amp;VLOOKUP(A30,[1]令和3年度契約状況調査票!$C:$AR,34,FALSE),IF(AND(P30="○",O30="分担契約"),"分担契約"&amp;CHAR(10)&amp;"契約総額 "&amp;TEXT(VLOOKUP(A30,[1]令和3年度契約状況調査票!$C:$AR,18,FALSE),"#,##0円")&amp;"(B)"&amp;CHAR(10)&amp;VLOOKUP(A30,[1]令和3年度契約状況調査票!$C:$AR,34,FALSE),(IF(O30="分担契約/単価契約","単価契約"&amp;CHAR(10)&amp;"予定調達総額 "&amp;TEXT(VLOOKUP(A30,[1]令和3年度契約状況調査票!$C:$AR,18,FALSE),"#,##0円")&amp;CHAR(10)&amp;"分担契約"&amp;CHAR(10)&amp;VLOOKUP(A30,[1]令和3年度契約状況調査票!$C:$AR,34,FALSE),IF(O30="分担契約","分担契約"&amp;CHAR(10)&amp;"契約総額 "&amp;TEXT(VLOOKUP(A30,[1]令和3年度契約状況調査票!$C:$AR,18,FALSE),"#,##0円")&amp;CHAR(10)&amp;VLOOKUP(A30,[1]令和3年度契約状況調査票!$C:$AR,34,FALSE),IF(O30="単価契約","単価契約"&amp;CHAR(10)&amp;"予定調達総額 "&amp;TEXT(VLOOKUP(A30,[1]令和3年度契約状況調査票!$C:$AR,18,FALSE),"#,##0円")&amp;CHAR(10)&amp;VLOOKUP(A30,[1]令和3年度契約状況調査票!$C:$AR,34,FALSE),VLOOKUP(A30,[1]令和3年度契約状況調査票!$C:$AR,34,FALSE))))))))</f>
        <v/>
      </c>
      <c r="O30" s="21" t="str">
        <f>IF(A30="","",VLOOKUP(A30,[1]令和3年度契約状況調査票!$C:$BY,55,FALSE))</f>
        <v/>
      </c>
      <c r="P30" s="21" t="str">
        <f>IF(A30="","",IF(VLOOKUP(A30,[1]令和3年度契約状況調査票!$C:$AR,16,FALSE)="他官署で調達手続きを実施のため","×",IF(VLOOKUP(A30,[1]令和3年度契約状況調査票!$C:$AR,23,FALSE)="②同種の他の契約の予定価格を類推されるおそれがあるため公表しない","×","○")))</f>
        <v/>
      </c>
    </row>
    <row r="31" spans="1:16" s="21" customFormat="1" ht="60" customHeight="1" x14ac:dyDescent="0.15">
      <c r="A31" s="22" t="str">
        <f>IF(MAX([1]令和3年度契約状況調査票!C30:C275)&gt;=ROW()-5,ROW()-5,"")</f>
        <v/>
      </c>
      <c r="B31" s="23" t="str">
        <f>IF(A31="","",VLOOKUP(A31,[1]令和3年度契約状況調査票!$C:$AR,7,FALSE))</f>
        <v/>
      </c>
      <c r="C31" s="24" t="str">
        <f>IF(A31="","",VLOOKUP(A31,[1]令和3年度契約状況調査票!$C:$AR,8,FALSE))</f>
        <v/>
      </c>
      <c r="D31" s="25" t="str">
        <f>IF(A31="","",VLOOKUP(A31,[1]令和3年度契約状況調査票!$C:$AR,11,FALSE))</f>
        <v/>
      </c>
      <c r="E31" s="23" t="str">
        <f>IF(A31="","",VLOOKUP(A31,[1]令和3年度契約状況調査票!$C:$AR,12,FALSE))</f>
        <v/>
      </c>
      <c r="F31" s="26" t="str">
        <f>IF(A31="","",VLOOKUP(A31,[1]令和3年度契約状況調査票!$C:$AR,13,FALSE))</f>
        <v/>
      </c>
      <c r="G31" s="27" t="str">
        <f>IF(A31="","",IF(VLOOKUP(A31,[1]令和3年度契約状況調査票!$C:$AR,14,FALSE)="②一般競争入札（総合評価方式）","一般競争入札"&amp;CHAR(10)&amp;"（総合評価方式）","一般競争入札"))</f>
        <v/>
      </c>
      <c r="H31" s="28" t="str">
        <f>IF(A31="","",IF(VLOOKUP(A31,[1]令和3年度契約状況調査票!$C:$AR,16,FALSE)="他官署で調達手続きを実施のため","他官署で調達手続きを実施のため",IF(VLOOKUP(A31,[1]令和3年度契約状況調査票!$C:$AR,23,FALSE)="②同種の他の契約の予定価格を類推されるおそれがあるため公表しない","同種の他の契約の予定価格を類推されるおそれがあるため公表しない",IF(VLOOKUP(A31,[1]令和3年度契約状況調査票!$C:$AR,23,FALSE)="－","－",IF(VLOOKUP(A31,[1]令和3年度契約状況調査票!$C:$AR,9,FALSE)&lt;&gt;"",TEXT(VLOOKUP(A31,[1]令和3年度契約状況調査票!$C:$AR,16,FALSE),"#,##0円")&amp;CHAR(10)&amp;"(A)",VLOOKUP(A31,[1]令和3年度契約状況調査票!$C:$AR,16,FALSE))))))</f>
        <v/>
      </c>
      <c r="I31" s="28" t="str">
        <f>IF(A31="","",VLOOKUP(A31,[1]令和3年度契約状況調査票!$C:$AR,17,FALSE))</f>
        <v/>
      </c>
      <c r="J31" s="29" t="str">
        <f>IF(A31="","",IF(VLOOKUP(A31,[1]令和3年度契約状況調査票!$C:$AR,16,FALSE)="他官署で調達手続きを実施のため","－",IF(VLOOKUP(A31,[1]令和3年度契約状況調査票!$C:$AR,23,FALSE)="②同種の他の契約の予定価格を類推されるおそれがあるため公表しない","－",IF(VLOOKUP(A31,[1]令和3年度契約状況調査票!$C:$AR,23,FALSE)="－","－",IF(VLOOKUP(A31,[1]令和3年度契約状況調査票!$C:$AR,9,FALSE)&lt;&gt;"",TEXT(VLOOKUP(A31,[1]令和3年度契約状況調査票!$C:$AR,19,FALSE),"#.0%")&amp;CHAR(10)&amp;"(B/A×100)",VLOOKUP(A31,[1]令和3年度契約状況調査票!$C:$AR,19,FALSE))))))</f>
        <v/>
      </c>
      <c r="K31" s="30" t="str">
        <f>IF(A31="","",IF(VLOOKUP(A31,[1]令和3年度契約状況調査票!$C:$AR,29,FALSE)="①公益社団法人","公社",IF(VLOOKUP(A31,[1]令和3年度契約状況調査票!$C:$AR,29,FALSE)="②公益財団法人","公財","")))</f>
        <v/>
      </c>
      <c r="L31" s="30" t="str">
        <f>IF(A31="","",VLOOKUP(A31,[1]令和3年度契約状況調査票!$C:$AR,30,FALSE))</f>
        <v/>
      </c>
      <c r="M31" s="31" t="str">
        <f>IF(A31="","",IF(VLOOKUP(A31,[1]令和3年度契約状況調査票!$C:$AR,30,FALSE)="国所管",VLOOKUP(A31,[1]令和3年度契約状況調査票!$C:$AR,24,FALSE),""))</f>
        <v/>
      </c>
      <c r="N31" s="32" t="str">
        <f>IF(A31="","",IF(AND(P31="○",O31="分担契約/単価契約"),"単価契約"&amp;CHAR(10)&amp;"予定調達総額 "&amp;TEXT(VLOOKUP(A31,[1]令和3年度契約状況調査票!$C:$AR,18,FALSE),"#,##0円")&amp;"(B)"&amp;CHAR(10)&amp;"分担契約"&amp;CHAR(10)&amp;VLOOKUP(A31,[1]令和3年度契約状況調査票!$C:$AR,34,FALSE),IF(AND(P31="○",O31="分担契約"),"分担契約"&amp;CHAR(10)&amp;"契約総額 "&amp;TEXT(VLOOKUP(A31,[1]令和3年度契約状況調査票!$C:$AR,18,FALSE),"#,##0円")&amp;"(B)"&amp;CHAR(10)&amp;VLOOKUP(A31,[1]令和3年度契約状況調査票!$C:$AR,34,FALSE),(IF(O31="分担契約/単価契約","単価契約"&amp;CHAR(10)&amp;"予定調達総額 "&amp;TEXT(VLOOKUP(A31,[1]令和3年度契約状況調査票!$C:$AR,18,FALSE),"#,##0円")&amp;CHAR(10)&amp;"分担契約"&amp;CHAR(10)&amp;VLOOKUP(A31,[1]令和3年度契約状況調査票!$C:$AR,34,FALSE),IF(O31="分担契約","分担契約"&amp;CHAR(10)&amp;"契約総額 "&amp;TEXT(VLOOKUP(A31,[1]令和3年度契約状況調査票!$C:$AR,18,FALSE),"#,##0円")&amp;CHAR(10)&amp;VLOOKUP(A31,[1]令和3年度契約状況調査票!$C:$AR,34,FALSE),IF(O31="単価契約","単価契約"&amp;CHAR(10)&amp;"予定調達総額 "&amp;TEXT(VLOOKUP(A31,[1]令和3年度契約状況調査票!$C:$AR,18,FALSE),"#,##0円")&amp;CHAR(10)&amp;VLOOKUP(A31,[1]令和3年度契約状況調査票!$C:$AR,34,FALSE),VLOOKUP(A31,[1]令和3年度契約状況調査票!$C:$AR,34,FALSE))))))))</f>
        <v/>
      </c>
      <c r="O31" s="21" t="str">
        <f>IF(A31="","",VLOOKUP(A31,[1]令和3年度契約状況調査票!$C:$BY,55,FALSE))</f>
        <v/>
      </c>
      <c r="P31" s="21" t="str">
        <f>IF(A31="","",IF(VLOOKUP(A31,[1]令和3年度契約状況調査票!$C:$AR,16,FALSE)="他官署で調達手続きを実施のため","×",IF(VLOOKUP(A31,[1]令和3年度契約状況調査票!$C:$AR,23,FALSE)="②同種の他の契約の予定価格を類推されるおそれがあるため公表しない","×","○")))</f>
        <v/>
      </c>
    </row>
    <row r="32" spans="1:16" s="21" customFormat="1" ht="60" customHeight="1" x14ac:dyDescent="0.15">
      <c r="A32" s="22" t="str">
        <f>IF(MAX([1]令和3年度契約状況調査票!C31:C276)&gt;=ROW()-5,ROW()-5,"")</f>
        <v/>
      </c>
      <c r="B32" s="23" t="str">
        <f>IF(A32="","",VLOOKUP(A32,[1]令和3年度契約状況調査票!$C:$AR,7,FALSE))</f>
        <v/>
      </c>
      <c r="C32" s="24" t="str">
        <f>IF(A32="","",VLOOKUP(A32,[1]令和3年度契約状況調査票!$C:$AR,8,FALSE))</f>
        <v/>
      </c>
      <c r="D32" s="25" t="str">
        <f>IF(A32="","",VLOOKUP(A32,[1]令和3年度契約状況調査票!$C:$AR,11,FALSE))</f>
        <v/>
      </c>
      <c r="E32" s="23" t="str">
        <f>IF(A32="","",VLOOKUP(A32,[1]令和3年度契約状況調査票!$C:$AR,12,FALSE))</f>
        <v/>
      </c>
      <c r="F32" s="26" t="str">
        <f>IF(A32="","",VLOOKUP(A32,[1]令和3年度契約状況調査票!$C:$AR,13,FALSE))</f>
        <v/>
      </c>
      <c r="G32" s="27" t="str">
        <f>IF(A32="","",IF(VLOOKUP(A32,[1]令和3年度契約状況調査票!$C:$AR,14,FALSE)="②一般競争入札（総合評価方式）","一般競争入札"&amp;CHAR(10)&amp;"（総合評価方式）","一般競争入札"))</f>
        <v/>
      </c>
      <c r="H32" s="28" t="str">
        <f>IF(A32="","",IF(VLOOKUP(A32,[1]令和3年度契約状況調査票!$C:$AR,16,FALSE)="他官署で調達手続きを実施のため","他官署で調達手続きを実施のため",IF(VLOOKUP(A32,[1]令和3年度契約状況調査票!$C:$AR,23,FALSE)="②同種の他の契約の予定価格を類推されるおそれがあるため公表しない","同種の他の契約の予定価格を類推されるおそれがあるため公表しない",IF(VLOOKUP(A32,[1]令和3年度契約状況調査票!$C:$AR,23,FALSE)="－","－",IF(VLOOKUP(A32,[1]令和3年度契約状況調査票!$C:$AR,9,FALSE)&lt;&gt;"",TEXT(VLOOKUP(A32,[1]令和3年度契約状況調査票!$C:$AR,16,FALSE),"#,##0円")&amp;CHAR(10)&amp;"(A)",VLOOKUP(A32,[1]令和3年度契約状況調査票!$C:$AR,16,FALSE))))))</f>
        <v/>
      </c>
      <c r="I32" s="28" t="str">
        <f>IF(A32="","",VLOOKUP(A32,[1]令和3年度契約状況調査票!$C:$AR,17,FALSE))</f>
        <v/>
      </c>
      <c r="J32" s="29" t="str">
        <f>IF(A32="","",IF(VLOOKUP(A32,[1]令和3年度契約状況調査票!$C:$AR,16,FALSE)="他官署で調達手続きを実施のため","－",IF(VLOOKUP(A32,[1]令和3年度契約状況調査票!$C:$AR,23,FALSE)="②同種の他の契約の予定価格を類推されるおそれがあるため公表しない","－",IF(VLOOKUP(A32,[1]令和3年度契約状況調査票!$C:$AR,23,FALSE)="－","－",IF(VLOOKUP(A32,[1]令和3年度契約状況調査票!$C:$AR,9,FALSE)&lt;&gt;"",TEXT(VLOOKUP(A32,[1]令和3年度契約状況調査票!$C:$AR,19,FALSE),"#.0%")&amp;CHAR(10)&amp;"(B/A×100)",VLOOKUP(A32,[1]令和3年度契約状況調査票!$C:$AR,19,FALSE))))))</f>
        <v/>
      </c>
      <c r="K32" s="30" t="str">
        <f>IF(A32="","",IF(VLOOKUP(A32,[1]令和3年度契約状況調査票!$C:$AR,29,FALSE)="①公益社団法人","公社",IF(VLOOKUP(A32,[1]令和3年度契約状況調査票!$C:$AR,29,FALSE)="②公益財団法人","公財","")))</f>
        <v/>
      </c>
      <c r="L32" s="30" t="str">
        <f>IF(A32="","",VLOOKUP(A32,[1]令和3年度契約状況調査票!$C:$AR,30,FALSE))</f>
        <v/>
      </c>
      <c r="M32" s="31" t="str">
        <f>IF(A32="","",IF(VLOOKUP(A32,[1]令和3年度契約状況調査票!$C:$AR,30,FALSE)="国所管",VLOOKUP(A32,[1]令和3年度契約状況調査票!$C:$AR,24,FALSE),""))</f>
        <v/>
      </c>
      <c r="N32" s="32" t="str">
        <f>IF(A32="","",IF(AND(P32="○",O32="分担契約/単価契約"),"単価契約"&amp;CHAR(10)&amp;"予定調達総額 "&amp;TEXT(VLOOKUP(A32,[1]令和3年度契約状況調査票!$C:$AR,18,FALSE),"#,##0円")&amp;"(B)"&amp;CHAR(10)&amp;"分担契約"&amp;CHAR(10)&amp;VLOOKUP(A32,[1]令和3年度契約状況調査票!$C:$AR,34,FALSE),IF(AND(P32="○",O32="分担契約"),"分担契約"&amp;CHAR(10)&amp;"契約総額 "&amp;TEXT(VLOOKUP(A32,[1]令和3年度契約状況調査票!$C:$AR,18,FALSE),"#,##0円")&amp;"(B)"&amp;CHAR(10)&amp;VLOOKUP(A32,[1]令和3年度契約状況調査票!$C:$AR,34,FALSE),(IF(O32="分担契約/単価契約","単価契約"&amp;CHAR(10)&amp;"予定調達総額 "&amp;TEXT(VLOOKUP(A32,[1]令和3年度契約状況調査票!$C:$AR,18,FALSE),"#,##0円")&amp;CHAR(10)&amp;"分担契約"&amp;CHAR(10)&amp;VLOOKUP(A32,[1]令和3年度契約状況調査票!$C:$AR,34,FALSE),IF(O32="分担契約","分担契約"&amp;CHAR(10)&amp;"契約総額 "&amp;TEXT(VLOOKUP(A32,[1]令和3年度契約状況調査票!$C:$AR,18,FALSE),"#,##0円")&amp;CHAR(10)&amp;VLOOKUP(A32,[1]令和3年度契約状況調査票!$C:$AR,34,FALSE),IF(O32="単価契約","単価契約"&amp;CHAR(10)&amp;"予定調達総額 "&amp;TEXT(VLOOKUP(A32,[1]令和3年度契約状況調査票!$C:$AR,18,FALSE),"#,##0円")&amp;CHAR(10)&amp;VLOOKUP(A32,[1]令和3年度契約状況調査票!$C:$AR,34,FALSE),VLOOKUP(A32,[1]令和3年度契約状況調査票!$C:$AR,34,FALSE))))))))</f>
        <v/>
      </c>
      <c r="O32" s="21" t="str">
        <f>IF(A32="","",VLOOKUP(A32,[1]令和3年度契約状況調査票!$C:$BY,55,FALSE))</f>
        <v/>
      </c>
      <c r="P32" s="21" t="str">
        <f>IF(A32="","",IF(VLOOKUP(A32,[1]令和3年度契約状況調査票!$C:$AR,16,FALSE)="他官署で調達手続きを実施のため","×",IF(VLOOKUP(A32,[1]令和3年度契約状況調査票!$C:$AR,23,FALSE)="②同種の他の契約の予定価格を類推されるおそれがあるため公表しない","×","○")))</f>
        <v/>
      </c>
    </row>
    <row r="33" spans="1:16" s="21" customFormat="1" ht="60" customHeight="1" x14ac:dyDescent="0.15">
      <c r="A33" s="22" t="str">
        <f>IF(MAX([1]令和3年度契約状況調査票!C32:C277)&gt;=ROW()-5,ROW()-5,"")</f>
        <v/>
      </c>
      <c r="B33" s="23" t="str">
        <f>IF(A33="","",VLOOKUP(A33,[1]令和3年度契約状況調査票!$C:$AR,7,FALSE))</f>
        <v/>
      </c>
      <c r="C33" s="24" t="str">
        <f>IF(A33="","",VLOOKUP(A33,[1]令和3年度契約状況調査票!$C:$AR,8,FALSE))</f>
        <v/>
      </c>
      <c r="D33" s="25" t="str">
        <f>IF(A33="","",VLOOKUP(A33,[1]令和3年度契約状況調査票!$C:$AR,11,FALSE))</f>
        <v/>
      </c>
      <c r="E33" s="23" t="str">
        <f>IF(A33="","",VLOOKUP(A33,[1]令和3年度契約状況調査票!$C:$AR,12,FALSE))</f>
        <v/>
      </c>
      <c r="F33" s="26" t="str">
        <f>IF(A33="","",VLOOKUP(A33,[1]令和3年度契約状況調査票!$C:$AR,13,FALSE))</f>
        <v/>
      </c>
      <c r="G33" s="27" t="str">
        <f>IF(A33="","",IF(VLOOKUP(A33,[1]令和3年度契約状況調査票!$C:$AR,14,FALSE)="②一般競争入札（総合評価方式）","一般競争入札"&amp;CHAR(10)&amp;"（総合評価方式）","一般競争入札"))</f>
        <v/>
      </c>
      <c r="H33" s="28" t="str">
        <f>IF(A33="","",IF(VLOOKUP(A33,[1]令和3年度契約状況調査票!$C:$AR,16,FALSE)="他官署で調達手続きを実施のため","他官署で調達手続きを実施のため",IF(VLOOKUP(A33,[1]令和3年度契約状況調査票!$C:$AR,23,FALSE)="②同種の他の契約の予定価格を類推されるおそれがあるため公表しない","同種の他の契約の予定価格を類推されるおそれがあるため公表しない",IF(VLOOKUP(A33,[1]令和3年度契約状況調査票!$C:$AR,23,FALSE)="－","－",IF(VLOOKUP(A33,[1]令和3年度契約状況調査票!$C:$AR,9,FALSE)&lt;&gt;"",TEXT(VLOOKUP(A33,[1]令和3年度契約状況調査票!$C:$AR,16,FALSE),"#,##0円")&amp;CHAR(10)&amp;"(A)",VLOOKUP(A33,[1]令和3年度契約状況調査票!$C:$AR,16,FALSE))))))</f>
        <v/>
      </c>
      <c r="I33" s="28" t="str">
        <f>IF(A33="","",VLOOKUP(A33,[1]令和3年度契約状況調査票!$C:$AR,17,FALSE))</f>
        <v/>
      </c>
      <c r="J33" s="29" t="str">
        <f>IF(A33="","",IF(VLOOKUP(A33,[1]令和3年度契約状況調査票!$C:$AR,16,FALSE)="他官署で調達手続きを実施のため","－",IF(VLOOKUP(A33,[1]令和3年度契約状況調査票!$C:$AR,23,FALSE)="②同種の他の契約の予定価格を類推されるおそれがあるため公表しない","－",IF(VLOOKUP(A33,[1]令和3年度契約状況調査票!$C:$AR,23,FALSE)="－","－",IF(VLOOKUP(A33,[1]令和3年度契約状況調査票!$C:$AR,9,FALSE)&lt;&gt;"",TEXT(VLOOKUP(A33,[1]令和3年度契約状況調査票!$C:$AR,19,FALSE),"#.0%")&amp;CHAR(10)&amp;"(B/A×100)",VLOOKUP(A33,[1]令和3年度契約状況調査票!$C:$AR,19,FALSE))))))</f>
        <v/>
      </c>
      <c r="K33" s="30" t="str">
        <f>IF(A33="","",IF(VLOOKUP(A33,[1]令和3年度契約状況調査票!$C:$AR,29,FALSE)="①公益社団法人","公社",IF(VLOOKUP(A33,[1]令和3年度契約状況調査票!$C:$AR,29,FALSE)="②公益財団法人","公財","")))</f>
        <v/>
      </c>
      <c r="L33" s="30" t="str">
        <f>IF(A33="","",VLOOKUP(A33,[1]令和3年度契約状況調査票!$C:$AR,30,FALSE))</f>
        <v/>
      </c>
      <c r="M33" s="31" t="str">
        <f>IF(A33="","",IF(VLOOKUP(A33,[1]令和3年度契約状況調査票!$C:$AR,30,FALSE)="国所管",VLOOKUP(A33,[1]令和3年度契約状況調査票!$C:$AR,24,FALSE),""))</f>
        <v/>
      </c>
      <c r="N33" s="32" t="str">
        <f>IF(A33="","",IF(AND(P33="○",O33="分担契約/単価契約"),"単価契約"&amp;CHAR(10)&amp;"予定調達総額 "&amp;TEXT(VLOOKUP(A33,[1]令和3年度契約状況調査票!$C:$AR,18,FALSE),"#,##0円")&amp;"(B)"&amp;CHAR(10)&amp;"分担契約"&amp;CHAR(10)&amp;VLOOKUP(A33,[1]令和3年度契約状況調査票!$C:$AR,34,FALSE),IF(AND(P33="○",O33="分担契約"),"分担契約"&amp;CHAR(10)&amp;"契約総額 "&amp;TEXT(VLOOKUP(A33,[1]令和3年度契約状況調査票!$C:$AR,18,FALSE),"#,##0円")&amp;"(B)"&amp;CHAR(10)&amp;VLOOKUP(A33,[1]令和3年度契約状況調査票!$C:$AR,34,FALSE),(IF(O33="分担契約/単価契約","単価契約"&amp;CHAR(10)&amp;"予定調達総額 "&amp;TEXT(VLOOKUP(A33,[1]令和3年度契約状況調査票!$C:$AR,18,FALSE),"#,##0円")&amp;CHAR(10)&amp;"分担契約"&amp;CHAR(10)&amp;VLOOKUP(A33,[1]令和3年度契約状況調査票!$C:$AR,34,FALSE),IF(O33="分担契約","分担契約"&amp;CHAR(10)&amp;"契約総額 "&amp;TEXT(VLOOKUP(A33,[1]令和3年度契約状況調査票!$C:$AR,18,FALSE),"#,##0円")&amp;CHAR(10)&amp;VLOOKUP(A33,[1]令和3年度契約状況調査票!$C:$AR,34,FALSE),IF(O33="単価契約","単価契約"&amp;CHAR(10)&amp;"予定調達総額 "&amp;TEXT(VLOOKUP(A33,[1]令和3年度契約状況調査票!$C:$AR,18,FALSE),"#,##0円")&amp;CHAR(10)&amp;VLOOKUP(A33,[1]令和3年度契約状況調査票!$C:$AR,34,FALSE),VLOOKUP(A33,[1]令和3年度契約状況調査票!$C:$AR,34,FALSE))))))))</f>
        <v/>
      </c>
      <c r="O33" s="21" t="str">
        <f>IF(A33="","",VLOOKUP(A33,[1]令和3年度契約状況調査票!$C:$BY,55,FALSE))</f>
        <v/>
      </c>
      <c r="P33" s="21" t="str">
        <f>IF(A33="","",IF(VLOOKUP(A33,[1]令和3年度契約状況調査票!$C:$AR,16,FALSE)="他官署で調達手続きを実施のため","×",IF(VLOOKUP(A33,[1]令和3年度契約状況調査票!$C:$AR,23,FALSE)="②同種の他の契約の予定価格を類推されるおそれがあるため公表しない","×","○")))</f>
        <v/>
      </c>
    </row>
    <row r="34" spans="1:16" s="21" customFormat="1" ht="60" customHeight="1" x14ac:dyDescent="0.15">
      <c r="A34" s="22" t="str">
        <f>IF(MAX([1]令和3年度契約状況調査票!C33:C278)&gt;=ROW()-5,ROW()-5,"")</f>
        <v/>
      </c>
      <c r="B34" s="23" t="str">
        <f>IF(A34="","",VLOOKUP(A34,[1]令和3年度契約状況調査票!$C:$AR,7,FALSE))</f>
        <v/>
      </c>
      <c r="C34" s="24" t="str">
        <f>IF(A34="","",VLOOKUP(A34,[1]令和3年度契約状況調査票!$C:$AR,8,FALSE))</f>
        <v/>
      </c>
      <c r="D34" s="25" t="str">
        <f>IF(A34="","",VLOOKUP(A34,[1]令和3年度契約状況調査票!$C:$AR,11,FALSE))</f>
        <v/>
      </c>
      <c r="E34" s="23" t="str">
        <f>IF(A34="","",VLOOKUP(A34,[1]令和3年度契約状況調査票!$C:$AR,12,FALSE))</f>
        <v/>
      </c>
      <c r="F34" s="26" t="str">
        <f>IF(A34="","",VLOOKUP(A34,[1]令和3年度契約状況調査票!$C:$AR,13,FALSE))</f>
        <v/>
      </c>
      <c r="G34" s="27" t="str">
        <f>IF(A34="","",IF(VLOOKUP(A34,[1]令和3年度契約状況調査票!$C:$AR,14,FALSE)="②一般競争入札（総合評価方式）","一般競争入札"&amp;CHAR(10)&amp;"（総合評価方式）","一般競争入札"))</f>
        <v/>
      </c>
      <c r="H34" s="28" t="str">
        <f>IF(A34="","",IF(VLOOKUP(A34,[1]令和3年度契約状況調査票!$C:$AR,16,FALSE)="他官署で調達手続きを実施のため","他官署で調達手続きを実施のため",IF(VLOOKUP(A34,[1]令和3年度契約状況調査票!$C:$AR,23,FALSE)="②同種の他の契約の予定価格を類推されるおそれがあるため公表しない","同種の他の契約の予定価格を類推されるおそれがあるため公表しない",IF(VLOOKUP(A34,[1]令和3年度契約状況調査票!$C:$AR,23,FALSE)="－","－",IF(VLOOKUP(A34,[1]令和3年度契約状況調査票!$C:$AR,9,FALSE)&lt;&gt;"",TEXT(VLOOKUP(A34,[1]令和3年度契約状況調査票!$C:$AR,16,FALSE),"#,##0円")&amp;CHAR(10)&amp;"(A)",VLOOKUP(A34,[1]令和3年度契約状況調査票!$C:$AR,16,FALSE))))))</f>
        <v/>
      </c>
      <c r="I34" s="28" t="str">
        <f>IF(A34="","",VLOOKUP(A34,[1]令和3年度契約状況調査票!$C:$AR,17,FALSE))</f>
        <v/>
      </c>
      <c r="J34" s="29" t="str">
        <f>IF(A34="","",IF(VLOOKUP(A34,[1]令和3年度契約状況調査票!$C:$AR,16,FALSE)="他官署で調達手続きを実施のため","－",IF(VLOOKUP(A34,[1]令和3年度契約状況調査票!$C:$AR,23,FALSE)="②同種の他の契約の予定価格を類推されるおそれがあるため公表しない","－",IF(VLOOKUP(A34,[1]令和3年度契約状況調査票!$C:$AR,23,FALSE)="－","－",IF(VLOOKUP(A34,[1]令和3年度契約状況調査票!$C:$AR,9,FALSE)&lt;&gt;"",TEXT(VLOOKUP(A34,[1]令和3年度契約状況調査票!$C:$AR,19,FALSE),"#.0%")&amp;CHAR(10)&amp;"(B/A×100)",VLOOKUP(A34,[1]令和3年度契約状況調査票!$C:$AR,19,FALSE))))))</f>
        <v/>
      </c>
      <c r="K34" s="30" t="str">
        <f>IF(A34="","",IF(VLOOKUP(A34,[1]令和3年度契約状況調査票!$C:$AR,29,FALSE)="①公益社団法人","公社",IF(VLOOKUP(A34,[1]令和3年度契約状況調査票!$C:$AR,29,FALSE)="②公益財団法人","公財","")))</f>
        <v/>
      </c>
      <c r="L34" s="30" t="str">
        <f>IF(A34="","",VLOOKUP(A34,[1]令和3年度契約状況調査票!$C:$AR,30,FALSE))</f>
        <v/>
      </c>
      <c r="M34" s="31" t="str">
        <f>IF(A34="","",IF(VLOOKUP(A34,[1]令和3年度契約状況調査票!$C:$AR,30,FALSE)="国所管",VLOOKUP(A34,[1]令和3年度契約状況調査票!$C:$AR,24,FALSE),""))</f>
        <v/>
      </c>
      <c r="N34" s="32" t="str">
        <f>IF(A34="","",IF(AND(P34="○",O34="分担契約/単価契約"),"単価契約"&amp;CHAR(10)&amp;"予定調達総額 "&amp;TEXT(VLOOKUP(A34,[1]令和3年度契約状況調査票!$C:$AR,18,FALSE),"#,##0円")&amp;"(B)"&amp;CHAR(10)&amp;"分担契約"&amp;CHAR(10)&amp;VLOOKUP(A34,[1]令和3年度契約状況調査票!$C:$AR,34,FALSE),IF(AND(P34="○",O34="分担契約"),"分担契約"&amp;CHAR(10)&amp;"契約総額 "&amp;TEXT(VLOOKUP(A34,[1]令和3年度契約状況調査票!$C:$AR,18,FALSE),"#,##0円")&amp;"(B)"&amp;CHAR(10)&amp;VLOOKUP(A34,[1]令和3年度契約状況調査票!$C:$AR,34,FALSE),(IF(O34="分担契約/単価契約","単価契約"&amp;CHAR(10)&amp;"予定調達総額 "&amp;TEXT(VLOOKUP(A34,[1]令和3年度契約状況調査票!$C:$AR,18,FALSE),"#,##0円")&amp;CHAR(10)&amp;"分担契約"&amp;CHAR(10)&amp;VLOOKUP(A34,[1]令和3年度契約状況調査票!$C:$AR,34,FALSE),IF(O34="分担契約","分担契約"&amp;CHAR(10)&amp;"契約総額 "&amp;TEXT(VLOOKUP(A34,[1]令和3年度契約状況調査票!$C:$AR,18,FALSE),"#,##0円")&amp;CHAR(10)&amp;VLOOKUP(A34,[1]令和3年度契約状況調査票!$C:$AR,34,FALSE),IF(O34="単価契約","単価契約"&amp;CHAR(10)&amp;"予定調達総額 "&amp;TEXT(VLOOKUP(A34,[1]令和3年度契約状況調査票!$C:$AR,18,FALSE),"#,##0円")&amp;CHAR(10)&amp;VLOOKUP(A34,[1]令和3年度契約状況調査票!$C:$AR,34,FALSE),VLOOKUP(A34,[1]令和3年度契約状況調査票!$C:$AR,34,FALSE))))))))</f>
        <v/>
      </c>
      <c r="O34" s="21" t="str">
        <f>IF(A34="","",VLOOKUP(A34,[1]令和3年度契約状況調査票!$C:$BY,55,FALSE))</f>
        <v/>
      </c>
      <c r="P34" s="21" t="str">
        <f>IF(A34="","",IF(VLOOKUP(A34,[1]令和3年度契約状況調査票!$C:$AR,16,FALSE)="他官署で調達手続きを実施のため","×",IF(VLOOKUP(A34,[1]令和3年度契約状況調査票!$C:$AR,23,FALSE)="②同種の他の契約の予定価格を類推されるおそれがあるため公表しない","×","○")))</f>
        <v/>
      </c>
    </row>
    <row r="35" spans="1:16" s="21" customFormat="1" ht="60" customHeight="1" x14ac:dyDescent="0.15">
      <c r="A35" s="22" t="str">
        <f>IF(MAX([1]令和3年度契約状況調査票!C34:C279)&gt;=ROW()-5,ROW()-5,"")</f>
        <v/>
      </c>
      <c r="B35" s="23" t="str">
        <f>IF(A35="","",VLOOKUP(A35,[1]令和3年度契約状況調査票!$C:$AR,7,FALSE))</f>
        <v/>
      </c>
      <c r="C35" s="24" t="str">
        <f>IF(A35="","",VLOOKUP(A35,[1]令和3年度契約状況調査票!$C:$AR,8,FALSE))</f>
        <v/>
      </c>
      <c r="D35" s="25" t="str">
        <f>IF(A35="","",VLOOKUP(A35,[1]令和3年度契約状況調査票!$C:$AR,11,FALSE))</f>
        <v/>
      </c>
      <c r="E35" s="23" t="str">
        <f>IF(A35="","",VLOOKUP(A35,[1]令和3年度契約状況調査票!$C:$AR,12,FALSE))</f>
        <v/>
      </c>
      <c r="F35" s="26" t="str">
        <f>IF(A35="","",VLOOKUP(A35,[1]令和3年度契約状況調査票!$C:$AR,13,FALSE))</f>
        <v/>
      </c>
      <c r="G35" s="27" t="str">
        <f>IF(A35="","",IF(VLOOKUP(A35,[1]令和3年度契約状況調査票!$C:$AR,14,FALSE)="②一般競争入札（総合評価方式）","一般競争入札"&amp;CHAR(10)&amp;"（総合評価方式）","一般競争入札"))</f>
        <v/>
      </c>
      <c r="H35" s="28" t="str">
        <f>IF(A35="","",IF(VLOOKUP(A35,[1]令和3年度契約状況調査票!$C:$AR,16,FALSE)="他官署で調達手続きを実施のため","他官署で調達手続きを実施のため",IF(VLOOKUP(A35,[1]令和3年度契約状況調査票!$C:$AR,23,FALSE)="②同種の他の契約の予定価格を類推されるおそれがあるため公表しない","同種の他の契約の予定価格を類推されるおそれがあるため公表しない",IF(VLOOKUP(A35,[1]令和3年度契約状況調査票!$C:$AR,23,FALSE)="－","－",IF(VLOOKUP(A35,[1]令和3年度契約状況調査票!$C:$AR,9,FALSE)&lt;&gt;"",TEXT(VLOOKUP(A35,[1]令和3年度契約状況調査票!$C:$AR,16,FALSE),"#,##0円")&amp;CHAR(10)&amp;"(A)",VLOOKUP(A35,[1]令和3年度契約状況調査票!$C:$AR,16,FALSE))))))</f>
        <v/>
      </c>
      <c r="I35" s="28" t="str">
        <f>IF(A35="","",VLOOKUP(A35,[1]令和3年度契約状況調査票!$C:$AR,17,FALSE))</f>
        <v/>
      </c>
      <c r="J35" s="29" t="str">
        <f>IF(A35="","",IF(VLOOKUP(A35,[1]令和3年度契約状況調査票!$C:$AR,16,FALSE)="他官署で調達手続きを実施のため","－",IF(VLOOKUP(A35,[1]令和3年度契約状況調査票!$C:$AR,23,FALSE)="②同種の他の契約の予定価格を類推されるおそれがあるため公表しない","－",IF(VLOOKUP(A35,[1]令和3年度契約状況調査票!$C:$AR,23,FALSE)="－","－",IF(VLOOKUP(A35,[1]令和3年度契約状況調査票!$C:$AR,9,FALSE)&lt;&gt;"",TEXT(VLOOKUP(A35,[1]令和3年度契約状況調査票!$C:$AR,19,FALSE),"#.0%")&amp;CHAR(10)&amp;"(B/A×100)",VLOOKUP(A35,[1]令和3年度契約状況調査票!$C:$AR,19,FALSE))))))</f>
        <v/>
      </c>
      <c r="K35" s="30" t="str">
        <f>IF(A35="","",IF(VLOOKUP(A35,[1]令和3年度契約状況調査票!$C:$AR,29,FALSE)="①公益社団法人","公社",IF(VLOOKUP(A35,[1]令和3年度契約状況調査票!$C:$AR,29,FALSE)="②公益財団法人","公財","")))</f>
        <v/>
      </c>
      <c r="L35" s="30" t="str">
        <f>IF(A35="","",VLOOKUP(A35,[1]令和3年度契約状況調査票!$C:$AR,30,FALSE))</f>
        <v/>
      </c>
      <c r="M35" s="31" t="str">
        <f>IF(A35="","",IF(VLOOKUP(A35,[1]令和3年度契約状況調査票!$C:$AR,30,FALSE)="国所管",VLOOKUP(A35,[1]令和3年度契約状況調査票!$C:$AR,24,FALSE),""))</f>
        <v/>
      </c>
      <c r="N35" s="32" t="str">
        <f>IF(A35="","",IF(AND(P35="○",O35="分担契約/単価契約"),"単価契約"&amp;CHAR(10)&amp;"予定調達総額 "&amp;TEXT(VLOOKUP(A35,[1]令和3年度契約状況調査票!$C:$AR,18,FALSE),"#,##0円")&amp;"(B)"&amp;CHAR(10)&amp;"分担契約"&amp;CHAR(10)&amp;VLOOKUP(A35,[1]令和3年度契約状況調査票!$C:$AR,34,FALSE),IF(AND(P35="○",O35="分担契約"),"分担契約"&amp;CHAR(10)&amp;"契約総額 "&amp;TEXT(VLOOKUP(A35,[1]令和3年度契約状況調査票!$C:$AR,18,FALSE),"#,##0円")&amp;"(B)"&amp;CHAR(10)&amp;VLOOKUP(A35,[1]令和3年度契約状況調査票!$C:$AR,34,FALSE),(IF(O35="分担契約/単価契約","単価契約"&amp;CHAR(10)&amp;"予定調達総額 "&amp;TEXT(VLOOKUP(A35,[1]令和3年度契約状況調査票!$C:$AR,18,FALSE),"#,##0円")&amp;CHAR(10)&amp;"分担契約"&amp;CHAR(10)&amp;VLOOKUP(A35,[1]令和3年度契約状況調査票!$C:$AR,34,FALSE),IF(O35="分担契約","分担契約"&amp;CHAR(10)&amp;"契約総額 "&amp;TEXT(VLOOKUP(A35,[1]令和3年度契約状況調査票!$C:$AR,18,FALSE),"#,##0円")&amp;CHAR(10)&amp;VLOOKUP(A35,[1]令和3年度契約状況調査票!$C:$AR,34,FALSE),IF(O35="単価契約","単価契約"&amp;CHAR(10)&amp;"予定調達総額 "&amp;TEXT(VLOOKUP(A35,[1]令和3年度契約状況調査票!$C:$AR,18,FALSE),"#,##0円")&amp;CHAR(10)&amp;VLOOKUP(A35,[1]令和3年度契約状況調査票!$C:$AR,34,FALSE),VLOOKUP(A35,[1]令和3年度契約状況調査票!$C:$AR,34,FALSE))))))))</f>
        <v/>
      </c>
      <c r="O35" s="21" t="str">
        <f>IF(A35="","",VLOOKUP(A35,[1]令和3年度契約状況調査票!$C:$BY,55,FALSE))</f>
        <v/>
      </c>
      <c r="P35" s="21" t="str">
        <f>IF(A35="","",IF(VLOOKUP(A35,[1]令和3年度契約状況調査票!$C:$AR,16,FALSE)="他官署で調達手続きを実施のため","×",IF(VLOOKUP(A35,[1]令和3年度契約状況調査票!$C:$AR,23,FALSE)="②同種の他の契約の予定価格を類推されるおそれがあるため公表しない","×","○")))</f>
        <v/>
      </c>
    </row>
    <row r="36" spans="1:16" s="21" customFormat="1" ht="60" customHeight="1" x14ac:dyDescent="0.15">
      <c r="A36" s="22" t="str">
        <f>IF(MAX([1]令和3年度契約状況調査票!C35:C280)&gt;=ROW()-5,ROW()-5,"")</f>
        <v/>
      </c>
      <c r="B36" s="23" t="str">
        <f>IF(A36="","",VLOOKUP(A36,[1]令和3年度契約状況調査票!$C:$AR,7,FALSE))</f>
        <v/>
      </c>
      <c r="C36" s="24" t="str">
        <f>IF(A36="","",VLOOKUP(A36,[1]令和3年度契約状況調査票!$C:$AR,8,FALSE))</f>
        <v/>
      </c>
      <c r="D36" s="25" t="str">
        <f>IF(A36="","",VLOOKUP(A36,[1]令和3年度契約状況調査票!$C:$AR,11,FALSE))</f>
        <v/>
      </c>
      <c r="E36" s="23" t="str">
        <f>IF(A36="","",VLOOKUP(A36,[1]令和3年度契約状況調査票!$C:$AR,12,FALSE))</f>
        <v/>
      </c>
      <c r="F36" s="26" t="str">
        <f>IF(A36="","",VLOOKUP(A36,[1]令和3年度契約状況調査票!$C:$AR,13,FALSE))</f>
        <v/>
      </c>
      <c r="G36" s="27" t="str">
        <f>IF(A36="","",IF(VLOOKUP(A36,[1]令和3年度契約状況調査票!$C:$AR,14,FALSE)="②一般競争入札（総合評価方式）","一般競争入札"&amp;CHAR(10)&amp;"（総合評価方式）","一般競争入札"))</f>
        <v/>
      </c>
      <c r="H36" s="28" t="str">
        <f>IF(A36="","",IF(VLOOKUP(A36,[1]令和3年度契約状況調査票!$C:$AR,16,FALSE)="他官署で調達手続きを実施のため","他官署で調達手続きを実施のため",IF(VLOOKUP(A36,[1]令和3年度契約状況調査票!$C:$AR,23,FALSE)="②同種の他の契約の予定価格を類推されるおそれがあるため公表しない","同種の他の契約の予定価格を類推されるおそれがあるため公表しない",IF(VLOOKUP(A36,[1]令和3年度契約状況調査票!$C:$AR,23,FALSE)="－","－",IF(VLOOKUP(A36,[1]令和3年度契約状況調査票!$C:$AR,9,FALSE)&lt;&gt;"",TEXT(VLOOKUP(A36,[1]令和3年度契約状況調査票!$C:$AR,16,FALSE),"#,##0円")&amp;CHAR(10)&amp;"(A)",VLOOKUP(A36,[1]令和3年度契約状況調査票!$C:$AR,16,FALSE))))))</f>
        <v/>
      </c>
      <c r="I36" s="28" t="str">
        <f>IF(A36="","",VLOOKUP(A36,[1]令和3年度契約状況調査票!$C:$AR,17,FALSE))</f>
        <v/>
      </c>
      <c r="J36" s="29" t="str">
        <f>IF(A36="","",IF(VLOOKUP(A36,[1]令和3年度契約状況調査票!$C:$AR,16,FALSE)="他官署で調達手続きを実施のため","－",IF(VLOOKUP(A36,[1]令和3年度契約状況調査票!$C:$AR,23,FALSE)="②同種の他の契約の予定価格を類推されるおそれがあるため公表しない","－",IF(VLOOKUP(A36,[1]令和3年度契約状況調査票!$C:$AR,23,FALSE)="－","－",IF(VLOOKUP(A36,[1]令和3年度契約状況調査票!$C:$AR,9,FALSE)&lt;&gt;"",TEXT(VLOOKUP(A36,[1]令和3年度契約状況調査票!$C:$AR,19,FALSE),"#.0%")&amp;CHAR(10)&amp;"(B/A×100)",VLOOKUP(A36,[1]令和3年度契約状況調査票!$C:$AR,19,FALSE))))))</f>
        <v/>
      </c>
      <c r="K36" s="30" t="str">
        <f>IF(A36="","",IF(VLOOKUP(A36,[1]令和3年度契約状況調査票!$C:$AR,29,FALSE)="①公益社団法人","公社",IF(VLOOKUP(A36,[1]令和3年度契約状況調査票!$C:$AR,29,FALSE)="②公益財団法人","公財","")))</f>
        <v/>
      </c>
      <c r="L36" s="30" t="str">
        <f>IF(A36="","",VLOOKUP(A36,[1]令和3年度契約状況調査票!$C:$AR,30,FALSE))</f>
        <v/>
      </c>
      <c r="M36" s="31" t="str">
        <f>IF(A36="","",IF(VLOOKUP(A36,[1]令和3年度契約状況調査票!$C:$AR,30,FALSE)="国所管",VLOOKUP(A36,[1]令和3年度契約状況調査票!$C:$AR,24,FALSE),""))</f>
        <v/>
      </c>
      <c r="N36" s="32" t="str">
        <f>IF(A36="","",IF(AND(P36="○",O36="分担契約/単価契約"),"単価契約"&amp;CHAR(10)&amp;"予定調達総額 "&amp;TEXT(VLOOKUP(A36,[1]令和3年度契約状況調査票!$C:$AR,18,FALSE),"#,##0円")&amp;"(B)"&amp;CHAR(10)&amp;"分担契約"&amp;CHAR(10)&amp;VLOOKUP(A36,[1]令和3年度契約状況調査票!$C:$AR,34,FALSE),IF(AND(P36="○",O36="分担契約"),"分担契約"&amp;CHAR(10)&amp;"契約総額 "&amp;TEXT(VLOOKUP(A36,[1]令和3年度契約状況調査票!$C:$AR,18,FALSE),"#,##0円")&amp;"(B)"&amp;CHAR(10)&amp;VLOOKUP(A36,[1]令和3年度契約状況調査票!$C:$AR,34,FALSE),(IF(O36="分担契約/単価契約","単価契約"&amp;CHAR(10)&amp;"予定調達総額 "&amp;TEXT(VLOOKUP(A36,[1]令和3年度契約状況調査票!$C:$AR,18,FALSE),"#,##0円")&amp;CHAR(10)&amp;"分担契約"&amp;CHAR(10)&amp;VLOOKUP(A36,[1]令和3年度契約状況調査票!$C:$AR,34,FALSE),IF(O36="分担契約","分担契約"&amp;CHAR(10)&amp;"契約総額 "&amp;TEXT(VLOOKUP(A36,[1]令和3年度契約状況調査票!$C:$AR,18,FALSE),"#,##0円")&amp;CHAR(10)&amp;VLOOKUP(A36,[1]令和3年度契約状況調査票!$C:$AR,34,FALSE),IF(O36="単価契約","単価契約"&amp;CHAR(10)&amp;"予定調達総額 "&amp;TEXT(VLOOKUP(A36,[1]令和3年度契約状況調査票!$C:$AR,18,FALSE),"#,##0円")&amp;CHAR(10)&amp;VLOOKUP(A36,[1]令和3年度契約状況調査票!$C:$AR,34,FALSE),VLOOKUP(A36,[1]令和3年度契約状況調査票!$C:$AR,34,FALSE))))))))</f>
        <v/>
      </c>
      <c r="O36" s="21" t="str">
        <f>IF(A36="","",VLOOKUP(A36,[1]令和3年度契約状況調査票!$C:$BY,55,FALSE))</f>
        <v/>
      </c>
      <c r="P36" s="21" t="str">
        <f>IF(A36="","",IF(VLOOKUP(A36,[1]令和3年度契約状況調査票!$C:$AR,16,FALSE)="他官署で調達手続きを実施のため","×",IF(VLOOKUP(A36,[1]令和3年度契約状況調査票!$C:$AR,23,FALSE)="②同種の他の契約の予定価格を類推されるおそれがあるため公表しない","×","○")))</f>
        <v/>
      </c>
    </row>
    <row r="37" spans="1:16" s="21" customFormat="1" ht="60" customHeight="1" x14ac:dyDescent="0.15">
      <c r="A37" s="22" t="str">
        <f>IF(MAX([1]令和3年度契約状況調査票!C36:C281)&gt;=ROW()-5,ROW()-5,"")</f>
        <v/>
      </c>
      <c r="B37" s="23" t="str">
        <f>IF(A37="","",VLOOKUP(A37,[1]令和3年度契約状況調査票!$C:$AR,7,FALSE))</f>
        <v/>
      </c>
      <c r="C37" s="24" t="str">
        <f>IF(A37="","",VLOOKUP(A37,[1]令和3年度契約状況調査票!$C:$AR,8,FALSE))</f>
        <v/>
      </c>
      <c r="D37" s="25" t="str">
        <f>IF(A37="","",VLOOKUP(A37,[1]令和3年度契約状況調査票!$C:$AR,11,FALSE))</f>
        <v/>
      </c>
      <c r="E37" s="23" t="str">
        <f>IF(A37="","",VLOOKUP(A37,[1]令和3年度契約状況調査票!$C:$AR,12,FALSE))</f>
        <v/>
      </c>
      <c r="F37" s="26" t="str">
        <f>IF(A37="","",VLOOKUP(A37,[1]令和3年度契約状況調査票!$C:$AR,13,FALSE))</f>
        <v/>
      </c>
      <c r="G37" s="27" t="str">
        <f>IF(A37="","",IF(VLOOKUP(A37,[1]令和3年度契約状況調査票!$C:$AR,14,FALSE)="②一般競争入札（総合評価方式）","一般競争入札"&amp;CHAR(10)&amp;"（総合評価方式）","一般競争入札"))</f>
        <v/>
      </c>
      <c r="H37" s="28" t="str">
        <f>IF(A37="","",IF(VLOOKUP(A37,[1]令和3年度契約状況調査票!$C:$AR,16,FALSE)="他官署で調達手続きを実施のため","他官署で調達手続きを実施のため",IF(VLOOKUP(A37,[1]令和3年度契約状況調査票!$C:$AR,23,FALSE)="②同種の他の契約の予定価格を類推されるおそれがあるため公表しない","同種の他の契約の予定価格を類推されるおそれがあるため公表しない",IF(VLOOKUP(A37,[1]令和3年度契約状況調査票!$C:$AR,23,FALSE)="－","－",IF(VLOOKUP(A37,[1]令和3年度契約状況調査票!$C:$AR,9,FALSE)&lt;&gt;"",TEXT(VLOOKUP(A37,[1]令和3年度契約状況調査票!$C:$AR,16,FALSE),"#,##0円")&amp;CHAR(10)&amp;"(A)",VLOOKUP(A37,[1]令和3年度契約状況調査票!$C:$AR,16,FALSE))))))</f>
        <v/>
      </c>
      <c r="I37" s="28" t="str">
        <f>IF(A37="","",VLOOKUP(A37,[1]令和3年度契約状況調査票!$C:$AR,17,FALSE))</f>
        <v/>
      </c>
      <c r="J37" s="29" t="str">
        <f>IF(A37="","",IF(VLOOKUP(A37,[1]令和3年度契約状況調査票!$C:$AR,16,FALSE)="他官署で調達手続きを実施のため","－",IF(VLOOKUP(A37,[1]令和3年度契約状況調査票!$C:$AR,23,FALSE)="②同種の他の契約の予定価格を類推されるおそれがあるため公表しない","－",IF(VLOOKUP(A37,[1]令和3年度契約状況調査票!$C:$AR,23,FALSE)="－","－",IF(VLOOKUP(A37,[1]令和3年度契約状況調査票!$C:$AR,9,FALSE)&lt;&gt;"",TEXT(VLOOKUP(A37,[1]令和3年度契約状況調査票!$C:$AR,19,FALSE),"#.0%")&amp;CHAR(10)&amp;"(B/A×100)",VLOOKUP(A37,[1]令和3年度契約状況調査票!$C:$AR,19,FALSE))))))</f>
        <v/>
      </c>
      <c r="K37" s="30" t="str">
        <f>IF(A37="","",IF(VLOOKUP(A37,[1]令和3年度契約状況調査票!$C:$AR,29,FALSE)="①公益社団法人","公社",IF(VLOOKUP(A37,[1]令和3年度契約状況調査票!$C:$AR,29,FALSE)="②公益財団法人","公財","")))</f>
        <v/>
      </c>
      <c r="L37" s="30" t="str">
        <f>IF(A37="","",VLOOKUP(A37,[1]令和3年度契約状況調査票!$C:$AR,30,FALSE))</f>
        <v/>
      </c>
      <c r="M37" s="31" t="str">
        <f>IF(A37="","",IF(VLOOKUP(A37,[1]令和3年度契約状況調査票!$C:$AR,30,FALSE)="国所管",VLOOKUP(A37,[1]令和3年度契約状況調査票!$C:$AR,24,FALSE),""))</f>
        <v/>
      </c>
      <c r="N37" s="32" t="str">
        <f>IF(A37="","",IF(AND(P37="○",O37="分担契約/単価契約"),"単価契約"&amp;CHAR(10)&amp;"予定調達総額 "&amp;TEXT(VLOOKUP(A37,[1]令和3年度契約状況調査票!$C:$AR,18,FALSE),"#,##0円")&amp;"(B)"&amp;CHAR(10)&amp;"分担契約"&amp;CHAR(10)&amp;VLOOKUP(A37,[1]令和3年度契約状況調査票!$C:$AR,34,FALSE),IF(AND(P37="○",O37="分担契約"),"分担契約"&amp;CHAR(10)&amp;"契約総額 "&amp;TEXT(VLOOKUP(A37,[1]令和3年度契約状況調査票!$C:$AR,18,FALSE),"#,##0円")&amp;"(B)"&amp;CHAR(10)&amp;VLOOKUP(A37,[1]令和3年度契約状況調査票!$C:$AR,34,FALSE),(IF(O37="分担契約/単価契約","単価契約"&amp;CHAR(10)&amp;"予定調達総額 "&amp;TEXT(VLOOKUP(A37,[1]令和3年度契約状況調査票!$C:$AR,18,FALSE),"#,##0円")&amp;CHAR(10)&amp;"分担契約"&amp;CHAR(10)&amp;VLOOKUP(A37,[1]令和3年度契約状況調査票!$C:$AR,34,FALSE),IF(O37="分担契約","分担契約"&amp;CHAR(10)&amp;"契約総額 "&amp;TEXT(VLOOKUP(A37,[1]令和3年度契約状況調査票!$C:$AR,18,FALSE),"#,##0円")&amp;CHAR(10)&amp;VLOOKUP(A37,[1]令和3年度契約状況調査票!$C:$AR,34,FALSE),IF(O37="単価契約","単価契約"&amp;CHAR(10)&amp;"予定調達総額 "&amp;TEXT(VLOOKUP(A37,[1]令和3年度契約状況調査票!$C:$AR,18,FALSE),"#,##0円")&amp;CHAR(10)&amp;VLOOKUP(A37,[1]令和3年度契約状況調査票!$C:$AR,34,FALSE),VLOOKUP(A37,[1]令和3年度契約状況調査票!$C:$AR,34,FALSE))))))))</f>
        <v/>
      </c>
      <c r="O37" s="21" t="str">
        <f>IF(A37="","",VLOOKUP(A37,[1]令和3年度契約状況調査票!$C:$BY,55,FALSE))</f>
        <v/>
      </c>
      <c r="P37" s="21" t="str">
        <f>IF(A37="","",IF(VLOOKUP(A37,[1]令和3年度契約状況調査票!$C:$AR,16,FALSE)="他官署で調達手続きを実施のため","×",IF(VLOOKUP(A37,[1]令和3年度契約状況調査票!$C:$AR,23,FALSE)="②同種の他の契約の予定価格を類推されるおそれがあるため公表しない","×","○")))</f>
        <v/>
      </c>
    </row>
    <row r="38" spans="1:16" s="21" customFormat="1" ht="60" customHeight="1" x14ac:dyDescent="0.15">
      <c r="A38" s="22" t="str">
        <f>IF(MAX([1]令和3年度契約状況調査票!C37:C282)&gt;=ROW()-5,ROW()-5,"")</f>
        <v/>
      </c>
      <c r="B38" s="23" t="str">
        <f>IF(A38="","",VLOOKUP(A38,[1]令和3年度契約状況調査票!$C:$AR,7,FALSE))</f>
        <v/>
      </c>
      <c r="C38" s="24" t="str">
        <f>IF(A38="","",VLOOKUP(A38,[1]令和3年度契約状況調査票!$C:$AR,8,FALSE))</f>
        <v/>
      </c>
      <c r="D38" s="25" t="str">
        <f>IF(A38="","",VLOOKUP(A38,[1]令和3年度契約状況調査票!$C:$AR,11,FALSE))</f>
        <v/>
      </c>
      <c r="E38" s="23" t="str">
        <f>IF(A38="","",VLOOKUP(A38,[1]令和3年度契約状況調査票!$C:$AR,12,FALSE))</f>
        <v/>
      </c>
      <c r="F38" s="26" t="str">
        <f>IF(A38="","",VLOOKUP(A38,[1]令和3年度契約状況調査票!$C:$AR,13,FALSE))</f>
        <v/>
      </c>
      <c r="G38" s="27" t="str">
        <f>IF(A38="","",IF(VLOOKUP(A38,[1]令和3年度契約状況調査票!$C:$AR,14,FALSE)="②一般競争入札（総合評価方式）","一般競争入札"&amp;CHAR(10)&amp;"（総合評価方式）","一般競争入札"))</f>
        <v/>
      </c>
      <c r="H38" s="28" t="str">
        <f>IF(A38="","",IF(VLOOKUP(A38,[1]令和3年度契約状況調査票!$C:$AR,16,FALSE)="他官署で調達手続きを実施のため","他官署で調達手続きを実施のため",IF(VLOOKUP(A38,[1]令和3年度契約状況調査票!$C:$AR,23,FALSE)="②同種の他の契約の予定価格を類推されるおそれがあるため公表しない","同種の他の契約の予定価格を類推されるおそれがあるため公表しない",IF(VLOOKUP(A38,[1]令和3年度契約状況調査票!$C:$AR,23,FALSE)="－","－",IF(VLOOKUP(A38,[1]令和3年度契約状況調査票!$C:$AR,9,FALSE)&lt;&gt;"",TEXT(VLOOKUP(A38,[1]令和3年度契約状況調査票!$C:$AR,16,FALSE),"#,##0円")&amp;CHAR(10)&amp;"(A)",VLOOKUP(A38,[1]令和3年度契約状況調査票!$C:$AR,16,FALSE))))))</f>
        <v/>
      </c>
      <c r="I38" s="28" t="str">
        <f>IF(A38="","",VLOOKUP(A38,[1]令和3年度契約状況調査票!$C:$AR,17,FALSE))</f>
        <v/>
      </c>
      <c r="J38" s="29" t="str">
        <f>IF(A38="","",IF(VLOOKUP(A38,[1]令和3年度契約状況調査票!$C:$AR,16,FALSE)="他官署で調達手続きを実施のため","－",IF(VLOOKUP(A38,[1]令和3年度契約状況調査票!$C:$AR,23,FALSE)="②同種の他の契約の予定価格を類推されるおそれがあるため公表しない","－",IF(VLOOKUP(A38,[1]令和3年度契約状況調査票!$C:$AR,23,FALSE)="－","－",IF(VLOOKUP(A38,[1]令和3年度契約状況調査票!$C:$AR,9,FALSE)&lt;&gt;"",TEXT(VLOOKUP(A38,[1]令和3年度契約状況調査票!$C:$AR,19,FALSE),"#.0%")&amp;CHAR(10)&amp;"(B/A×100)",VLOOKUP(A38,[1]令和3年度契約状況調査票!$C:$AR,19,FALSE))))))</f>
        <v/>
      </c>
      <c r="K38" s="30" t="str">
        <f>IF(A38="","",IF(VLOOKUP(A38,[1]令和3年度契約状況調査票!$C:$AR,29,FALSE)="①公益社団法人","公社",IF(VLOOKUP(A38,[1]令和3年度契約状況調査票!$C:$AR,29,FALSE)="②公益財団法人","公財","")))</f>
        <v/>
      </c>
      <c r="L38" s="30" t="str">
        <f>IF(A38="","",VLOOKUP(A38,[1]令和3年度契約状況調査票!$C:$AR,30,FALSE))</f>
        <v/>
      </c>
      <c r="M38" s="31" t="str">
        <f>IF(A38="","",IF(VLOOKUP(A38,[1]令和3年度契約状況調査票!$C:$AR,30,FALSE)="国所管",VLOOKUP(A38,[1]令和3年度契約状況調査票!$C:$AR,24,FALSE),""))</f>
        <v/>
      </c>
      <c r="N38" s="32" t="str">
        <f>IF(A38="","",IF(AND(P38="○",O38="分担契約/単価契約"),"単価契約"&amp;CHAR(10)&amp;"予定調達総額 "&amp;TEXT(VLOOKUP(A38,[1]令和3年度契約状況調査票!$C:$AR,18,FALSE),"#,##0円")&amp;"(B)"&amp;CHAR(10)&amp;"分担契約"&amp;CHAR(10)&amp;VLOOKUP(A38,[1]令和3年度契約状況調査票!$C:$AR,34,FALSE),IF(AND(P38="○",O38="分担契約"),"分担契約"&amp;CHAR(10)&amp;"契約総額 "&amp;TEXT(VLOOKUP(A38,[1]令和3年度契約状況調査票!$C:$AR,18,FALSE),"#,##0円")&amp;"(B)"&amp;CHAR(10)&amp;VLOOKUP(A38,[1]令和3年度契約状況調査票!$C:$AR,34,FALSE),(IF(O38="分担契約/単価契約","単価契約"&amp;CHAR(10)&amp;"予定調達総額 "&amp;TEXT(VLOOKUP(A38,[1]令和3年度契約状況調査票!$C:$AR,18,FALSE),"#,##0円")&amp;CHAR(10)&amp;"分担契約"&amp;CHAR(10)&amp;VLOOKUP(A38,[1]令和3年度契約状況調査票!$C:$AR,34,FALSE),IF(O38="分担契約","分担契約"&amp;CHAR(10)&amp;"契約総額 "&amp;TEXT(VLOOKUP(A38,[1]令和3年度契約状況調査票!$C:$AR,18,FALSE),"#,##0円")&amp;CHAR(10)&amp;VLOOKUP(A38,[1]令和3年度契約状況調査票!$C:$AR,34,FALSE),IF(O38="単価契約","単価契約"&amp;CHAR(10)&amp;"予定調達総額 "&amp;TEXT(VLOOKUP(A38,[1]令和3年度契約状況調査票!$C:$AR,18,FALSE),"#,##0円")&amp;CHAR(10)&amp;VLOOKUP(A38,[1]令和3年度契約状況調査票!$C:$AR,34,FALSE),VLOOKUP(A38,[1]令和3年度契約状況調査票!$C:$AR,34,FALSE))))))))</f>
        <v/>
      </c>
      <c r="O38" s="21" t="str">
        <f>IF(A38="","",VLOOKUP(A38,[1]令和3年度契約状況調査票!$C:$BY,55,FALSE))</f>
        <v/>
      </c>
      <c r="P38" s="21" t="str">
        <f>IF(A38="","",IF(VLOOKUP(A38,[1]令和3年度契約状況調査票!$C:$AR,16,FALSE)="他官署で調達手続きを実施のため","×",IF(VLOOKUP(A38,[1]令和3年度契約状況調査票!$C:$AR,23,FALSE)="②同種の他の契約の予定価格を類推されるおそれがあるため公表しない","×","○")))</f>
        <v/>
      </c>
    </row>
    <row r="39" spans="1:16" s="21" customFormat="1" ht="60" customHeight="1" x14ac:dyDescent="0.15">
      <c r="A39" s="22" t="str">
        <f>IF(MAX([1]令和3年度契約状況調査票!C38:C283)&gt;=ROW()-5,ROW()-5,"")</f>
        <v/>
      </c>
      <c r="B39" s="23" t="str">
        <f>IF(A39="","",VLOOKUP(A39,[1]令和3年度契約状況調査票!$C:$AR,7,FALSE))</f>
        <v/>
      </c>
      <c r="C39" s="24" t="str">
        <f>IF(A39="","",VLOOKUP(A39,[1]令和3年度契約状況調査票!$C:$AR,8,FALSE))</f>
        <v/>
      </c>
      <c r="D39" s="25" t="str">
        <f>IF(A39="","",VLOOKUP(A39,[1]令和3年度契約状況調査票!$C:$AR,11,FALSE))</f>
        <v/>
      </c>
      <c r="E39" s="23" t="str">
        <f>IF(A39="","",VLOOKUP(A39,[1]令和3年度契約状況調査票!$C:$AR,12,FALSE))</f>
        <v/>
      </c>
      <c r="F39" s="26" t="str">
        <f>IF(A39="","",VLOOKUP(A39,[1]令和3年度契約状況調査票!$C:$AR,13,FALSE))</f>
        <v/>
      </c>
      <c r="G39" s="27" t="str">
        <f>IF(A39="","",IF(VLOOKUP(A39,[1]令和3年度契約状況調査票!$C:$AR,14,FALSE)="②一般競争入札（総合評価方式）","一般競争入札"&amp;CHAR(10)&amp;"（総合評価方式）","一般競争入札"))</f>
        <v/>
      </c>
      <c r="H39" s="28" t="str">
        <f>IF(A39="","",IF(VLOOKUP(A39,[1]令和3年度契約状況調査票!$C:$AR,16,FALSE)="他官署で調達手続きを実施のため","他官署で調達手続きを実施のため",IF(VLOOKUP(A39,[1]令和3年度契約状況調査票!$C:$AR,23,FALSE)="②同種の他の契約の予定価格を類推されるおそれがあるため公表しない","同種の他の契約の予定価格を類推されるおそれがあるため公表しない",IF(VLOOKUP(A39,[1]令和3年度契約状況調査票!$C:$AR,23,FALSE)="－","－",IF(VLOOKUP(A39,[1]令和3年度契約状況調査票!$C:$AR,9,FALSE)&lt;&gt;"",TEXT(VLOOKUP(A39,[1]令和3年度契約状況調査票!$C:$AR,16,FALSE),"#,##0円")&amp;CHAR(10)&amp;"(A)",VLOOKUP(A39,[1]令和3年度契約状況調査票!$C:$AR,16,FALSE))))))</f>
        <v/>
      </c>
      <c r="I39" s="28" t="str">
        <f>IF(A39="","",VLOOKUP(A39,[1]令和3年度契約状況調査票!$C:$AR,17,FALSE))</f>
        <v/>
      </c>
      <c r="J39" s="29" t="str">
        <f>IF(A39="","",IF(VLOOKUP(A39,[1]令和3年度契約状況調査票!$C:$AR,16,FALSE)="他官署で調達手続きを実施のため","－",IF(VLOOKUP(A39,[1]令和3年度契約状況調査票!$C:$AR,23,FALSE)="②同種の他の契約の予定価格を類推されるおそれがあるため公表しない","－",IF(VLOOKUP(A39,[1]令和3年度契約状況調査票!$C:$AR,23,FALSE)="－","－",IF(VLOOKUP(A39,[1]令和3年度契約状況調査票!$C:$AR,9,FALSE)&lt;&gt;"",TEXT(VLOOKUP(A39,[1]令和3年度契約状況調査票!$C:$AR,19,FALSE),"#.0%")&amp;CHAR(10)&amp;"(B/A×100)",VLOOKUP(A39,[1]令和3年度契約状況調査票!$C:$AR,19,FALSE))))))</f>
        <v/>
      </c>
      <c r="K39" s="30" t="str">
        <f>IF(A39="","",IF(VLOOKUP(A39,[1]令和3年度契約状況調査票!$C:$AR,29,FALSE)="①公益社団法人","公社",IF(VLOOKUP(A39,[1]令和3年度契約状況調査票!$C:$AR,29,FALSE)="②公益財団法人","公財","")))</f>
        <v/>
      </c>
      <c r="L39" s="30" t="str">
        <f>IF(A39="","",VLOOKUP(A39,[1]令和3年度契約状況調査票!$C:$AR,30,FALSE))</f>
        <v/>
      </c>
      <c r="M39" s="31" t="str">
        <f>IF(A39="","",IF(VLOOKUP(A39,[1]令和3年度契約状況調査票!$C:$AR,30,FALSE)="国所管",VLOOKUP(A39,[1]令和3年度契約状況調査票!$C:$AR,24,FALSE),""))</f>
        <v/>
      </c>
      <c r="N39" s="32" t="str">
        <f>IF(A39="","",IF(AND(P39="○",O39="分担契約/単価契約"),"単価契約"&amp;CHAR(10)&amp;"予定調達総額 "&amp;TEXT(VLOOKUP(A39,[1]令和3年度契約状況調査票!$C:$AR,18,FALSE),"#,##0円")&amp;"(B)"&amp;CHAR(10)&amp;"分担契約"&amp;CHAR(10)&amp;VLOOKUP(A39,[1]令和3年度契約状況調査票!$C:$AR,34,FALSE),IF(AND(P39="○",O39="分担契約"),"分担契約"&amp;CHAR(10)&amp;"契約総額 "&amp;TEXT(VLOOKUP(A39,[1]令和3年度契約状況調査票!$C:$AR,18,FALSE),"#,##0円")&amp;"(B)"&amp;CHAR(10)&amp;VLOOKUP(A39,[1]令和3年度契約状況調査票!$C:$AR,34,FALSE),(IF(O39="分担契約/単価契約","単価契約"&amp;CHAR(10)&amp;"予定調達総額 "&amp;TEXT(VLOOKUP(A39,[1]令和3年度契約状況調査票!$C:$AR,18,FALSE),"#,##0円")&amp;CHAR(10)&amp;"分担契約"&amp;CHAR(10)&amp;VLOOKUP(A39,[1]令和3年度契約状況調査票!$C:$AR,34,FALSE),IF(O39="分担契約","分担契約"&amp;CHAR(10)&amp;"契約総額 "&amp;TEXT(VLOOKUP(A39,[1]令和3年度契約状況調査票!$C:$AR,18,FALSE),"#,##0円")&amp;CHAR(10)&amp;VLOOKUP(A39,[1]令和3年度契約状況調査票!$C:$AR,34,FALSE),IF(O39="単価契約","単価契約"&amp;CHAR(10)&amp;"予定調達総額 "&amp;TEXT(VLOOKUP(A39,[1]令和3年度契約状況調査票!$C:$AR,18,FALSE),"#,##0円")&amp;CHAR(10)&amp;VLOOKUP(A39,[1]令和3年度契約状況調査票!$C:$AR,34,FALSE),VLOOKUP(A39,[1]令和3年度契約状況調査票!$C:$AR,34,FALSE))))))))</f>
        <v/>
      </c>
      <c r="O39" s="21" t="str">
        <f>IF(A39="","",VLOOKUP(A39,[1]令和3年度契約状況調査票!$C:$BY,55,FALSE))</f>
        <v/>
      </c>
      <c r="P39" s="21" t="str">
        <f>IF(A39="","",IF(VLOOKUP(A39,[1]令和3年度契約状況調査票!$C:$AR,16,FALSE)="他官署で調達手続きを実施のため","×",IF(VLOOKUP(A39,[1]令和3年度契約状況調査票!$C:$AR,23,FALSE)="②同種の他の契約の予定価格を類推されるおそれがあるため公表しない","×","○")))</f>
        <v/>
      </c>
    </row>
    <row r="40" spans="1:16" s="21" customFormat="1" ht="60" customHeight="1" x14ac:dyDescent="0.15">
      <c r="A40" s="22" t="str">
        <f>IF(MAX([1]令和3年度契約状況調査票!C39:C284)&gt;=ROW()-5,ROW()-5,"")</f>
        <v/>
      </c>
      <c r="B40" s="23" t="str">
        <f>IF(A40="","",VLOOKUP(A40,[1]令和3年度契約状況調査票!$C:$AR,7,FALSE))</f>
        <v/>
      </c>
      <c r="C40" s="24" t="str">
        <f>IF(A40="","",VLOOKUP(A40,[1]令和3年度契約状況調査票!$C:$AR,8,FALSE))</f>
        <v/>
      </c>
      <c r="D40" s="25" t="str">
        <f>IF(A40="","",VLOOKUP(A40,[1]令和3年度契約状況調査票!$C:$AR,11,FALSE))</f>
        <v/>
      </c>
      <c r="E40" s="23" t="str">
        <f>IF(A40="","",VLOOKUP(A40,[1]令和3年度契約状況調査票!$C:$AR,12,FALSE))</f>
        <v/>
      </c>
      <c r="F40" s="26" t="str">
        <f>IF(A40="","",VLOOKUP(A40,[1]令和3年度契約状況調査票!$C:$AR,13,FALSE))</f>
        <v/>
      </c>
      <c r="G40" s="27" t="str">
        <f>IF(A40="","",IF(VLOOKUP(A40,[1]令和3年度契約状況調査票!$C:$AR,14,FALSE)="②一般競争入札（総合評価方式）","一般競争入札"&amp;CHAR(10)&amp;"（総合評価方式）","一般競争入札"))</f>
        <v/>
      </c>
      <c r="H40" s="28" t="str">
        <f>IF(A40="","",IF(VLOOKUP(A40,[1]令和3年度契約状況調査票!$C:$AR,16,FALSE)="他官署で調達手続きを実施のため","他官署で調達手続きを実施のため",IF(VLOOKUP(A40,[1]令和3年度契約状況調査票!$C:$AR,23,FALSE)="②同種の他の契約の予定価格を類推されるおそれがあるため公表しない","同種の他の契約の予定価格を類推されるおそれがあるため公表しない",IF(VLOOKUP(A40,[1]令和3年度契約状況調査票!$C:$AR,23,FALSE)="－","－",IF(VLOOKUP(A40,[1]令和3年度契約状況調査票!$C:$AR,9,FALSE)&lt;&gt;"",TEXT(VLOOKUP(A40,[1]令和3年度契約状況調査票!$C:$AR,16,FALSE),"#,##0円")&amp;CHAR(10)&amp;"(A)",VLOOKUP(A40,[1]令和3年度契約状況調査票!$C:$AR,16,FALSE))))))</f>
        <v/>
      </c>
      <c r="I40" s="28" t="str">
        <f>IF(A40="","",VLOOKUP(A40,[1]令和3年度契約状況調査票!$C:$AR,17,FALSE))</f>
        <v/>
      </c>
      <c r="J40" s="29" t="str">
        <f>IF(A40="","",IF(VLOOKUP(A40,[1]令和3年度契約状況調査票!$C:$AR,16,FALSE)="他官署で調達手続きを実施のため","－",IF(VLOOKUP(A40,[1]令和3年度契約状況調査票!$C:$AR,23,FALSE)="②同種の他の契約の予定価格を類推されるおそれがあるため公表しない","－",IF(VLOOKUP(A40,[1]令和3年度契約状況調査票!$C:$AR,23,FALSE)="－","－",IF(VLOOKUP(A40,[1]令和3年度契約状況調査票!$C:$AR,9,FALSE)&lt;&gt;"",TEXT(VLOOKUP(A40,[1]令和3年度契約状況調査票!$C:$AR,19,FALSE),"#.0%")&amp;CHAR(10)&amp;"(B/A×100)",VLOOKUP(A40,[1]令和3年度契約状況調査票!$C:$AR,19,FALSE))))))</f>
        <v/>
      </c>
      <c r="K40" s="30" t="str">
        <f>IF(A40="","",IF(VLOOKUP(A40,[1]令和3年度契約状況調査票!$C:$AR,29,FALSE)="①公益社団法人","公社",IF(VLOOKUP(A40,[1]令和3年度契約状況調査票!$C:$AR,29,FALSE)="②公益財団法人","公財","")))</f>
        <v/>
      </c>
      <c r="L40" s="30" t="str">
        <f>IF(A40="","",VLOOKUP(A40,[1]令和3年度契約状況調査票!$C:$AR,30,FALSE))</f>
        <v/>
      </c>
      <c r="M40" s="31" t="str">
        <f>IF(A40="","",IF(VLOOKUP(A40,[1]令和3年度契約状況調査票!$C:$AR,30,FALSE)="国所管",VLOOKUP(A40,[1]令和3年度契約状況調査票!$C:$AR,24,FALSE),""))</f>
        <v/>
      </c>
      <c r="N40" s="32" t="str">
        <f>IF(A40="","",IF(AND(P40="○",O40="分担契約/単価契約"),"単価契約"&amp;CHAR(10)&amp;"予定調達総額 "&amp;TEXT(VLOOKUP(A40,[1]令和3年度契約状況調査票!$C:$AR,18,FALSE),"#,##0円")&amp;"(B)"&amp;CHAR(10)&amp;"分担契約"&amp;CHAR(10)&amp;VLOOKUP(A40,[1]令和3年度契約状況調査票!$C:$AR,34,FALSE),IF(AND(P40="○",O40="分担契約"),"分担契約"&amp;CHAR(10)&amp;"契約総額 "&amp;TEXT(VLOOKUP(A40,[1]令和3年度契約状況調査票!$C:$AR,18,FALSE),"#,##0円")&amp;"(B)"&amp;CHAR(10)&amp;VLOOKUP(A40,[1]令和3年度契約状況調査票!$C:$AR,34,FALSE),(IF(O40="分担契約/単価契約","単価契約"&amp;CHAR(10)&amp;"予定調達総額 "&amp;TEXT(VLOOKUP(A40,[1]令和3年度契約状況調査票!$C:$AR,18,FALSE),"#,##0円")&amp;CHAR(10)&amp;"分担契約"&amp;CHAR(10)&amp;VLOOKUP(A40,[1]令和3年度契約状況調査票!$C:$AR,34,FALSE),IF(O40="分担契約","分担契約"&amp;CHAR(10)&amp;"契約総額 "&amp;TEXT(VLOOKUP(A40,[1]令和3年度契約状況調査票!$C:$AR,18,FALSE),"#,##0円")&amp;CHAR(10)&amp;VLOOKUP(A40,[1]令和3年度契約状況調査票!$C:$AR,34,FALSE),IF(O40="単価契約","単価契約"&amp;CHAR(10)&amp;"予定調達総額 "&amp;TEXT(VLOOKUP(A40,[1]令和3年度契約状況調査票!$C:$AR,18,FALSE),"#,##0円")&amp;CHAR(10)&amp;VLOOKUP(A40,[1]令和3年度契約状況調査票!$C:$AR,34,FALSE),VLOOKUP(A40,[1]令和3年度契約状況調査票!$C:$AR,34,FALSE))))))))</f>
        <v/>
      </c>
      <c r="O40" s="21" t="str">
        <f>IF(A40="","",VLOOKUP(A40,[1]令和3年度契約状況調査票!$C:$BY,55,FALSE))</f>
        <v/>
      </c>
      <c r="P40" s="21" t="str">
        <f>IF(A40="","",IF(VLOOKUP(A40,[1]令和3年度契約状況調査票!$C:$AR,16,FALSE)="他官署で調達手続きを実施のため","×",IF(VLOOKUP(A40,[1]令和3年度契約状況調査票!$C:$AR,23,FALSE)="②同種の他の契約の予定価格を類推されるおそれがあるため公表しない","×","○")))</f>
        <v/>
      </c>
    </row>
    <row r="41" spans="1:16" s="21" customFormat="1" ht="60" customHeight="1" x14ac:dyDescent="0.15">
      <c r="A41" s="22" t="str">
        <f>IF(MAX([1]令和3年度契約状況調査票!C40:C285)&gt;=ROW()-5,ROW()-5,"")</f>
        <v/>
      </c>
      <c r="B41" s="23" t="str">
        <f>IF(A41="","",VLOOKUP(A41,[1]令和3年度契約状況調査票!$C:$AR,7,FALSE))</f>
        <v/>
      </c>
      <c r="C41" s="24" t="str">
        <f>IF(A41="","",VLOOKUP(A41,[1]令和3年度契約状況調査票!$C:$AR,8,FALSE))</f>
        <v/>
      </c>
      <c r="D41" s="25" t="str">
        <f>IF(A41="","",VLOOKUP(A41,[1]令和3年度契約状況調査票!$C:$AR,11,FALSE))</f>
        <v/>
      </c>
      <c r="E41" s="23" t="str">
        <f>IF(A41="","",VLOOKUP(A41,[1]令和3年度契約状況調査票!$C:$AR,12,FALSE))</f>
        <v/>
      </c>
      <c r="F41" s="26" t="str">
        <f>IF(A41="","",VLOOKUP(A41,[1]令和3年度契約状況調査票!$C:$AR,13,FALSE))</f>
        <v/>
      </c>
      <c r="G41" s="27" t="str">
        <f>IF(A41="","",IF(VLOOKUP(A41,[1]令和3年度契約状況調査票!$C:$AR,14,FALSE)="②一般競争入札（総合評価方式）","一般競争入札"&amp;CHAR(10)&amp;"（総合評価方式）","一般競争入札"))</f>
        <v/>
      </c>
      <c r="H41" s="28" t="str">
        <f>IF(A41="","",IF(VLOOKUP(A41,[1]令和3年度契約状況調査票!$C:$AR,16,FALSE)="他官署で調達手続きを実施のため","他官署で調達手続きを実施のため",IF(VLOOKUP(A41,[1]令和3年度契約状況調査票!$C:$AR,23,FALSE)="②同種の他の契約の予定価格を類推されるおそれがあるため公表しない","同種の他の契約の予定価格を類推されるおそれがあるため公表しない",IF(VLOOKUP(A41,[1]令和3年度契約状況調査票!$C:$AR,23,FALSE)="－","－",IF(VLOOKUP(A41,[1]令和3年度契約状況調査票!$C:$AR,9,FALSE)&lt;&gt;"",TEXT(VLOOKUP(A41,[1]令和3年度契約状況調査票!$C:$AR,16,FALSE),"#,##0円")&amp;CHAR(10)&amp;"(A)",VLOOKUP(A41,[1]令和3年度契約状況調査票!$C:$AR,16,FALSE))))))</f>
        <v/>
      </c>
      <c r="I41" s="28" t="str">
        <f>IF(A41="","",VLOOKUP(A41,[1]令和3年度契約状況調査票!$C:$AR,17,FALSE))</f>
        <v/>
      </c>
      <c r="J41" s="29" t="str">
        <f>IF(A41="","",IF(VLOOKUP(A41,[1]令和3年度契約状況調査票!$C:$AR,16,FALSE)="他官署で調達手続きを実施のため","－",IF(VLOOKUP(A41,[1]令和3年度契約状況調査票!$C:$AR,23,FALSE)="②同種の他の契約の予定価格を類推されるおそれがあるため公表しない","－",IF(VLOOKUP(A41,[1]令和3年度契約状況調査票!$C:$AR,23,FALSE)="－","－",IF(VLOOKUP(A41,[1]令和3年度契約状況調査票!$C:$AR,9,FALSE)&lt;&gt;"",TEXT(VLOOKUP(A41,[1]令和3年度契約状況調査票!$C:$AR,19,FALSE),"#.0%")&amp;CHAR(10)&amp;"(B/A×100)",VLOOKUP(A41,[1]令和3年度契約状況調査票!$C:$AR,19,FALSE))))))</f>
        <v/>
      </c>
      <c r="K41" s="30" t="str">
        <f>IF(A41="","",IF(VLOOKUP(A41,[1]令和3年度契約状況調査票!$C:$AR,29,FALSE)="①公益社団法人","公社",IF(VLOOKUP(A41,[1]令和3年度契約状況調査票!$C:$AR,29,FALSE)="②公益財団法人","公財","")))</f>
        <v/>
      </c>
      <c r="L41" s="30" t="str">
        <f>IF(A41="","",VLOOKUP(A41,[1]令和3年度契約状況調査票!$C:$AR,30,FALSE))</f>
        <v/>
      </c>
      <c r="M41" s="31" t="str">
        <f>IF(A41="","",IF(VLOOKUP(A41,[1]令和3年度契約状況調査票!$C:$AR,30,FALSE)="国所管",VLOOKUP(A41,[1]令和3年度契約状況調査票!$C:$AR,24,FALSE),""))</f>
        <v/>
      </c>
      <c r="N41" s="32" t="str">
        <f>IF(A41="","",IF(AND(P41="○",O41="分担契約/単価契約"),"単価契約"&amp;CHAR(10)&amp;"予定調達総額 "&amp;TEXT(VLOOKUP(A41,[1]令和3年度契約状況調査票!$C:$AR,18,FALSE),"#,##0円")&amp;"(B)"&amp;CHAR(10)&amp;"分担契約"&amp;CHAR(10)&amp;VLOOKUP(A41,[1]令和3年度契約状況調査票!$C:$AR,34,FALSE),IF(AND(P41="○",O41="分担契約"),"分担契約"&amp;CHAR(10)&amp;"契約総額 "&amp;TEXT(VLOOKUP(A41,[1]令和3年度契約状況調査票!$C:$AR,18,FALSE),"#,##0円")&amp;"(B)"&amp;CHAR(10)&amp;VLOOKUP(A41,[1]令和3年度契約状況調査票!$C:$AR,34,FALSE),(IF(O41="分担契約/単価契約","単価契約"&amp;CHAR(10)&amp;"予定調達総額 "&amp;TEXT(VLOOKUP(A41,[1]令和3年度契約状況調査票!$C:$AR,18,FALSE),"#,##0円")&amp;CHAR(10)&amp;"分担契約"&amp;CHAR(10)&amp;VLOOKUP(A41,[1]令和3年度契約状況調査票!$C:$AR,34,FALSE),IF(O41="分担契約","分担契約"&amp;CHAR(10)&amp;"契約総額 "&amp;TEXT(VLOOKUP(A41,[1]令和3年度契約状況調査票!$C:$AR,18,FALSE),"#,##0円")&amp;CHAR(10)&amp;VLOOKUP(A41,[1]令和3年度契約状況調査票!$C:$AR,34,FALSE),IF(O41="単価契約","単価契約"&amp;CHAR(10)&amp;"予定調達総額 "&amp;TEXT(VLOOKUP(A41,[1]令和3年度契約状況調査票!$C:$AR,18,FALSE),"#,##0円")&amp;CHAR(10)&amp;VLOOKUP(A41,[1]令和3年度契約状況調査票!$C:$AR,34,FALSE),VLOOKUP(A41,[1]令和3年度契約状況調査票!$C:$AR,34,FALSE))))))))</f>
        <v/>
      </c>
      <c r="O41" s="21" t="str">
        <f>IF(A41="","",VLOOKUP(A41,[1]令和3年度契約状況調査票!$C:$BY,55,FALSE))</f>
        <v/>
      </c>
      <c r="P41" s="21" t="str">
        <f>IF(A41="","",IF(VLOOKUP(A41,[1]令和3年度契約状況調査票!$C:$AR,16,FALSE)="他官署で調達手続きを実施のため","×",IF(VLOOKUP(A41,[1]令和3年度契約状況調査票!$C:$AR,23,FALSE)="②同種の他の契約の予定価格を類推されるおそれがあるため公表しない","×","○")))</f>
        <v/>
      </c>
    </row>
    <row r="42" spans="1:16" s="21" customFormat="1" ht="60" customHeight="1" x14ac:dyDescent="0.15">
      <c r="A42" s="22" t="str">
        <f>IF(MAX([1]令和3年度契約状況調査票!C41:C286)&gt;=ROW()-5,ROW()-5,"")</f>
        <v/>
      </c>
      <c r="B42" s="23" t="str">
        <f>IF(A42="","",VLOOKUP(A42,[1]令和3年度契約状況調査票!$C:$AR,7,FALSE))</f>
        <v/>
      </c>
      <c r="C42" s="24" t="str">
        <f>IF(A42="","",VLOOKUP(A42,[1]令和3年度契約状況調査票!$C:$AR,8,FALSE))</f>
        <v/>
      </c>
      <c r="D42" s="25" t="str">
        <f>IF(A42="","",VLOOKUP(A42,[1]令和3年度契約状況調査票!$C:$AR,11,FALSE))</f>
        <v/>
      </c>
      <c r="E42" s="23" t="str">
        <f>IF(A42="","",VLOOKUP(A42,[1]令和3年度契約状況調査票!$C:$AR,12,FALSE))</f>
        <v/>
      </c>
      <c r="F42" s="26" t="str">
        <f>IF(A42="","",VLOOKUP(A42,[1]令和3年度契約状況調査票!$C:$AR,13,FALSE))</f>
        <v/>
      </c>
      <c r="G42" s="27" t="str">
        <f>IF(A42="","",IF(VLOOKUP(A42,[1]令和3年度契約状況調査票!$C:$AR,14,FALSE)="②一般競争入札（総合評価方式）","一般競争入札"&amp;CHAR(10)&amp;"（総合評価方式）","一般競争入札"))</f>
        <v/>
      </c>
      <c r="H42" s="28" t="str">
        <f>IF(A42="","",IF(VLOOKUP(A42,[1]令和3年度契約状況調査票!$C:$AR,16,FALSE)="他官署で調達手続きを実施のため","他官署で調達手続きを実施のため",IF(VLOOKUP(A42,[1]令和3年度契約状況調査票!$C:$AR,23,FALSE)="②同種の他の契約の予定価格を類推されるおそれがあるため公表しない","同種の他の契約の予定価格を類推されるおそれがあるため公表しない",IF(VLOOKUP(A42,[1]令和3年度契約状況調査票!$C:$AR,23,FALSE)="－","－",IF(VLOOKUP(A42,[1]令和3年度契約状況調査票!$C:$AR,9,FALSE)&lt;&gt;"",TEXT(VLOOKUP(A42,[1]令和3年度契約状況調査票!$C:$AR,16,FALSE),"#,##0円")&amp;CHAR(10)&amp;"(A)",VLOOKUP(A42,[1]令和3年度契約状況調査票!$C:$AR,16,FALSE))))))</f>
        <v/>
      </c>
      <c r="I42" s="28" t="str">
        <f>IF(A42="","",VLOOKUP(A42,[1]令和3年度契約状況調査票!$C:$AR,17,FALSE))</f>
        <v/>
      </c>
      <c r="J42" s="29" t="str">
        <f>IF(A42="","",IF(VLOOKUP(A42,[1]令和3年度契約状況調査票!$C:$AR,16,FALSE)="他官署で調達手続きを実施のため","－",IF(VLOOKUP(A42,[1]令和3年度契約状況調査票!$C:$AR,23,FALSE)="②同種の他の契約の予定価格を類推されるおそれがあるため公表しない","－",IF(VLOOKUP(A42,[1]令和3年度契約状況調査票!$C:$AR,23,FALSE)="－","－",IF(VLOOKUP(A42,[1]令和3年度契約状況調査票!$C:$AR,9,FALSE)&lt;&gt;"",TEXT(VLOOKUP(A42,[1]令和3年度契約状況調査票!$C:$AR,19,FALSE),"#.0%")&amp;CHAR(10)&amp;"(B/A×100)",VLOOKUP(A42,[1]令和3年度契約状況調査票!$C:$AR,19,FALSE))))))</f>
        <v/>
      </c>
      <c r="K42" s="30" t="str">
        <f>IF(A42="","",IF(VLOOKUP(A42,[1]令和3年度契約状況調査票!$C:$AR,29,FALSE)="①公益社団法人","公社",IF(VLOOKUP(A42,[1]令和3年度契約状況調査票!$C:$AR,29,FALSE)="②公益財団法人","公財","")))</f>
        <v/>
      </c>
      <c r="L42" s="30" t="str">
        <f>IF(A42="","",VLOOKUP(A42,[1]令和3年度契約状況調査票!$C:$AR,30,FALSE))</f>
        <v/>
      </c>
      <c r="M42" s="31" t="str">
        <f>IF(A42="","",IF(VLOOKUP(A42,[1]令和3年度契約状況調査票!$C:$AR,30,FALSE)="国所管",VLOOKUP(A42,[1]令和3年度契約状況調査票!$C:$AR,24,FALSE),""))</f>
        <v/>
      </c>
      <c r="N42" s="32" t="str">
        <f>IF(A42="","",IF(AND(P42="○",O42="分担契約/単価契約"),"単価契約"&amp;CHAR(10)&amp;"予定調達総額 "&amp;TEXT(VLOOKUP(A42,[1]令和3年度契約状況調査票!$C:$AR,18,FALSE),"#,##0円")&amp;"(B)"&amp;CHAR(10)&amp;"分担契約"&amp;CHAR(10)&amp;VLOOKUP(A42,[1]令和3年度契約状況調査票!$C:$AR,34,FALSE),IF(AND(P42="○",O42="分担契約"),"分担契約"&amp;CHAR(10)&amp;"契約総額 "&amp;TEXT(VLOOKUP(A42,[1]令和3年度契約状況調査票!$C:$AR,18,FALSE),"#,##0円")&amp;"(B)"&amp;CHAR(10)&amp;VLOOKUP(A42,[1]令和3年度契約状況調査票!$C:$AR,34,FALSE),(IF(O42="分担契約/単価契約","単価契約"&amp;CHAR(10)&amp;"予定調達総額 "&amp;TEXT(VLOOKUP(A42,[1]令和3年度契約状況調査票!$C:$AR,18,FALSE),"#,##0円")&amp;CHAR(10)&amp;"分担契約"&amp;CHAR(10)&amp;VLOOKUP(A42,[1]令和3年度契約状況調査票!$C:$AR,34,FALSE),IF(O42="分担契約","分担契約"&amp;CHAR(10)&amp;"契約総額 "&amp;TEXT(VLOOKUP(A42,[1]令和3年度契約状況調査票!$C:$AR,18,FALSE),"#,##0円")&amp;CHAR(10)&amp;VLOOKUP(A42,[1]令和3年度契約状況調査票!$C:$AR,34,FALSE),IF(O42="単価契約","単価契約"&amp;CHAR(10)&amp;"予定調達総額 "&amp;TEXT(VLOOKUP(A42,[1]令和3年度契約状況調査票!$C:$AR,18,FALSE),"#,##0円")&amp;CHAR(10)&amp;VLOOKUP(A42,[1]令和3年度契約状況調査票!$C:$AR,34,FALSE),VLOOKUP(A42,[1]令和3年度契約状況調査票!$C:$AR,34,FALSE))))))))</f>
        <v/>
      </c>
      <c r="O42" s="21" t="str">
        <f>IF(A42="","",VLOOKUP(A42,[1]令和3年度契約状況調査票!$C:$BY,55,FALSE))</f>
        <v/>
      </c>
      <c r="P42" s="21" t="str">
        <f>IF(A42="","",IF(VLOOKUP(A42,[1]令和3年度契約状況調査票!$C:$AR,16,FALSE)="他官署で調達手続きを実施のため","×",IF(VLOOKUP(A42,[1]令和3年度契約状況調査票!$C:$AR,23,FALSE)="②同種の他の契約の予定価格を類推されるおそれがあるため公表しない","×","○")))</f>
        <v/>
      </c>
    </row>
    <row r="43" spans="1:16" s="21" customFormat="1" ht="60" customHeight="1" x14ac:dyDescent="0.15">
      <c r="A43" s="22" t="str">
        <f>IF(MAX([1]令和3年度契約状況調査票!C42:C287)&gt;=ROW()-5,ROW()-5,"")</f>
        <v/>
      </c>
      <c r="B43" s="23" t="str">
        <f>IF(A43="","",VLOOKUP(A43,[1]令和3年度契約状況調査票!$C:$AR,7,FALSE))</f>
        <v/>
      </c>
      <c r="C43" s="24" t="str">
        <f>IF(A43="","",VLOOKUP(A43,[1]令和3年度契約状況調査票!$C:$AR,8,FALSE))</f>
        <v/>
      </c>
      <c r="D43" s="25" t="str">
        <f>IF(A43="","",VLOOKUP(A43,[1]令和3年度契約状況調査票!$C:$AR,11,FALSE))</f>
        <v/>
      </c>
      <c r="E43" s="23" t="str">
        <f>IF(A43="","",VLOOKUP(A43,[1]令和3年度契約状況調査票!$C:$AR,12,FALSE))</f>
        <v/>
      </c>
      <c r="F43" s="26" t="str">
        <f>IF(A43="","",VLOOKUP(A43,[1]令和3年度契約状況調査票!$C:$AR,13,FALSE))</f>
        <v/>
      </c>
      <c r="G43" s="27" t="str">
        <f>IF(A43="","",IF(VLOOKUP(A43,[1]令和3年度契約状況調査票!$C:$AR,14,FALSE)="②一般競争入札（総合評価方式）","一般競争入札"&amp;CHAR(10)&amp;"（総合評価方式）","一般競争入札"))</f>
        <v/>
      </c>
      <c r="H43" s="28" t="str">
        <f>IF(A43="","",IF(VLOOKUP(A43,[1]令和3年度契約状況調査票!$C:$AR,16,FALSE)="他官署で調達手続きを実施のため","他官署で調達手続きを実施のため",IF(VLOOKUP(A43,[1]令和3年度契約状況調査票!$C:$AR,23,FALSE)="②同種の他の契約の予定価格を類推されるおそれがあるため公表しない","同種の他の契約の予定価格を類推されるおそれがあるため公表しない",IF(VLOOKUP(A43,[1]令和3年度契約状況調査票!$C:$AR,23,FALSE)="－","－",IF(VLOOKUP(A43,[1]令和3年度契約状況調査票!$C:$AR,9,FALSE)&lt;&gt;"",TEXT(VLOOKUP(A43,[1]令和3年度契約状況調査票!$C:$AR,16,FALSE),"#,##0円")&amp;CHAR(10)&amp;"(A)",VLOOKUP(A43,[1]令和3年度契約状況調査票!$C:$AR,16,FALSE))))))</f>
        <v/>
      </c>
      <c r="I43" s="28" t="str">
        <f>IF(A43="","",VLOOKUP(A43,[1]令和3年度契約状況調査票!$C:$AR,17,FALSE))</f>
        <v/>
      </c>
      <c r="J43" s="29" t="str">
        <f>IF(A43="","",IF(VLOOKUP(A43,[1]令和3年度契約状況調査票!$C:$AR,16,FALSE)="他官署で調達手続きを実施のため","－",IF(VLOOKUP(A43,[1]令和3年度契約状況調査票!$C:$AR,23,FALSE)="②同種の他の契約の予定価格を類推されるおそれがあるため公表しない","－",IF(VLOOKUP(A43,[1]令和3年度契約状況調査票!$C:$AR,23,FALSE)="－","－",IF(VLOOKUP(A43,[1]令和3年度契約状況調査票!$C:$AR,9,FALSE)&lt;&gt;"",TEXT(VLOOKUP(A43,[1]令和3年度契約状況調査票!$C:$AR,19,FALSE),"#.0%")&amp;CHAR(10)&amp;"(B/A×100)",VLOOKUP(A43,[1]令和3年度契約状況調査票!$C:$AR,19,FALSE))))))</f>
        <v/>
      </c>
      <c r="K43" s="30" t="str">
        <f>IF(A43="","",IF(VLOOKUP(A43,[1]令和3年度契約状況調査票!$C:$AR,29,FALSE)="①公益社団法人","公社",IF(VLOOKUP(A43,[1]令和3年度契約状況調査票!$C:$AR,29,FALSE)="②公益財団法人","公財","")))</f>
        <v/>
      </c>
      <c r="L43" s="30" t="str">
        <f>IF(A43="","",VLOOKUP(A43,[1]令和3年度契約状況調査票!$C:$AR,30,FALSE))</f>
        <v/>
      </c>
      <c r="M43" s="31" t="str">
        <f>IF(A43="","",IF(VLOOKUP(A43,[1]令和3年度契約状況調査票!$C:$AR,30,FALSE)="国所管",VLOOKUP(A43,[1]令和3年度契約状況調査票!$C:$AR,24,FALSE),""))</f>
        <v/>
      </c>
      <c r="N43" s="32" t="str">
        <f>IF(A43="","",IF(AND(P43="○",O43="分担契約/単価契約"),"単価契約"&amp;CHAR(10)&amp;"予定調達総額 "&amp;TEXT(VLOOKUP(A43,[1]令和3年度契約状況調査票!$C:$AR,18,FALSE),"#,##0円")&amp;"(B)"&amp;CHAR(10)&amp;"分担契約"&amp;CHAR(10)&amp;VLOOKUP(A43,[1]令和3年度契約状況調査票!$C:$AR,34,FALSE),IF(AND(P43="○",O43="分担契約"),"分担契約"&amp;CHAR(10)&amp;"契約総額 "&amp;TEXT(VLOOKUP(A43,[1]令和3年度契約状況調査票!$C:$AR,18,FALSE),"#,##0円")&amp;"(B)"&amp;CHAR(10)&amp;VLOOKUP(A43,[1]令和3年度契約状況調査票!$C:$AR,34,FALSE),(IF(O43="分担契約/単価契約","単価契約"&amp;CHAR(10)&amp;"予定調達総額 "&amp;TEXT(VLOOKUP(A43,[1]令和3年度契約状況調査票!$C:$AR,18,FALSE),"#,##0円")&amp;CHAR(10)&amp;"分担契約"&amp;CHAR(10)&amp;VLOOKUP(A43,[1]令和3年度契約状況調査票!$C:$AR,34,FALSE),IF(O43="分担契約","分担契約"&amp;CHAR(10)&amp;"契約総額 "&amp;TEXT(VLOOKUP(A43,[1]令和3年度契約状況調査票!$C:$AR,18,FALSE),"#,##0円")&amp;CHAR(10)&amp;VLOOKUP(A43,[1]令和3年度契約状況調査票!$C:$AR,34,FALSE),IF(O43="単価契約","単価契約"&amp;CHAR(10)&amp;"予定調達総額 "&amp;TEXT(VLOOKUP(A43,[1]令和3年度契約状況調査票!$C:$AR,18,FALSE),"#,##0円")&amp;CHAR(10)&amp;VLOOKUP(A43,[1]令和3年度契約状況調査票!$C:$AR,34,FALSE),VLOOKUP(A43,[1]令和3年度契約状況調査票!$C:$AR,34,FALSE))))))))</f>
        <v/>
      </c>
      <c r="O43" s="21" t="str">
        <f>IF(A43="","",VLOOKUP(A43,[1]令和3年度契約状況調査票!$C:$BY,55,FALSE))</f>
        <v/>
      </c>
      <c r="P43" s="21" t="str">
        <f>IF(A43="","",IF(VLOOKUP(A43,[1]令和3年度契約状況調査票!$C:$AR,16,FALSE)="他官署で調達手続きを実施のため","×",IF(VLOOKUP(A43,[1]令和3年度契約状況調査票!$C:$AR,23,FALSE)="②同種の他の契約の予定価格を類推されるおそれがあるため公表しない","×","○")))</f>
        <v/>
      </c>
    </row>
    <row r="44" spans="1:16" s="21" customFormat="1" ht="60" customHeight="1" x14ac:dyDescent="0.15">
      <c r="A44" s="22" t="str">
        <f>IF(MAX([1]令和3年度契約状況調査票!C43:C288)&gt;=ROW()-5,ROW()-5,"")</f>
        <v/>
      </c>
      <c r="B44" s="23" t="str">
        <f>IF(A44="","",VLOOKUP(A44,[1]令和3年度契約状況調査票!$C:$AR,7,FALSE))</f>
        <v/>
      </c>
      <c r="C44" s="24" t="str">
        <f>IF(A44="","",VLOOKUP(A44,[1]令和3年度契約状況調査票!$C:$AR,8,FALSE))</f>
        <v/>
      </c>
      <c r="D44" s="25" t="str">
        <f>IF(A44="","",VLOOKUP(A44,[1]令和3年度契約状況調査票!$C:$AR,11,FALSE))</f>
        <v/>
      </c>
      <c r="E44" s="23" t="str">
        <f>IF(A44="","",VLOOKUP(A44,[1]令和3年度契約状況調査票!$C:$AR,12,FALSE))</f>
        <v/>
      </c>
      <c r="F44" s="26" t="str">
        <f>IF(A44="","",VLOOKUP(A44,[1]令和3年度契約状況調査票!$C:$AR,13,FALSE))</f>
        <v/>
      </c>
      <c r="G44" s="27" t="str">
        <f>IF(A44="","",IF(VLOOKUP(A44,[1]令和3年度契約状況調査票!$C:$AR,14,FALSE)="②一般競争入札（総合評価方式）","一般競争入札"&amp;CHAR(10)&amp;"（総合評価方式）","一般競争入札"))</f>
        <v/>
      </c>
      <c r="H44" s="28" t="str">
        <f>IF(A44="","",IF(VLOOKUP(A44,[1]令和3年度契約状況調査票!$C:$AR,16,FALSE)="他官署で調達手続きを実施のため","他官署で調達手続きを実施のため",IF(VLOOKUP(A44,[1]令和3年度契約状況調査票!$C:$AR,23,FALSE)="②同種の他の契約の予定価格を類推されるおそれがあるため公表しない","同種の他の契約の予定価格を類推されるおそれがあるため公表しない",IF(VLOOKUP(A44,[1]令和3年度契約状況調査票!$C:$AR,23,FALSE)="－","－",IF(VLOOKUP(A44,[1]令和3年度契約状況調査票!$C:$AR,9,FALSE)&lt;&gt;"",TEXT(VLOOKUP(A44,[1]令和3年度契約状況調査票!$C:$AR,16,FALSE),"#,##0円")&amp;CHAR(10)&amp;"(A)",VLOOKUP(A44,[1]令和3年度契約状況調査票!$C:$AR,16,FALSE))))))</f>
        <v/>
      </c>
      <c r="I44" s="28" t="str">
        <f>IF(A44="","",VLOOKUP(A44,[1]令和3年度契約状況調査票!$C:$AR,17,FALSE))</f>
        <v/>
      </c>
      <c r="J44" s="29" t="str">
        <f>IF(A44="","",IF(VLOOKUP(A44,[1]令和3年度契約状況調査票!$C:$AR,16,FALSE)="他官署で調達手続きを実施のため","－",IF(VLOOKUP(A44,[1]令和3年度契約状況調査票!$C:$AR,23,FALSE)="②同種の他の契約の予定価格を類推されるおそれがあるため公表しない","－",IF(VLOOKUP(A44,[1]令和3年度契約状況調査票!$C:$AR,23,FALSE)="－","－",IF(VLOOKUP(A44,[1]令和3年度契約状況調査票!$C:$AR,9,FALSE)&lt;&gt;"",TEXT(VLOOKUP(A44,[1]令和3年度契約状況調査票!$C:$AR,19,FALSE),"#.0%")&amp;CHAR(10)&amp;"(B/A×100)",VLOOKUP(A44,[1]令和3年度契約状況調査票!$C:$AR,19,FALSE))))))</f>
        <v/>
      </c>
      <c r="K44" s="30" t="str">
        <f>IF(A44="","",IF(VLOOKUP(A44,[1]令和3年度契約状況調査票!$C:$AR,29,FALSE)="①公益社団法人","公社",IF(VLOOKUP(A44,[1]令和3年度契約状況調査票!$C:$AR,29,FALSE)="②公益財団法人","公財","")))</f>
        <v/>
      </c>
      <c r="L44" s="30" t="str">
        <f>IF(A44="","",VLOOKUP(A44,[1]令和3年度契約状況調査票!$C:$AR,30,FALSE))</f>
        <v/>
      </c>
      <c r="M44" s="31" t="str">
        <f>IF(A44="","",IF(VLOOKUP(A44,[1]令和3年度契約状況調査票!$C:$AR,30,FALSE)="国所管",VLOOKUP(A44,[1]令和3年度契約状況調査票!$C:$AR,24,FALSE),""))</f>
        <v/>
      </c>
      <c r="N44" s="32" t="str">
        <f>IF(A44="","",IF(AND(P44="○",O44="分担契約/単価契約"),"単価契約"&amp;CHAR(10)&amp;"予定調達総額 "&amp;TEXT(VLOOKUP(A44,[1]令和3年度契約状況調査票!$C:$AR,18,FALSE),"#,##0円")&amp;"(B)"&amp;CHAR(10)&amp;"分担契約"&amp;CHAR(10)&amp;VLOOKUP(A44,[1]令和3年度契約状況調査票!$C:$AR,34,FALSE),IF(AND(P44="○",O44="分担契約"),"分担契約"&amp;CHAR(10)&amp;"契約総額 "&amp;TEXT(VLOOKUP(A44,[1]令和3年度契約状況調査票!$C:$AR,18,FALSE),"#,##0円")&amp;"(B)"&amp;CHAR(10)&amp;VLOOKUP(A44,[1]令和3年度契約状況調査票!$C:$AR,34,FALSE),(IF(O44="分担契約/単価契約","単価契約"&amp;CHAR(10)&amp;"予定調達総額 "&amp;TEXT(VLOOKUP(A44,[1]令和3年度契約状況調査票!$C:$AR,18,FALSE),"#,##0円")&amp;CHAR(10)&amp;"分担契約"&amp;CHAR(10)&amp;VLOOKUP(A44,[1]令和3年度契約状況調査票!$C:$AR,34,FALSE),IF(O44="分担契約","分担契約"&amp;CHAR(10)&amp;"契約総額 "&amp;TEXT(VLOOKUP(A44,[1]令和3年度契約状況調査票!$C:$AR,18,FALSE),"#,##0円")&amp;CHAR(10)&amp;VLOOKUP(A44,[1]令和3年度契約状況調査票!$C:$AR,34,FALSE),IF(O44="単価契約","単価契約"&amp;CHAR(10)&amp;"予定調達総額 "&amp;TEXT(VLOOKUP(A44,[1]令和3年度契約状況調査票!$C:$AR,18,FALSE),"#,##0円")&amp;CHAR(10)&amp;VLOOKUP(A44,[1]令和3年度契約状況調査票!$C:$AR,34,FALSE),VLOOKUP(A44,[1]令和3年度契約状況調査票!$C:$AR,34,FALSE))))))))</f>
        <v/>
      </c>
      <c r="O44" s="21" t="str">
        <f>IF(A44="","",VLOOKUP(A44,[1]令和3年度契約状況調査票!$C:$BY,55,FALSE))</f>
        <v/>
      </c>
      <c r="P44" s="21" t="str">
        <f>IF(A44="","",IF(VLOOKUP(A44,[1]令和3年度契約状況調査票!$C:$AR,16,FALSE)="他官署で調達手続きを実施のため","×",IF(VLOOKUP(A44,[1]令和3年度契約状況調査票!$C:$AR,23,FALSE)="②同種の他の契約の予定価格を類推されるおそれがあるため公表しない","×","○")))</f>
        <v/>
      </c>
    </row>
    <row r="45" spans="1:16" s="21" customFormat="1" ht="60" customHeight="1" x14ac:dyDescent="0.15">
      <c r="A45" s="22" t="str">
        <f>IF(MAX([1]令和3年度契約状況調査票!C44:C289)&gt;=ROW()-5,ROW()-5,"")</f>
        <v/>
      </c>
      <c r="B45" s="23" t="str">
        <f>IF(A45="","",VLOOKUP(A45,[1]令和3年度契約状況調査票!$C:$AR,7,FALSE))</f>
        <v/>
      </c>
      <c r="C45" s="24" t="str">
        <f>IF(A45="","",VLOOKUP(A45,[1]令和3年度契約状況調査票!$C:$AR,8,FALSE))</f>
        <v/>
      </c>
      <c r="D45" s="25" t="str">
        <f>IF(A45="","",VLOOKUP(A45,[1]令和3年度契約状況調査票!$C:$AR,11,FALSE))</f>
        <v/>
      </c>
      <c r="E45" s="23" t="str">
        <f>IF(A45="","",VLOOKUP(A45,[1]令和3年度契約状況調査票!$C:$AR,12,FALSE))</f>
        <v/>
      </c>
      <c r="F45" s="26" t="str">
        <f>IF(A45="","",VLOOKUP(A45,[1]令和3年度契約状況調査票!$C:$AR,13,FALSE))</f>
        <v/>
      </c>
      <c r="G45" s="27" t="str">
        <f>IF(A45="","",IF(VLOOKUP(A45,[1]令和3年度契約状況調査票!$C:$AR,14,FALSE)="②一般競争入札（総合評価方式）","一般競争入札"&amp;CHAR(10)&amp;"（総合評価方式）","一般競争入札"))</f>
        <v/>
      </c>
      <c r="H45" s="28" t="str">
        <f>IF(A45="","",IF(VLOOKUP(A45,[1]令和3年度契約状況調査票!$C:$AR,16,FALSE)="他官署で調達手続きを実施のため","他官署で調達手続きを実施のため",IF(VLOOKUP(A45,[1]令和3年度契約状況調査票!$C:$AR,23,FALSE)="②同種の他の契約の予定価格を類推されるおそれがあるため公表しない","同種の他の契約の予定価格を類推されるおそれがあるため公表しない",IF(VLOOKUP(A45,[1]令和3年度契約状況調査票!$C:$AR,23,FALSE)="－","－",IF(VLOOKUP(A45,[1]令和3年度契約状況調査票!$C:$AR,9,FALSE)&lt;&gt;"",TEXT(VLOOKUP(A45,[1]令和3年度契約状況調査票!$C:$AR,16,FALSE),"#,##0円")&amp;CHAR(10)&amp;"(A)",VLOOKUP(A45,[1]令和3年度契約状況調査票!$C:$AR,16,FALSE))))))</f>
        <v/>
      </c>
      <c r="I45" s="28" t="str">
        <f>IF(A45="","",VLOOKUP(A45,[1]令和3年度契約状況調査票!$C:$AR,17,FALSE))</f>
        <v/>
      </c>
      <c r="J45" s="29" t="str">
        <f>IF(A45="","",IF(VLOOKUP(A45,[1]令和3年度契約状況調査票!$C:$AR,16,FALSE)="他官署で調達手続きを実施のため","－",IF(VLOOKUP(A45,[1]令和3年度契約状況調査票!$C:$AR,23,FALSE)="②同種の他の契約の予定価格を類推されるおそれがあるため公表しない","－",IF(VLOOKUP(A45,[1]令和3年度契約状況調査票!$C:$AR,23,FALSE)="－","－",IF(VLOOKUP(A45,[1]令和3年度契約状況調査票!$C:$AR,9,FALSE)&lt;&gt;"",TEXT(VLOOKUP(A45,[1]令和3年度契約状況調査票!$C:$AR,19,FALSE),"#.0%")&amp;CHAR(10)&amp;"(B/A×100)",VLOOKUP(A45,[1]令和3年度契約状況調査票!$C:$AR,19,FALSE))))))</f>
        <v/>
      </c>
      <c r="K45" s="30" t="str">
        <f>IF(A45="","",IF(VLOOKUP(A45,[1]令和3年度契約状況調査票!$C:$AR,29,FALSE)="①公益社団法人","公社",IF(VLOOKUP(A45,[1]令和3年度契約状況調査票!$C:$AR,29,FALSE)="②公益財団法人","公財","")))</f>
        <v/>
      </c>
      <c r="L45" s="30" t="str">
        <f>IF(A45="","",VLOOKUP(A45,[1]令和3年度契約状況調査票!$C:$AR,30,FALSE))</f>
        <v/>
      </c>
      <c r="M45" s="31" t="str">
        <f>IF(A45="","",IF(VLOOKUP(A45,[1]令和3年度契約状況調査票!$C:$AR,30,FALSE)="国所管",VLOOKUP(A45,[1]令和3年度契約状況調査票!$C:$AR,24,FALSE),""))</f>
        <v/>
      </c>
      <c r="N45" s="32" t="str">
        <f>IF(A45="","",IF(AND(P45="○",O45="分担契約/単価契約"),"単価契約"&amp;CHAR(10)&amp;"予定調達総額 "&amp;TEXT(VLOOKUP(A45,[1]令和3年度契約状況調査票!$C:$AR,18,FALSE),"#,##0円")&amp;"(B)"&amp;CHAR(10)&amp;"分担契約"&amp;CHAR(10)&amp;VLOOKUP(A45,[1]令和3年度契約状況調査票!$C:$AR,34,FALSE),IF(AND(P45="○",O45="分担契約"),"分担契約"&amp;CHAR(10)&amp;"契約総額 "&amp;TEXT(VLOOKUP(A45,[1]令和3年度契約状況調査票!$C:$AR,18,FALSE),"#,##0円")&amp;"(B)"&amp;CHAR(10)&amp;VLOOKUP(A45,[1]令和3年度契約状況調査票!$C:$AR,34,FALSE),(IF(O45="分担契約/単価契約","単価契約"&amp;CHAR(10)&amp;"予定調達総額 "&amp;TEXT(VLOOKUP(A45,[1]令和3年度契約状況調査票!$C:$AR,18,FALSE),"#,##0円")&amp;CHAR(10)&amp;"分担契約"&amp;CHAR(10)&amp;VLOOKUP(A45,[1]令和3年度契約状況調査票!$C:$AR,34,FALSE),IF(O45="分担契約","分担契約"&amp;CHAR(10)&amp;"契約総額 "&amp;TEXT(VLOOKUP(A45,[1]令和3年度契約状況調査票!$C:$AR,18,FALSE),"#,##0円")&amp;CHAR(10)&amp;VLOOKUP(A45,[1]令和3年度契約状況調査票!$C:$AR,34,FALSE),IF(O45="単価契約","単価契約"&amp;CHAR(10)&amp;"予定調達総額 "&amp;TEXT(VLOOKUP(A45,[1]令和3年度契約状況調査票!$C:$AR,18,FALSE),"#,##0円")&amp;CHAR(10)&amp;VLOOKUP(A45,[1]令和3年度契約状況調査票!$C:$AR,34,FALSE),VLOOKUP(A45,[1]令和3年度契約状況調査票!$C:$AR,34,FALSE))))))))</f>
        <v/>
      </c>
      <c r="O45" s="21" t="str">
        <f>IF(A45="","",VLOOKUP(A45,[1]令和3年度契約状況調査票!$C:$BY,55,FALSE))</f>
        <v/>
      </c>
      <c r="P45" s="21" t="str">
        <f>IF(A45="","",IF(VLOOKUP(A45,[1]令和3年度契約状況調査票!$C:$AR,16,FALSE)="他官署で調達手続きを実施のため","×",IF(VLOOKUP(A45,[1]令和3年度契約状況調査票!$C:$AR,23,FALSE)="②同種の他の契約の予定価格を類推されるおそれがあるため公表しない","×","○")))</f>
        <v/>
      </c>
    </row>
    <row r="46" spans="1:16" s="21" customFormat="1" ht="60" customHeight="1" x14ac:dyDescent="0.15">
      <c r="A46" s="22" t="str">
        <f>IF(MAX([1]令和3年度契約状況調査票!C45:C290)&gt;=ROW()-5,ROW()-5,"")</f>
        <v/>
      </c>
      <c r="B46" s="23" t="str">
        <f>IF(A46="","",VLOOKUP(A46,[1]令和3年度契約状況調査票!$C:$AR,7,FALSE))</f>
        <v/>
      </c>
      <c r="C46" s="24" t="str">
        <f>IF(A46="","",VLOOKUP(A46,[1]令和3年度契約状況調査票!$C:$AR,8,FALSE))</f>
        <v/>
      </c>
      <c r="D46" s="25" t="str">
        <f>IF(A46="","",VLOOKUP(A46,[1]令和3年度契約状況調査票!$C:$AR,11,FALSE))</f>
        <v/>
      </c>
      <c r="E46" s="23" t="str">
        <f>IF(A46="","",VLOOKUP(A46,[1]令和3年度契約状況調査票!$C:$AR,12,FALSE))</f>
        <v/>
      </c>
      <c r="F46" s="26" t="str">
        <f>IF(A46="","",VLOOKUP(A46,[1]令和3年度契約状況調査票!$C:$AR,13,FALSE))</f>
        <v/>
      </c>
      <c r="G46" s="27" t="str">
        <f>IF(A46="","",IF(VLOOKUP(A46,[1]令和3年度契約状況調査票!$C:$AR,14,FALSE)="②一般競争入札（総合評価方式）","一般競争入札"&amp;CHAR(10)&amp;"（総合評価方式）","一般競争入札"))</f>
        <v/>
      </c>
      <c r="H46" s="28" t="str">
        <f>IF(A46="","",IF(VLOOKUP(A46,[1]令和3年度契約状況調査票!$C:$AR,16,FALSE)="他官署で調達手続きを実施のため","他官署で調達手続きを実施のため",IF(VLOOKUP(A46,[1]令和3年度契約状況調査票!$C:$AR,23,FALSE)="②同種の他の契約の予定価格を類推されるおそれがあるため公表しない","同種の他の契約の予定価格を類推されるおそれがあるため公表しない",IF(VLOOKUP(A46,[1]令和3年度契約状況調査票!$C:$AR,23,FALSE)="－","－",IF(VLOOKUP(A46,[1]令和3年度契約状況調査票!$C:$AR,9,FALSE)&lt;&gt;"",TEXT(VLOOKUP(A46,[1]令和3年度契約状況調査票!$C:$AR,16,FALSE),"#,##0円")&amp;CHAR(10)&amp;"(A)",VLOOKUP(A46,[1]令和3年度契約状況調査票!$C:$AR,16,FALSE))))))</f>
        <v/>
      </c>
      <c r="I46" s="28" t="str">
        <f>IF(A46="","",VLOOKUP(A46,[1]令和3年度契約状況調査票!$C:$AR,17,FALSE))</f>
        <v/>
      </c>
      <c r="J46" s="29" t="str">
        <f>IF(A46="","",IF(VLOOKUP(A46,[1]令和3年度契約状況調査票!$C:$AR,16,FALSE)="他官署で調達手続きを実施のため","－",IF(VLOOKUP(A46,[1]令和3年度契約状況調査票!$C:$AR,23,FALSE)="②同種の他の契約の予定価格を類推されるおそれがあるため公表しない","－",IF(VLOOKUP(A46,[1]令和3年度契約状況調査票!$C:$AR,23,FALSE)="－","－",IF(VLOOKUP(A46,[1]令和3年度契約状況調査票!$C:$AR,9,FALSE)&lt;&gt;"",TEXT(VLOOKUP(A46,[1]令和3年度契約状況調査票!$C:$AR,19,FALSE),"#.0%")&amp;CHAR(10)&amp;"(B/A×100)",VLOOKUP(A46,[1]令和3年度契約状況調査票!$C:$AR,19,FALSE))))))</f>
        <v/>
      </c>
      <c r="K46" s="30" t="str">
        <f>IF(A46="","",IF(VLOOKUP(A46,[1]令和3年度契約状況調査票!$C:$AR,29,FALSE)="①公益社団法人","公社",IF(VLOOKUP(A46,[1]令和3年度契約状況調査票!$C:$AR,29,FALSE)="②公益財団法人","公財","")))</f>
        <v/>
      </c>
      <c r="L46" s="30" t="str">
        <f>IF(A46="","",VLOOKUP(A46,[1]令和3年度契約状況調査票!$C:$AR,30,FALSE))</f>
        <v/>
      </c>
      <c r="M46" s="31" t="str">
        <f>IF(A46="","",IF(VLOOKUP(A46,[1]令和3年度契約状況調査票!$C:$AR,30,FALSE)="国所管",VLOOKUP(A46,[1]令和3年度契約状況調査票!$C:$AR,24,FALSE),""))</f>
        <v/>
      </c>
      <c r="N46" s="32" t="str">
        <f>IF(A46="","",IF(AND(P46="○",O46="分担契約/単価契約"),"単価契約"&amp;CHAR(10)&amp;"予定調達総額 "&amp;TEXT(VLOOKUP(A46,[1]令和3年度契約状況調査票!$C:$AR,18,FALSE),"#,##0円")&amp;"(B)"&amp;CHAR(10)&amp;"分担契約"&amp;CHAR(10)&amp;VLOOKUP(A46,[1]令和3年度契約状況調査票!$C:$AR,34,FALSE),IF(AND(P46="○",O46="分担契約"),"分担契約"&amp;CHAR(10)&amp;"契約総額 "&amp;TEXT(VLOOKUP(A46,[1]令和3年度契約状況調査票!$C:$AR,18,FALSE),"#,##0円")&amp;"(B)"&amp;CHAR(10)&amp;VLOOKUP(A46,[1]令和3年度契約状況調査票!$C:$AR,34,FALSE),(IF(O46="分担契約/単価契約","単価契約"&amp;CHAR(10)&amp;"予定調達総額 "&amp;TEXT(VLOOKUP(A46,[1]令和3年度契約状況調査票!$C:$AR,18,FALSE),"#,##0円")&amp;CHAR(10)&amp;"分担契約"&amp;CHAR(10)&amp;VLOOKUP(A46,[1]令和3年度契約状況調査票!$C:$AR,34,FALSE),IF(O46="分担契約","分担契約"&amp;CHAR(10)&amp;"契約総額 "&amp;TEXT(VLOOKUP(A46,[1]令和3年度契約状況調査票!$C:$AR,18,FALSE),"#,##0円")&amp;CHAR(10)&amp;VLOOKUP(A46,[1]令和3年度契約状況調査票!$C:$AR,34,FALSE),IF(O46="単価契約","単価契約"&amp;CHAR(10)&amp;"予定調達総額 "&amp;TEXT(VLOOKUP(A46,[1]令和3年度契約状況調査票!$C:$AR,18,FALSE),"#,##0円")&amp;CHAR(10)&amp;VLOOKUP(A46,[1]令和3年度契約状況調査票!$C:$AR,34,FALSE),VLOOKUP(A46,[1]令和3年度契約状況調査票!$C:$AR,34,FALSE))))))))</f>
        <v/>
      </c>
      <c r="O46" s="21" t="str">
        <f>IF(A46="","",VLOOKUP(A46,[1]令和3年度契約状況調査票!$C:$BY,55,FALSE))</f>
        <v/>
      </c>
      <c r="P46" s="21" t="str">
        <f>IF(A46="","",IF(VLOOKUP(A46,[1]令和3年度契約状況調査票!$C:$AR,16,FALSE)="他官署で調達手続きを実施のため","×",IF(VLOOKUP(A46,[1]令和3年度契約状況調査票!$C:$AR,23,FALSE)="②同種の他の契約の予定価格を類推されるおそれがあるため公表しない","×","○")))</f>
        <v/>
      </c>
    </row>
    <row r="47" spans="1:16" s="21" customFormat="1" ht="60" customHeight="1" x14ac:dyDescent="0.15">
      <c r="A47" s="22" t="str">
        <f>IF(MAX([1]令和3年度契約状況調査票!C46:C291)&gt;=ROW()-5,ROW()-5,"")</f>
        <v/>
      </c>
      <c r="B47" s="23" t="str">
        <f>IF(A47="","",VLOOKUP(A47,[1]令和3年度契約状況調査票!$C:$AR,7,FALSE))</f>
        <v/>
      </c>
      <c r="C47" s="24" t="str">
        <f>IF(A47="","",VLOOKUP(A47,[1]令和3年度契約状況調査票!$C:$AR,8,FALSE))</f>
        <v/>
      </c>
      <c r="D47" s="25" t="str">
        <f>IF(A47="","",VLOOKUP(A47,[1]令和3年度契約状況調査票!$C:$AR,11,FALSE))</f>
        <v/>
      </c>
      <c r="E47" s="23" t="str">
        <f>IF(A47="","",VLOOKUP(A47,[1]令和3年度契約状況調査票!$C:$AR,12,FALSE))</f>
        <v/>
      </c>
      <c r="F47" s="26" t="str">
        <f>IF(A47="","",VLOOKUP(A47,[1]令和3年度契約状況調査票!$C:$AR,13,FALSE))</f>
        <v/>
      </c>
      <c r="G47" s="27" t="str">
        <f>IF(A47="","",IF(VLOOKUP(A47,[1]令和3年度契約状況調査票!$C:$AR,14,FALSE)="②一般競争入札（総合評価方式）","一般競争入札"&amp;CHAR(10)&amp;"（総合評価方式）","一般競争入札"))</f>
        <v/>
      </c>
      <c r="H47" s="28" t="str">
        <f>IF(A47="","",IF(VLOOKUP(A47,[1]令和3年度契約状況調査票!$C:$AR,16,FALSE)="他官署で調達手続きを実施のため","他官署で調達手続きを実施のため",IF(VLOOKUP(A47,[1]令和3年度契約状況調査票!$C:$AR,23,FALSE)="②同種の他の契約の予定価格を類推されるおそれがあるため公表しない","同種の他の契約の予定価格を類推されるおそれがあるため公表しない",IF(VLOOKUP(A47,[1]令和3年度契約状況調査票!$C:$AR,23,FALSE)="－","－",IF(VLOOKUP(A47,[1]令和3年度契約状況調査票!$C:$AR,9,FALSE)&lt;&gt;"",TEXT(VLOOKUP(A47,[1]令和3年度契約状況調査票!$C:$AR,16,FALSE),"#,##0円")&amp;CHAR(10)&amp;"(A)",VLOOKUP(A47,[1]令和3年度契約状況調査票!$C:$AR,16,FALSE))))))</f>
        <v/>
      </c>
      <c r="I47" s="28" t="str">
        <f>IF(A47="","",VLOOKUP(A47,[1]令和3年度契約状況調査票!$C:$AR,17,FALSE))</f>
        <v/>
      </c>
      <c r="J47" s="29" t="str">
        <f>IF(A47="","",IF(VLOOKUP(A47,[1]令和3年度契約状況調査票!$C:$AR,16,FALSE)="他官署で調達手続きを実施のため","－",IF(VLOOKUP(A47,[1]令和3年度契約状況調査票!$C:$AR,23,FALSE)="②同種の他の契約の予定価格を類推されるおそれがあるため公表しない","－",IF(VLOOKUP(A47,[1]令和3年度契約状況調査票!$C:$AR,23,FALSE)="－","－",IF(VLOOKUP(A47,[1]令和3年度契約状況調査票!$C:$AR,9,FALSE)&lt;&gt;"",TEXT(VLOOKUP(A47,[1]令和3年度契約状況調査票!$C:$AR,19,FALSE),"#.0%")&amp;CHAR(10)&amp;"(B/A×100)",VLOOKUP(A47,[1]令和3年度契約状況調査票!$C:$AR,19,FALSE))))))</f>
        <v/>
      </c>
      <c r="K47" s="30" t="str">
        <f>IF(A47="","",IF(VLOOKUP(A47,[1]令和3年度契約状況調査票!$C:$AR,29,FALSE)="①公益社団法人","公社",IF(VLOOKUP(A47,[1]令和3年度契約状況調査票!$C:$AR,29,FALSE)="②公益財団法人","公財","")))</f>
        <v/>
      </c>
      <c r="L47" s="30" t="str">
        <f>IF(A47="","",VLOOKUP(A47,[1]令和3年度契約状況調査票!$C:$AR,30,FALSE))</f>
        <v/>
      </c>
      <c r="M47" s="31" t="str">
        <f>IF(A47="","",IF(VLOOKUP(A47,[1]令和3年度契約状況調査票!$C:$AR,30,FALSE)="国所管",VLOOKUP(A47,[1]令和3年度契約状況調査票!$C:$AR,24,FALSE),""))</f>
        <v/>
      </c>
      <c r="N47" s="32" t="str">
        <f>IF(A47="","",IF(AND(P47="○",O47="分担契約/単価契約"),"単価契約"&amp;CHAR(10)&amp;"予定調達総額 "&amp;TEXT(VLOOKUP(A47,[1]令和3年度契約状況調査票!$C:$AR,18,FALSE),"#,##0円")&amp;"(B)"&amp;CHAR(10)&amp;"分担契約"&amp;CHAR(10)&amp;VLOOKUP(A47,[1]令和3年度契約状況調査票!$C:$AR,34,FALSE),IF(AND(P47="○",O47="分担契約"),"分担契約"&amp;CHAR(10)&amp;"契約総額 "&amp;TEXT(VLOOKUP(A47,[1]令和3年度契約状況調査票!$C:$AR,18,FALSE),"#,##0円")&amp;"(B)"&amp;CHAR(10)&amp;VLOOKUP(A47,[1]令和3年度契約状況調査票!$C:$AR,34,FALSE),(IF(O47="分担契約/単価契約","単価契約"&amp;CHAR(10)&amp;"予定調達総額 "&amp;TEXT(VLOOKUP(A47,[1]令和3年度契約状況調査票!$C:$AR,18,FALSE),"#,##0円")&amp;CHAR(10)&amp;"分担契約"&amp;CHAR(10)&amp;VLOOKUP(A47,[1]令和3年度契約状況調査票!$C:$AR,34,FALSE),IF(O47="分担契約","分担契約"&amp;CHAR(10)&amp;"契約総額 "&amp;TEXT(VLOOKUP(A47,[1]令和3年度契約状況調査票!$C:$AR,18,FALSE),"#,##0円")&amp;CHAR(10)&amp;VLOOKUP(A47,[1]令和3年度契約状況調査票!$C:$AR,34,FALSE),IF(O47="単価契約","単価契約"&amp;CHAR(10)&amp;"予定調達総額 "&amp;TEXT(VLOOKUP(A47,[1]令和3年度契約状況調査票!$C:$AR,18,FALSE),"#,##0円")&amp;CHAR(10)&amp;VLOOKUP(A47,[1]令和3年度契約状況調査票!$C:$AR,34,FALSE),VLOOKUP(A47,[1]令和3年度契約状況調査票!$C:$AR,34,FALSE))))))))</f>
        <v/>
      </c>
      <c r="O47" s="21" t="str">
        <f>IF(A47="","",VLOOKUP(A47,[1]令和3年度契約状況調査票!$C:$BY,55,FALSE))</f>
        <v/>
      </c>
      <c r="P47" s="21" t="str">
        <f>IF(A47="","",IF(VLOOKUP(A47,[1]令和3年度契約状況調査票!$C:$AR,16,FALSE)="他官署で調達手続きを実施のため","×",IF(VLOOKUP(A47,[1]令和3年度契約状況調査票!$C:$AR,23,FALSE)="②同種の他の契約の予定価格を類推されるおそれがあるため公表しない","×","○")))</f>
        <v/>
      </c>
    </row>
    <row r="48" spans="1:16" s="21" customFormat="1" ht="60" customHeight="1" x14ac:dyDescent="0.15">
      <c r="A48" s="22" t="str">
        <f>IF(MAX([1]令和3年度契約状況調査票!C47:C292)&gt;=ROW()-5,ROW()-5,"")</f>
        <v/>
      </c>
      <c r="B48" s="23" t="str">
        <f>IF(A48="","",VLOOKUP(A48,[1]令和3年度契約状況調査票!$C:$AR,7,FALSE))</f>
        <v/>
      </c>
      <c r="C48" s="24" t="str">
        <f>IF(A48="","",VLOOKUP(A48,[1]令和3年度契約状況調査票!$C:$AR,8,FALSE))</f>
        <v/>
      </c>
      <c r="D48" s="25" t="str">
        <f>IF(A48="","",VLOOKUP(A48,[1]令和3年度契約状況調査票!$C:$AR,11,FALSE))</f>
        <v/>
      </c>
      <c r="E48" s="23" t="str">
        <f>IF(A48="","",VLOOKUP(A48,[1]令和3年度契約状況調査票!$C:$AR,12,FALSE))</f>
        <v/>
      </c>
      <c r="F48" s="26" t="str">
        <f>IF(A48="","",VLOOKUP(A48,[1]令和3年度契約状況調査票!$C:$AR,13,FALSE))</f>
        <v/>
      </c>
      <c r="G48" s="27" t="str">
        <f>IF(A48="","",IF(VLOOKUP(A48,[1]令和3年度契約状況調査票!$C:$AR,14,FALSE)="②一般競争入札（総合評価方式）","一般競争入札"&amp;CHAR(10)&amp;"（総合評価方式）","一般競争入札"))</f>
        <v/>
      </c>
      <c r="H48" s="28" t="str">
        <f>IF(A48="","",IF(VLOOKUP(A48,[1]令和3年度契約状況調査票!$C:$AR,16,FALSE)="他官署で調達手続きを実施のため","他官署で調達手続きを実施のため",IF(VLOOKUP(A48,[1]令和3年度契約状況調査票!$C:$AR,23,FALSE)="②同種の他の契約の予定価格を類推されるおそれがあるため公表しない","同種の他の契約の予定価格を類推されるおそれがあるため公表しない",IF(VLOOKUP(A48,[1]令和3年度契約状況調査票!$C:$AR,23,FALSE)="－","－",IF(VLOOKUP(A48,[1]令和3年度契約状況調査票!$C:$AR,9,FALSE)&lt;&gt;"",TEXT(VLOOKUP(A48,[1]令和3年度契約状況調査票!$C:$AR,16,FALSE),"#,##0円")&amp;CHAR(10)&amp;"(A)",VLOOKUP(A48,[1]令和3年度契約状況調査票!$C:$AR,16,FALSE))))))</f>
        <v/>
      </c>
      <c r="I48" s="28" t="str">
        <f>IF(A48="","",VLOOKUP(A48,[1]令和3年度契約状況調査票!$C:$AR,17,FALSE))</f>
        <v/>
      </c>
      <c r="J48" s="29" t="str">
        <f>IF(A48="","",IF(VLOOKUP(A48,[1]令和3年度契約状況調査票!$C:$AR,16,FALSE)="他官署で調達手続きを実施のため","－",IF(VLOOKUP(A48,[1]令和3年度契約状況調査票!$C:$AR,23,FALSE)="②同種の他の契約の予定価格を類推されるおそれがあるため公表しない","－",IF(VLOOKUP(A48,[1]令和3年度契約状況調査票!$C:$AR,23,FALSE)="－","－",IF(VLOOKUP(A48,[1]令和3年度契約状況調査票!$C:$AR,9,FALSE)&lt;&gt;"",TEXT(VLOOKUP(A48,[1]令和3年度契約状況調査票!$C:$AR,19,FALSE),"#.0%")&amp;CHAR(10)&amp;"(B/A×100)",VLOOKUP(A48,[1]令和3年度契約状況調査票!$C:$AR,19,FALSE))))))</f>
        <v/>
      </c>
      <c r="K48" s="30" t="str">
        <f>IF(A48="","",IF(VLOOKUP(A48,[1]令和3年度契約状況調査票!$C:$AR,29,FALSE)="①公益社団法人","公社",IF(VLOOKUP(A48,[1]令和3年度契約状況調査票!$C:$AR,29,FALSE)="②公益財団法人","公財","")))</f>
        <v/>
      </c>
      <c r="L48" s="30" t="str">
        <f>IF(A48="","",VLOOKUP(A48,[1]令和3年度契約状況調査票!$C:$AR,30,FALSE))</f>
        <v/>
      </c>
      <c r="M48" s="31" t="str">
        <f>IF(A48="","",IF(VLOOKUP(A48,[1]令和3年度契約状況調査票!$C:$AR,30,FALSE)="国所管",VLOOKUP(A48,[1]令和3年度契約状況調査票!$C:$AR,24,FALSE),""))</f>
        <v/>
      </c>
      <c r="N48" s="32" t="str">
        <f>IF(A48="","",IF(AND(P48="○",O48="分担契約/単価契約"),"単価契約"&amp;CHAR(10)&amp;"予定調達総額 "&amp;TEXT(VLOOKUP(A48,[1]令和3年度契約状況調査票!$C:$AR,18,FALSE),"#,##0円")&amp;"(B)"&amp;CHAR(10)&amp;"分担契約"&amp;CHAR(10)&amp;VLOOKUP(A48,[1]令和3年度契約状況調査票!$C:$AR,34,FALSE),IF(AND(P48="○",O48="分担契約"),"分担契約"&amp;CHAR(10)&amp;"契約総額 "&amp;TEXT(VLOOKUP(A48,[1]令和3年度契約状況調査票!$C:$AR,18,FALSE),"#,##0円")&amp;"(B)"&amp;CHAR(10)&amp;VLOOKUP(A48,[1]令和3年度契約状況調査票!$C:$AR,34,FALSE),(IF(O48="分担契約/単価契約","単価契約"&amp;CHAR(10)&amp;"予定調達総額 "&amp;TEXT(VLOOKUP(A48,[1]令和3年度契約状況調査票!$C:$AR,18,FALSE),"#,##0円")&amp;CHAR(10)&amp;"分担契約"&amp;CHAR(10)&amp;VLOOKUP(A48,[1]令和3年度契約状況調査票!$C:$AR,34,FALSE),IF(O48="分担契約","分担契約"&amp;CHAR(10)&amp;"契約総額 "&amp;TEXT(VLOOKUP(A48,[1]令和3年度契約状況調査票!$C:$AR,18,FALSE),"#,##0円")&amp;CHAR(10)&amp;VLOOKUP(A48,[1]令和3年度契約状況調査票!$C:$AR,34,FALSE),IF(O48="単価契約","単価契約"&amp;CHAR(10)&amp;"予定調達総額 "&amp;TEXT(VLOOKUP(A48,[1]令和3年度契約状況調査票!$C:$AR,18,FALSE),"#,##0円")&amp;CHAR(10)&amp;VLOOKUP(A48,[1]令和3年度契約状況調査票!$C:$AR,34,FALSE),VLOOKUP(A48,[1]令和3年度契約状況調査票!$C:$AR,34,FALSE))))))))</f>
        <v/>
      </c>
      <c r="O48" s="21" t="str">
        <f>IF(A48="","",VLOOKUP(A48,[1]令和3年度契約状況調査票!$C:$BY,55,FALSE))</f>
        <v/>
      </c>
      <c r="P48" s="21" t="str">
        <f>IF(A48="","",IF(VLOOKUP(A48,[1]令和3年度契約状況調査票!$C:$AR,16,FALSE)="他官署で調達手続きを実施のため","×",IF(VLOOKUP(A48,[1]令和3年度契約状況調査票!$C:$AR,23,FALSE)="②同種の他の契約の予定価格を類推されるおそれがあるため公表しない","×","○")))</f>
        <v/>
      </c>
    </row>
    <row r="49" spans="1:16" s="21" customFormat="1" ht="60" customHeight="1" x14ac:dyDescent="0.15">
      <c r="A49" s="22" t="str">
        <f>IF(MAX([1]令和3年度契約状況調査票!C48:C293)&gt;=ROW()-5,ROW()-5,"")</f>
        <v/>
      </c>
      <c r="B49" s="23" t="str">
        <f>IF(A49="","",VLOOKUP(A49,[1]令和3年度契約状況調査票!$C:$AR,7,FALSE))</f>
        <v/>
      </c>
      <c r="C49" s="24" t="str">
        <f>IF(A49="","",VLOOKUP(A49,[1]令和3年度契約状況調査票!$C:$AR,8,FALSE))</f>
        <v/>
      </c>
      <c r="D49" s="25" t="str">
        <f>IF(A49="","",VLOOKUP(A49,[1]令和3年度契約状況調査票!$C:$AR,11,FALSE))</f>
        <v/>
      </c>
      <c r="E49" s="23" t="str">
        <f>IF(A49="","",VLOOKUP(A49,[1]令和3年度契約状況調査票!$C:$AR,12,FALSE))</f>
        <v/>
      </c>
      <c r="F49" s="26" t="str">
        <f>IF(A49="","",VLOOKUP(A49,[1]令和3年度契約状況調査票!$C:$AR,13,FALSE))</f>
        <v/>
      </c>
      <c r="G49" s="27" t="str">
        <f>IF(A49="","",IF(VLOOKUP(A49,[1]令和3年度契約状況調査票!$C:$AR,14,FALSE)="②一般競争入札（総合評価方式）","一般競争入札"&amp;CHAR(10)&amp;"（総合評価方式）","一般競争入札"))</f>
        <v/>
      </c>
      <c r="H49" s="28" t="str">
        <f>IF(A49="","",IF(VLOOKUP(A49,[1]令和3年度契約状況調査票!$C:$AR,16,FALSE)="他官署で調達手続きを実施のため","他官署で調達手続きを実施のため",IF(VLOOKUP(A49,[1]令和3年度契約状況調査票!$C:$AR,23,FALSE)="②同種の他の契約の予定価格を類推されるおそれがあるため公表しない","同種の他の契約の予定価格を類推されるおそれがあるため公表しない",IF(VLOOKUP(A49,[1]令和3年度契約状況調査票!$C:$AR,23,FALSE)="－","－",IF(VLOOKUP(A49,[1]令和3年度契約状況調査票!$C:$AR,9,FALSE)&lt;&gt;"",TEXT(VLOOKUP(A49,[1]令和3年度契約状況調査票!$C:$AR,16,FALSE),"#,##0円")&amp;CHAR(10)&amp;"(A)",VLOOKUP(A49,[1]令和3年度契約状況調査票!$C:$AR,16,FALSE))))))</f>
        <v/>
      </c>
      <c r="I49" s="28" t="str">
        <f>IF(A49="","",VLOOKUP(A49,[1]令和3年度契約状況調査票!$C:$AR,17,FALSE))</f>
        <v/>
      </c>
      <c r="J49" s="29" t="str">
        <f>IF(A49="","",IF(VLOOKUP(A49,[1]令和3年度契約状況調査票!$C:$AR,16,FALSE)="他官署で調達手続きを実施のため","－",IF(VLOOKUP(A49,[1]令和3年度契約状況調査票!$C:$AR,23,FALSE)="②同種の他の契約の予定価格を類推されるおそれがあるため公表しない","－",IF(VLOOKUP(A49,[1]令和3年度契約状況調査票!$C:$AR,23,FALSE)="－","－",IF(VLOOKUP(A49,[1]令和3年度契約状況調査票!$C:$AR,9,FALSE)&lt;&gt;"",TEXT(VLOOKUP(A49,[1]令和3年度契約状況調査票!$C:$AR,19,FALSE),"#.0%")&amp;CHAR(10)&amp;"(B/A×100)",VLOOKUP(A49,[1]令和3年度契約状況調査票!$C:$AR,19,FALSE))))))</f>
        <v/>
      </c>
      <c r="K49" s="30" t="str">
        <f>IF(A49="","",IF(VLOOKUP(A49,[1]令和3年度契約状況調査票!$C:$AR,29,FALSE)="①公益社団法人","公社",IF(VLOOKUP(A49,[1]令和3年度契約状況調査票!$C:$AR,29,FALSE)="②公益財団法人","公財","")))</f>
        <v/>
      </c>
      <c r="L49" s="30" t="str">
        <f>IF(A49="","",VLOOKUP(A49,[1]令和3年度契約状況調査票!$C:$AR,30,FALSE))</f>
        <v/>
      </c>
      <c r="M49" s="31" t="str">
        <f>IF(A49="","",IF(VLOOKUP(A49,[1]令和3年度契約状況調査票!$C:$AR,30,FALSE)="国所管",VLOOKUP(A49,[1]令和3年度契約状況調査票!$C:$AR,24,FALSE),""))</f>
        <v/>
      </c>
      <c r="N49" s="32" t="str">
        <f>IF(A49="","",IF(AND(P49="○",O49="分担契約/単価契約"),"単価契約"&amp;CHAR(10)&amp;"予定調達総額 "&amp;TEXT(VLOOKUP(A49,[1]令和3年度契約状況調査票!$C:$AR,18,FALSE),"#,##0円")&amp;"(B)"&amp;CHAR(10)&amp;"分担契約"&amp;CHAR(10)&amp;VLOOKUP(A49,[1]令和3年度契約状況調査票!$C:$AR,34,FALSE),IF(AND(P49="○",O49="分担契約"),"分担契約"&amp;CHAR(10)&amp;"契約総額 "&amp;TEXT(VLOOKUP(A49,[1]令和3年度契約状況調査票!$C:$AR,18,FALSE),"#,##0円")&amp;"(B)"&amp;CHAR(10)&amp;VLOOKUP(A49,[1]令和3年度契約状況調査票!$C:$AR,34,FALSE),(IF(O49="分担契約/単価契約","単価契約"&amp;CHAR(10)&amp;"予定調達総額 "&amp;TEXT(VLOOKUP(A49,[1]令和3年度契約状況調査票!$C:$AR,18,FALSE),"#,##0円")&amp;CHAR(10)&amp;"分担契約"&amp;CHAR(10)&amp;VLOOKUP(A49,[1]令和3年度契約状況調査票!$C:$AR,34,FALSE),IF(O49="分担契約","分担契約"&amp;CHAR(10)&amp;"契約総額 "&amp;TEXT(VLOOKUP(A49,[1]令和3年度契約状況調査票!$C:$AR,18,FALSE),"#,##0円")&amp;CHAR(10)&amp;VLOOKUP(A49,[1]令和3年度契約状況調査票!$C:$AR,34,FALSE),IF(O49="単価契約","単価契約"&amp;CHAR(10)&amp;"予定調達総額 "&amp;TEXT(VLOOKUP(A49,[1]令和3年度契約状況調査票!$C:$AR,18,FALSE),"#,##0円")&amp;CHAR(10)&amp;VLOOKUP(A49,[1]令和3年度契約状況調査票!$C:$AR,34,FALSE),VLOOKUP(A49,[1]令和3年度契約状況調査票!$C:$AR,34,FALSE))))))))</f>
        <v/>
      </c>
      <c r="O49" s="21" t="str">
        <f>IF(A49="","",VLOOKUP(A49,[1]令和3年度契約状況調査票!$C:$BY,55,FALSE))</f>
        <v/>
      </c>
      <c r="P49" s="21" t="str">
        <f>IF(A49="","",IF(VLOOKUP(A49,[1]令和3年度契約状況調査票!$C:$AR,16,FALSE)="他官署で調達手続きを実施のため","×",IF(VLOOKUP(A49,[1]令和3年度契約状況調査票!$C:$AR,23,FALSE)="②同種の他の契約の予定価格を類推されるおそれがあるため公表しない","×","○")))</f>
        <v/>
      </c>
    </row>
    <row r="50" spans="1:16" s="21" customFormat="1" ht="60" customHeight="1" x14ac:dyDescent="0.15">
      <c r="A50" s="22" t="str">
        <f>IF(MAX([1]令和3年度契約状況調査票!C49:C294)&gt;=ROW()-5,ROW()-5,"")</f>
        <v/>
      </c>
      <c r="B50" s="23" t="str">
        <f>IF(A50="","",VLOOKUP(A50,[1]令和3年度契約状況調査票!$C:$AR,7,FALSE))</f>
        <v/>
      </c>
      <c r="C50" s="24" t="str">
        <f>IF(A50="","",VLOOKUP(A50,[1]令和3年度契約状況調査票!$C:$AR,8,FALSE))</f>
        <v/>
      </c>
      <c r="D50" s="25" t="str">
        <f>IF(A50="","",VLOOKUP(A50,[1]令和3年度契約状況調査票!$C:$AR,11,FALSE))</f>
        <v/>
      </c>
      <c r="E50" s="23" t="str">
        <f>IF(A50="","",VLOOKUP(A50,[1]令和3年度契約状況調査票!$C:$AR,12,FALSE))</f>
        <v/>
      </c>
      <c r="F50" s="26" t="str">
        <f>IF(A50="","",VLOOKUP(A50,[1]令和3年度契約状況調査票!$C:$AR,13,FALSE))</f>
        <v/>
      </c>
      <c r="G50" s="27" t="str">
        <f>IF(A50="","",IF(VLOOKUP(A50,[1]令和3年度契約状況調査票!$C:$AR,14,FALSE)="②一般競争入札（総合評価方式）","一般競争入札"&amp;CHAR(10)&amp;"（総合評価方式）","一般競争入札"))</f>
        <v/>
      </c>
      <c r="H50" s="28" t="str">
        <f>IF(A50="","",IF(VLOOKUP(A50,[1]令和3年度契約状況調査票!$C:$AR,16,FALSE)="他官署で調達手続きを実施のため","他官署で調達手続きを実施のため",IF(VLOOKUP(A50,[1]令和3年度契約状況調査票!$C:$AR,23,FALSE)="②同種の他の契約の予定価格を類推されるおそれがあるため公表しない","同種の他の契約の予定価格を類推されるおそれがあるため公表しない",IF(VLOOKUP(A50,[1]令和3年度契約状況調査票!$C:$AR,23,FALSE)="－","－",IF(VLOOKUP(A50,[1]令和3年度契約状況調査票!$C:$AR,9,FALSE)&lt;&gt;"",TEXT(VLOOKUP(A50,[1]令和3年度契約状況調査票!$C:$AR,16,FALSE),"#,##0円")&amp;CHAR(10)&amp;"(A)",VLOOKUP(A50,[1]令和3年度契約状況調査票!$C:$AR,16,FALSE))))))</f>
        <v/>
      </c>
      <c r="I50" s="28" t="str">
        <f>IF(A50="","",VLOOKUP(A50,[1]令和3年度契約状況調査票!$C:$AR,17,FALSE))</f>
        <v/>
      </c>
      <c r="J50" s="29" t="str">
        <f>IF(A50="","",IF(VLOOKUP(A50,[1]令和3年度契約状況調査票!$C:$AR,16,FALSE)="他官署で調達手続きを実施のため","－",IF(VLOOKUP(A50,[1]令和3年度契約状況調査票!$C:$AR,23,FALSE)="②同種の他の契約の予定価格を類推されるおそれがあるため公表しない","－",IF(VLOOKUP(A50,[1]令和3年度契約状況調査票!$C:$AR,23,FALSE)="－","－",IF(VLOOKUP(A50,[1]令和3年度契約状況調査票!$C:$AR,9,FALSE)&lt;&gt;"",TEXT(VLOOKUP(A50,[1]令和3年度契約状況調査票!$C:$AR,19,FALSE),"#.0%")&amp;CHAR(10)&amp;"(B/A×100)",VLOOKUP(A50,[1]令和3年度契約状況調査票!$C:$AR,19,FALSE))))))</f>
        <v/>
      </c>
      <c r="K50" s="30" t="str">
        <f>IF(A50="","",IF(VLOOKUP(A50,[1]令和3年度契約状況調査票!$C:$AR,29,FALSE)="①公益社団法人","公社",IF(VLOOKUP(A50,[1]令和3年度契約状況調査票!$C:$AR,29,FALSE)="②公益財団法人","公財","")))</f>
        <v/>
      </c>
      <c r="L50" s="30" t="str">
        <f>IF(A50="","",VLOOKUP(A50,[1]令和3年度契約状況調査票!$C:$AR,30,FALSE))</f>
        <v/>
      </c>
      <c r="M50" s="31" t="str">
        <f>IF(A50="","",IF(VLOOKUP(A50,[1]令和3年度契約状況調査票!$C:$AR,30,FALSE)="国所管",VLOOKUP(A50,[1]令和3年度契約状況調査票!$C:$AR,24,FALSE),""))</f>
        <v/>
      </c>
      <c r="N50" s="32" t="str">
        <f>IF(A50="","",IF(AND(P50="○",O50="分担契約/単価契約"),"単価契約"&amp;CHAR(10)&amp;"予定調達総額 "&amp;TEXT(VLOOKUP(A50,[1]令和3年度契約状況調査票!$C:$AR,18,FALSE),"#,##0円")&amp;"(B)"&amp;CHAR(10)&amp;"分担契約"&amp;CHAR(10)&amp;VLOOKUP(A50,[1]令和3年度契約状況調査票!$C:$AR,34,FALSE),IF(AND(P50="○",O50="分担契約"),"分担契約"&amp;CHAR(10)&amp;"契約総額 "&amp;TEXT(VLOOKUP(A50,[1]令和3年度契約状況調査票!$C:$AR,18,FALSE),"#,##0円")&amp;"(B)"&amp;CHAR(10)&amp;VLOOKUP(A50,[1]令和3年度契約状況調査票!$C:$AR,34,FALSE),(IF(O50="分担契約/単価契約","単価契約"&amp;CHAR(10)&amp;"予定調達総額 "&amp;TEXT(VLOOKUP(A50,[1]令和3年度契約状況調査票!$C:$AR,18,FALSE),"#,##0円")&amp;CHAR(10)&amp;"分担契約"&amp;CHAR(10)&amp;VLOOKUP(A50,[1]令和3年度契約状況調査票!$C:$AR,34,FALSE),IF(O50="分担契約","分担契約"&amp;CHAR(10)&amp;"契約総額 "&amp;TEXT(VLOOKUP(A50,[1]令和3年度契約状況調査票!$C:$AR,18,FALSE),"#,##0円")&amp;CHAR(10)&amp;VLOOKUP(A50,[1]令和3年度契約状況調査票!$C:$AR,34,FALSE),IF(O50="単価契約","単価契約"&amp;CHAR(10)&amp;"予定調達総額 "&amp;TEXT(VLOOKUP(A50,[1]令和3年度契約状況調査票!$C:$AR,18,FALSE),"#,##0円")&amp;CHAR(10)&amp;VLOOKUP(A50,[1]令和3年度契約状況調査票!$C:$AR,34,FALSE),VLOOKUP(A50,[1]令和3年度契約状況調査票!$C:$AR,34,FALSE))))))))</f>
        <v/>
      </c>
      <c r="O50" s="21" t="str">
        <f>IF(A50="","",VLOOKUP(A50,[1]令和3年度契約状況調査票!$C:$BY,55,FALSE))</f>
        <v/>
      </c>
      <c r="P50" s="21" t="str">
        <f>IF(A50="","",IF(VLOOKUP(A50,[1]令和3年度契約状況調査票!$C:$AR,16,FALSE)="他官署で調達手続きを実施のため","×",IF(VLOOKUP(A50,[1]令和3年度契約状況調査票!$C:$AR,23,FALSE)="②同種の他の契約の予定価格を類推されるおそれがあるため公表しない","×","○")))</f>
        <v/>
      </c>
    </row>
    <row r="51" spans="1:16" s="21" customFormat="1" ht="60" customHeight="1" x14ac:dyDescent="0.15">
      <c r="A51" s="22" t="str">
        <f>IF(MAX([1]令和3年度契約状況調査票!C50:C295)&gt;=ROW()-5,ROW()-5,"")</f>
        <v/>
      </c>
      <c r="B51" s="23" t="str">
        <f>IF(A51="","",VLOOKUP(A51,[1]令和3年度契約状況調査票!$C:$AR,7,FALSE))</f>
        <v/>
      </c>
      <c r="C51" s="24" t="str">
        <f>IF(A51="","",VLOOKUP(A51,[1]令和3年度契約状況調査票!$C:$AR,8,FALSE))</f>
        <v/>
      </c>
      <c r="D51" s="25" t="str">
        <f>IF(A51="","",VLOOKUP(A51,[1]令和3年度契約状況調査票!$C:$AR,11,FALSE))</f>
        <v/>
      </c>
      <c r="E51" s="23" t="str">
        <f>IF(A51="","",VLOOKUP(A51,[1]令和3年度契約状況調査票!$C:$AR,12,FALSE))</f>
        <v/>
      </c>
      <c r="F51" s="26" t="str">
        <f>IF(A51="","",VLOOKUP(A51,[1]令和3年度契約状況調査票!$C:$AR,13,FALSE))</f>
        <v/>
      </c>
      <c r="G51" s="27" t="str">
        <f>IF(A51="","",IF(VLOOKUP(A51,[1]令和3年度契約状況調査票!$C:$AR,14,FALSE)="②一般競争入札（総合評価方式）","一般競争入札"&amp;CHAR(10)&amp;"（総合評価方式）","一般競争入札"))</f>
        <v/>
      </c>
      <c r="H51" s="28" t="str">
        <f>IF(A51="","",IF(VLOOKUP(A51,[1]令和3年度契約状況調査票!$C:$AR,16,FALSE)="他官署で調達手続きを実施のため","他官署で調達手続きを実施のため",IF(VLOOKUP(A51,[1]令和3年度契約状況調査票!$C:$AR,23,FALSE)="②同種の他の契約の予定価格を類推されるおそれがあるため公表しない","同種の他の契約の予定価格を類推されるおそれがあるため公表しない",IF(VLOOKUP(A51,[1]令和3年度契約状況調査票!$C:$AR,23,FALSE)="－","－",IF(VLOOKUP(A51,[1]令和3年度契約状況調査票!$C:$AR,9,FALSE)&lt;&gt;"",TEXT(VLOOKUP(A51,[1]令和3年度契約状況調査票!$C:$AR,16,FALSE),"#,##0円")&amp;CHAR(10)&amp;"(A)",VLOOKUP(A51,[1]令和3年度契約状況調査票!$C:$AR,16,FALSE))))))</f>
        <v/>
      </c>
      <c r="I51" s="28" t="str">
        <f>IF(A51="","",VLOOKUP(A51,[1]令和3年度契約状況調査票!$C:$AR,17,FALSE))</f>
        <v/>
      </c>
      <c r="J51" s="29" t="str">
        <f>IF(A51="","",IF(VLOOKUP(A51,[1]令和3年度契約状況調査票!$C:$AR,16,FALSE)="他官署で調達手続きを実施のため","－",IF(VLOOKUP(A51,[1]令和3年度契約状況調査票!$C:$AR,23,FALSE)="②同種の他の契約の予定価格を類推されるおそれがあるため公表しない","－",IF(VLOOKUP(A51,[1]令和3年度契約状況調査票!$C:$AR,23,FALSE)="－","－",IF(VLOOKUP(A51,[1]令和3年度契約状況調査票!$C:$AR,9,FALSE)&lt;&gt;"",TEXT(VLOOKUP(A51,[1]令和3年度契約状況調査票!$C:$AR,19,FALSE),"#.0%")&amp;CHAR(10)&amp;"(B/A×100)",VLOOKUP(A51,[1]令和3年度契約状況調査票!$C:$AR,19,FALSE))))))</f>
        <v/>
      </c>
      <c r="K51" s="30" t="str">
        <f>IF(A51="","",IF(VLOOKUP(A51,[1]令和3年度契約状況調査票!$C:$AR,29,FALSE)="①公益社団法人","公社",IF(VLOOKUP(A51,[1]令和3年度契約状況調査票!$C:$AR,29,FALSE)="②公益財団法人","公財","")))</f>
        <v/>
      </c>
      <c r="L51" s="30" t="str">
        <f>IF(A51="","",VLOOKUP(A51,[1]令和3年度契約状況調査票!$C:$AR,30,FALSE))</f>
        <v/>
      </c>
      <c r="M51" s="31" t="str">
        <f>IF(A51="","",IF(VLOOKUP(A51,[1]令和3年度契約状況調査票!$C:$AR,30,FALSE)="国所管",VLOOKUP(A51,[1]令和3年度契約状況調査票!$C:$AR,24,FALSE),""))</f>
        <v/>
      </c>
      <c r="N51" s="32" t="str">
        <f>IF(A51="","",IF(AND(P51="○",O51="分担契約/単価契約"),"単価契約"&amp;CHAR(10)&amp;"予定調達総額 "&amp;TEXT(VLOOKUP(A51,[1]令和3年度契約状況調査票!$C:$AR,18,FALSE),"#,##0円")&amp;"(B)"&amp;CHAR(10)&amp;"分担契約"&amp;CHAR(10)&amp;VLOOKUP(A51,[1]令和3年度契約状況調査票!$C:$AR,34,FALSE),IF(AND(P51="○",O51="分担契約"),"分担契約"&amp;CHAR(10)&amp;"契約総額 "&amp;TEXT(VLOOKUP(A51,[1]令和3年度契約状況調査票!$C:$AR,18,FALSE),"#,##0円")&amp;"(B)"&amp;CHAR(10)&amp;VLOOKUP(A51,[1]令和3年度契約状況調査票!$C:$AR,34,FALSE),(IF(O51="分担契約/単価契約","単価契約"&amp;CHAR(10)&amp;"予定調達総額 "&amp;TEXT(VLOOKUP(A51,[1]令和3年度契約状況調査票!$C:$AR,18,FALSE),"#,##0円")&amp;CHAR(10)&amp;"分担契約"&amp;CHAR(10)&amp;VLOOKUP(A51,[1]令和3年度契約状況調査票!$C:$AR,34,FALSE),IF(O51="分担契約","分担契約"&amp;CHAR(10)&amp;"契約総額 "&amp;TEXT(VLOOKUP(A51,[1]令和3年度契約状況調査票!$C:$AR,18,FALSE),"#,##0円")&amp;CHAR(10)&amp;VLOOKUP(A51,[1]令和3年度契約状況調査票!$C:$AR,34,FALSE),IF(O51="単価契約","単価契約"&amp;CHAR(10)&amp;"予定調達総額 "&amp;TEXT(VLOOKUP(A51,[1]令和3年度契約状況調査票!$C:$AR,18,FALSE),"#,##0円")&amp;CHAR(10)&amp;VLOOKUP(A51,[1]令和3年度契約状況調査票!$C:$AR,34,FALSE),VLOOKUP(A51,[1]令和3年度契約状況調査票!$C:$AR,34,FALSE))))))))</f>
        <v/>
      </c>
      <c r="O51" s="21" t="str">
        <f>IF(A51="","",VLOOKUP(A51,[1]令和3年度契約状況調査票!$C:$BY,55,FALSE))</f>
        <v/>
      </c>
      <c r="P51" s="21" t="str">
        <f>IF(A51="","",IF(VLOOKUP(A51,[1]令和3年度契約状況調査票!$C:$AR,16,FALSE)="他官署で調達手続きを実施のため","×",IF(VLOOKUP(A51,[1]令和3年度契約状況調査票!$C:$AR,23,FALSE)="②同種の他の契約の予定価格を類推されるおそれがあるため公表しない","×","○")))</f>
        <v/>
      </c>
    </row>
    <row r="52" spans="1:16" s="21" customFormat="1" ht="60" customHeight="1" x14ac:dyDescent="0.15">
      <c r="A52" s="22" t="str">
        <f>IF(MAX([1]令和3年度契約状況調査票!C51:C296)&gt;=ROW()-5,ROW()-5,"")</f>
        <v/>
      </c>
      <c r="B52" s="23" t="str">
        <f>IF(A52="","",VLOOKUP(A52,[1]令和3年度契約状況調査票!$C:$AR,7,FALSE))</f>
        <v/>
      </c>
      <c r="C52" s="24" t="str">
        <f>IF(A52="","",VLOOKUP(A52,[1]令和3年度契約状況調査票!$C:$AR,8,FALSE))</f>
        <v/>
      </c>
      <c r="D52" s="25" t="str">
        <f>IF(A52="","",VLOOKUP(A52,[1]令和3年度契約状況調査票!$C:$AR,11,FALSE))</f>
        <v/>
      </c>
      <c r="E52" s="23" t="str">
        <f>IF(A52="","",VLOOKUP(A52,[1]令和3年度契約状況調査票!$C:$AR,12,FALSE))</f>
        <v/>
      </c>
      <c r="F52" s="26" t="str">
        <f>IF(A52="","",VLOOKUP(A52,[1]令和3年度契約状況調査票!$C:$AR,13,FALSE))</f>
        <v/>
      </c>
      <c r="G52" s="27" t="str">
        <f>IF(A52="","",IF(VLOOKUP(A52,[1]令和3年度契約状況調査票!$C:$AR,14,FALSE)="②一般競争入札（総合評価方式）","一般競争入札"&amp;CHAR(10)&amp;"（総合評価方式）","一般競争入札"))</f>
        <v/>
      </c>
      <c r="H52" s="28" t="str">
        <f>IF(A52="","",IF(VLOOKUP(A52,[1]令和3年度契約状況調査票!$C:$AR,16,FALSE)="他官署で調達手続きを実施のため","他官署で調達手続きを実施のため",IF(VLOOKUP(A52,[1]令和3年度契約状況調査票!$C:$AR,23,FALSE)="②同種の他の契約の予定価格を類推されるおそれがあるため公表しない","同種の他の契約の予定価格を類推されるおそれがあるため公表しない",IF(VLOOKUP(A52,[1]令和3年度契約状況調査票!$C:$AR,23,FALSE)="－","－",IF(VLOOKUP(A52,[1]令和3年度契約状況調査票!$C:$AR,9,FALSE)&lt;&gt;"",TEXT(VLOOKUP(A52,[1]令和3年度契約状況調査票!$C:$AR,16,FALSE),"#,##0円")&amp;CHAR(10)&amp;"(A)",VLOOKUP(A52,[1]令和3年度契約状況調査票!$C:$AR,16,FALSE))))))</f>
        <v/>
      </c>
      <c r="I52" s="28" t="str">
        <f>IF(A52="","",VLOOKUP(A52,[1]令和3年度契約状況調査票!$C:$AR,17,FALSE))</f>
        <v/>
      </c>
      <c r="J52" s="29" t="str">
        <f>IF(A52="","",IF(VLOOKUP(A52,[1]令和3年度契約状況調査票!$C:$AR,16,FALSE)="他官署で調達手続きを実施のため","－",IF(VLOOKUP(A52,[1]令和3年度契約状況調査票!$C:$AR,23,FALSE)="②同種の他の契約の予定価格を類推されるおそれがあるため公表しない","－",IF(VLOOKUP(A52,[1]令和3年度契約状況調査票!$C:$AR,23,FALSE)="－","－",IF(VLOOKUP(A52,[1]令和3年度契約状況調査票!$C:$AR,9,FALSE)&lt;&gt;"",TEXT(VLOOKUP(A52,[1]令和3年度契約状況調査票!$C:$AR,19,FALSE),"#.0%")&amp;CHAR(10)&amp;"(B/A×100)",VLOOKUP(A52,[1]令和3年度契約状況調査票!$C:$AR,19,FALSE))))))</f>
        <v/>
      </c>
      <c r="K52" s="30" t="str">
        <f>IF(A52="","",IF(VLOOKUP(A52,[1]令和3年度契約状況調査票!$C:$AR,29,FALSE)="①公益社団法人","公社",IF(VLOOKUP(A52,[1]令和3年度契約状況調査票!$C:$AR,29,FALSE)="②公益財団法人","公財","")))</f>
        <v/>
      </c>
      <c r="L52" s="30" t="str">
        <f>IF(A52="","",VLOOKUP(A52,[1]令和3年度契約状況調査票!$C:$AR,30,FALSE))</f>
        <v/>
      </c>
      <c r="M52" s="31" t="str">
        <f>IF(A52="","",IF(VLOOKUP(A52,[1]令和3年度契約状況調査票!$C:$AR,30,FALSE)="国所管",VLOOKUP(A52,[1]令和3年度契約状況調査票!$C:$AR,24,FALSE),""))</f>
        <v/>
      </c>
      <c r="N52" s="32" t="str">
        <f>IF(A52="","",IF(AND(P52="○",O52="分担契約/単価契約"),"単価契約"&amp;CHAR(10)&amp;"予定調達総額 "&amp;TEXT(VLOOKUP(A52,[1]令和3年度契約状況調査票!$C:$AR,18,FALSE),"#,##0円")&amp;"(B)"&amp;CHAR(10)&amp;"分担契約"&amp;CHAR(10)&amp;VLOOKUP(A52,[1]令和3年度契約状況調査票!$C:$AR,34,FALSE),IF(AND(P52="○",O52="分担契約"),"分担契約"&amp;CHAR(10)&amp;"契約総額 "&amp;TEXT(VLOOKUP(A52,[1]令和3年度契約状況調査票!$C:$AR,18,FALSE),"#,##0円")&amp;"(B)"&amp;CHAR(10)&amp;VLOOKUP(A52,[1]令和3年度契約状況調査票!$C:$AR,34,FALSE),(IF(O52="分担契約/単価契約","単価契約"&amp;CHAR(10)&amp;"予定調達総額 "&amp;TEXT(VLOOKUP(A52,[1]令和3年度契約状況調査票!$C:$AR,18,FALSE),"#,##0円")&amp;CHAR(10)&amp;"分担契約"&amp;CHAR(10)&amp;VLOOKUP(A52,[1]令和3年度契約状況調査票!$C:$AR,34,FALSE),IF(O52="分担契約","分担契約"&amp;CHAR(10)&amp;"契約総額 "&amp;TEXT(VLOOKUP(A52,[1]令和3年度契約状況調査票!$C:$AR,18,FALSE),"#,##0円")&amp;CHAR(10)&amp;VLOOKUP(A52,[1]令和3年度契約状況調査票!$C:$AR,34,FALSE),IF(O52="単価契約","単価契約"&amp;CHAR(10)&amp;"予定調達総額 "&amp;TEXT(VLOOKUP(A52,[1]令和3年度契約状況調査票!$C:$AR,18,FALSE),"#,##0円")&amp;CHAR(10)&amp;VLOOKUP(A52,[1]令和3年度契約状況調査票!$C:$AR,34,FALSE),VLOOKUP(A52,[1]令和3年度契約状況調査票!$C:$AR,34,FALSE))))))))</f>
        <v/>
      </c>
      <c r="O52" s="21" t="str">
        <f>IF(A52="","",VLOOKUP(A52,[1]令和3年度契約状況調査票!$C:$BY,55,FALSE))</f>
        <v/>
      </c>
      <c r="P52" s="21" t="str">
        <f>IF(A52="","",IF(VLOOKUP(A52,[1]令和3年度契約状況調査票!$C:$AR,16,FALSE)="他官署で調達手続きを実施のため","×",IF(VLOOKUP(A52,[1]令和3年度契約状況調査票!$C:$AR,23,FALSE)="②同種の他の契約の予定価格を類推されるおそれがあるため公表しない","×","○")))</f>
        <v/>
      </c>
    </row>
    <row r="53" spans="1:16" s="21" customFormat="1" ht="60" customHeight="1" x14ac:dyDescent="0.15">
      <c r="A53" s="22" t="str">
        <f>IF(MAX([1]令和3年度契約状況調査票!C52:C297)&gt;=ROW()-5,ROW()-5,"")</f>
        <v/>
      </c>
      <c r="B53" s="23" t="str">
        <f>IF(A53="","",VLOOKUP(A53,[1]令和3年度契約状況調査票!$C:$AR,7,FALSE))</f>
        <v/>
      </c>
      <c r="C53" s="24" t="str">
        <f>IF(A53="","",VLOOKUP(A53,[1]令和3年度契約状況調査票!$C:$AR,8,FALSE))</f>
        <v/>
      </c>
      <c r="D53" s="25" t="str">
        <f>IF(A53="","",VLOOKUP(A53,[1]令和3年度契約状況調査票!$C:$AR,11,FALSE))</f>
        <v/>
      </c>
      <c r="E53" s="23" t="str">
        <f>IF(A53="","",VLOOKUP(A53,[1]令和3年度契約状況調査票!$C:$AR,12,FALSE))</f>
        <v/>
      </c>
      <c r="F53" s="26" t="str">
        <f>IF(A53="","",VLOOKUP(A53,[1]令和3年度契約状況調査票!$C:$AR,13,FALSE))</f>
        <v/>
      </c>
      <c r="G53" s="27" t="str">
        <f>IF(A53="","",IF(VLOOKUP(A53,[1]令和3年度契約状況調査票!$C:$AR,14,FALSE)="②一般競争入札（総合評価方式）","一般競争入札"&amp;CHAR(10)&amp;"（総合評価方式）","一般競争入札"))</f>
        <v/>
      </c>
      <c r="H53" s="28" t="str">
        <f>IF(A53="","",IF(VLOOKUP(A53,[1]令和3年度契約状況調査票!$C:$AR,16,FALSE)="他官署で調達手続きを実施のため","他官署で調達手続きを実施のため",IF(VLOOKUP(A53,[1]令和3年度契約状況調査票!$C:$AR,23,FALSE)="②同種の他の契約の予定価格を類推されるおそれがあるため公表しない","同種の他の契約の予定価格を類推されるおそれがあるため公表しない",IF(VLOOKUP(A53,[1]令和3年度契約状況調査票!$C:$AR,23,FALSE)="－","－",IF(VLOOKUP(A53,[1]令和3年度契約状況調査票!$C:$AR,9,FALSE)&lt;&gt;"",TEXT(VLOOKUP(A53,[1]令和3年度契約状況調査票!$C:$AR,16,FALSE),"#,##0円")&amp;CHAR(10)&amp;"(A)",VLOOKUP(A53,[1]令和3年度契約状況調査票!$C:$AR,16,FALSE))))))</f>
        <v/>
      </c>
      <c r="I53" s="28" t="str">
        <f>IF(A53="","",VLOOKUP(A53,[1]令和3年度契約状況調査票!$C:$AR,17,FALSE))</f>
        <v/>
      </c>
      <c r="J53" s="29" t="str">
        <f>IF(A53="","",IF(VLOOKUP(A53,[1]令和3年度契約状況調査票!$C:$AR,16,FALSE)="他官署で調達手続きを実施のため","－",IF(VLOOKUP(A53,[1]令和3年度契約状況調査票!$C:$AR,23,FALSE)="②同種の他の契約の予定価格を類推されるおそれがあるため公表しない","－",IF(VLOOKUP(A53,[1]令和3年度契約状況調査票!$C:$AR,23,FALSE)="－","－",IF(VLOOKUP(A53,[1]令和3年度契約状況調査票!$C:$AR,9,FALSE)&lt;&gt;"",TEXT(VLOOKUP(A53,[1]令和3年度契約状況調査票!$C:$AR,19,FALSE),"#.0%")&amp;CHAR(10)&amp;"(B/A×100)",VLOOKUP(A53,[1]令和3年度契約状況調査票!$C:$AR,19,FALSE))))))</f>
        <v/>
      </c>
      <c r="K53" s="30" t="str">
        <f>IF(A53="","",IF(VLOOKUP(A53,[1]令和3年度契約状況調査票!$C:$AR,29,FALSE)="①公益社団法人","公社",IF(VLOOKUP(A53,[1]令和3年度契約状況調査票!$C:$AR,29,FALSE)="②公益財団法人","公財","")))</f>
        <v/>
      </c>
      <c r="L53" s="30" t="str">
        <f>IF(A53="","",VLOOKUP(A53,[1]令和3年度契約状況調査票!$C:$AR,30,FALSE))</f>
        <v/>
      </c>
      <c r="M53" s="31" t="str">
        <f>IF(A53="","",IF(VLOOKUP(A53,[1]令和3年度契約状況調査票!$C:$AR,30,FALSE)="国所管",VLOOKUP(A53,[1]令和3年度契約状況調査票!$C:$AR,24,FALSE),""))</f>
        <v/>
      </c>
      <c r="N53" s="32" t="str">
        <f>IF(A53="","",IF(AND(P53="○",O53="分担契約/単価契約"),"単価契約"&amp;CHAR(10)&amp;"予定調達総額 "&amp;TEXT(VLOOKUP(A53,[1]令和3年度契約状況調査票!$C:$AR,18,FALSE),"#,##0円")&amp;"(B)"&amp;CHAR(10)&amp;"分担契約"&amp;CHAR(10)&amp;VLOOKUP(A53,[1]令和3年度契約状況調査票!$C:$AR,34,FALSE),IF(AND(P53="○",O53="分担契約"),"分担契約"&amp;CHAR(10)&amp;"契約総額 "&amp;TEXT(VLOOKUP(A53,[1]令和3年度契約状況調査票!$C:$AR,18,FALSE),"#,##0円")&amp;"(B)"&amp;CHAR(10)&amp;VLOOKUP(A53,[1]令和3年度契約状況調査票!$C:$AR,34,FALSE),(IF(O53="分担契約/単価契約","単価契約"&amp;CHAR(10)&amp;"予定調達総額 "&amp;TEXT(VLOOKUP(A53,[1]令和3年度契約状況調査票!$C:$AR,18,FALSE),"#,##0円")&amp;CHAR(10)&amp;"分担契約"&amp;CHAR(10)&amp;VLOOKUP(A53,[1]令和3年度契約状況調査票!$C:$AR,34,FALSE),IF(O53="分担契約","分担契約"&amp;CHAR(10)&amp;"契約総額 "&amp;TEXT(VLOOKUP(A53,[1]令和3年度契約状況調査票!$C:$AR,18,FALSE),"#,##0円")&amp;CHAR(10)&amp;VLOOKUP(A53,[1]令和3年度契約状況調査票!$C:$AR,34,FALSE),IF(O53="単価契約","単価契約"&amp;CHAR(10)&amp;"予定調達総額 "&amp;TEXT(VLOOKUP(A53,[1]令和3年度契約状況調査票!$C:$AR,18,FALSE),"#,##0円")&amp;CHAR(10)&amp;VLOOKUP(A53,[1]令和3年度契約状況調査票!$C:$AR,34,FALSE),VLOOKUP(A53,[1]令和3年度契約状況調査票!$C:$AR,34,FALSE))))))))</f>
        <v/>
      </c>
      <c r="O53" s="21" t="str">
        <f>IF(A53="","",VLOOKUP(A53,[1]令和3年度契約状況調査票!$C:$BY,55,FALSE))</f>
        <v/>
      </c>
      <c r="P53" s="21" t="str">
        <f>IF(A53="","",IF(VLOOKUP(A53,[1]令和3年度契約状況調査票!$C:$AR,16,FALSE)="他官署で調達手続きを実施のため","×",IF(VLOOKUP(A53,[1]令和3年度契約状況調査票!$C:$AR,23,FALSE)="②同種の他の契約の予定価格を類推されるおそれがあるため公表しない","×","○")))</f>
        <v/>
      </c>
    </row>
    <row r="54" spans="1:16" s="21" customFormat="1" ht="60" customHeight="1" x14ac:dyDescent="0.15">
      <c r="A54" s="22" t="str">
        <f>IF(MAX([1]令和3年度契約状況調査票!C53:C298)&gt;=ROW()-5,ROW()-5,"")</f>
        <v/>
      </c>
      <c r="B54" s="23" t="str">
        <f>IF(A54="","",VLOOKUP(A54,[1]令和3年度契約状況調査票!$C:$AR,7,FALSE))</f>
        <v/>
      </c>
      <c r="C54" s="24" t="str">
        <f>IF(A54="","",VLOOKUP(A54,[1]令和3年度契約状況調査票!$C:$AR,8,FALSE))</f>
        <v/>
      </c>
      <c r="D54" s="25" t="str">
        <f>IF(A54="","",VLOOKUP(A54,[1]令和3年度契約状況調査票!$C:$AR,11,FALSE))</f>
        <v/>
      </c>
      <c r="E54" s="23" t="str">
        <f>IF(A54="","",VLOOKUP(A54,[1]令和3年度契約状況調査票!$C:$AR,12,FALSE))</f>
        <v/>
      </c>
      <c r="F54" s="26" t="str">
        <f>IF(A54="","",VLOOKUP(A54,[1]令和3年度契約状況調査票!$C:$AR,13,FALSE))</f>
        <v/>
      </c>
      <c r="G54" s="27" t="str">
        <f>IF(A54="","",IF(VLOOKUP(A54,[1]令和3年度契約状況調査票!$C:$AR,14,FALSE)="②一般競争入札（総合評価方式）","一般競争入札"&amp;CHAR(10)&amp;"（総合評価方式）","一般競争入札"))</f>
        <v/>
      </c>
      <c r="H54" s="28" t="str">
        <f>IF(A54="","",IF(VLOOKUP(A54,[1]令和3年度契約状況調査票!$C:$AR,16,FALSE)="他官署で調達手続きを実施のため","他官署で調達手続きを実施のため",IF(VLOOKUP(A54,[1]令和3年度契約状況調査票!$C:$AR,23,FALSE)="②同種の他の契約の予定価格を類推されるおそれがあるため公表しない","同種の他の契約の予定価格を類推されるおそれがあるため公表しない",IF(VLOOKUP(A54,[1]令和3年度契約状況調査票!$C:$AR,23,FALSE)="－","－",IF(VLOOKUP(A54,[1]令和3年度契約状況調査票!$C:$AR,9,FALSE)&lt;&gt;"",TEXT(VLOOKUP(A54,[1]令和3年度契約状況調査票!$C:$AR,16,FALSE),"#,##0円")&amp;CHAR(10)&amp;"(A)",VLOOKUP(A54,[1]令和3年度契約状況調査票!$C:$AR,16,FALSE))))))</f>
        <v/>
      </c>
      <c r="I54" s="28" t="str">
        <f>IF(A54="","",VLOOKUP(A54,[1]令和3年度契約状況調査票!$C:$AR,17,FALSE))</f>
        <v/>
      </c>
      <c r="J54" s="29" t="str">
        <f>IF(A54="","",IF(VLOOKUP(A54,[1]令和3年度契約状況調査票!$C:$AR,16,FALSE)="他官署で調達手続きを実施のため","－",IF(VLOOKUP(A54,[1]令和3年度契約状況調査票!$C:$AR,23,FALSE)="②同種の他の契約の予定価格を類推されるおそれがあるため公表しない","－",IF(VLOOKUP(A54,[1]令和3年度契約状況調査票!$C:$AR,23,FALSE)="－","－",IF(VLOOKUP(A54,[1]令和3年度契約状況調査票!$C:$AR,9,FALSE)&lt;&gt;"",TEXT(VLOOKUP(A54,[1]令和3年度契約状況調査票!$C:$AR,19,FALSE),"#.0%")&amp;CHAR(10)&amp;"(B/A×100)",VLOOKUP(A54,[1]令和3年度契約状況調査票!$C:$AR,19,FALSE))))))</f>
        <v/>
      </c>
      <c r="K54" s="30" t="str">
        <f>IF(A54="","",IF(VLOOKUP(A54,[1]令和3年度契約状況調査票!$C:$AR,29,FALSE)="①公益社団法人","公社",IF(VLOOKUP(A54,[1]令和3年度契約状況調査票!$C:$AR,29,FALSE)="②公益財団法人","公財","")))</f>
        <v/>
      </c>
      <c r="L54" s="30" t="str">
        <f>IF(A54="","",VLOOKUP(A54,[1]令和3年度契約状況調査票!$C:$AR,30,FALSE))</f>
        <v/>
      </c>
      <c r="M54" s="31" t="str">
        <f>IF(A54="","",IF(VLOOKUP(A54,[1]令和3年度契約状況調査票!$C:$AR,30,FALSE)="国所管",VLOOKUP(A54,[1]令和3年度契約状況調査票!$C:$AR,24,FALSE),""))</f>
        <v/>
      </c>
      <c r="N54" s="32" t="str">
        <f>IF(A54="","",IF(AND(P54="○",O54="分担契約/単価契約"),"単価契約"&amp;CHAR(10)&amp;"予定調達総額 "&amp;TEXT(VLOOKUP(A54,[1]令和3年度契約状況調査票!$C:$AR,18,FALSE),"#,##0円")&amp;"(B)"&amp;CHAR(10)&amp;"分担契約"&amp;CHAR(10)&amp;VLOOKUP(A54,[1]令和3年度契約状況調査票!$C:$AR,34,FALSE),IF(AND(P54="○",O54="分担契約"),"分担契約"&amp;CHAR(10)&amp;"契約総額 "&amp;TEXT(VLOOKUP(A54,[1]令和3年度契約状況調査票!$C:$AR,18,FALSE),"#,##0円")&amp;"(B)"&amp;CHAR(10)&amp;VLOOKUP(A54,[1]令和3年度契約状況調査票!$C:$AR,34,FALSE),(IF(O54="分担契約/単価契約","単価契約"&amp;CHAR(10)&amp;"予定調達総額 "&amp;TEXT(VLOOKUP(A54,[1]令和3年度契約状況調査票!$C:$AR,18,FALSE),"#,##0円")&amp;CHAR(10)&amp;"分担契約"&amp;CHAR(10)&amp;VLOOKUP(A54,[1]令和3年度契約状況調査票!$C:$AR,34,FALSE),IF(O54="分担契約","分担契約"&amp;CHAR(10)&amp;"契約総額 "&amp;TEXT(VLOOKUP(A54,[1]令和3年度契約状況調査票!$C:$AR,18,FALSE),"#,##0円")&amp;CHAR(10)&amp;VLOOKUP(A54,[1]令和3年度契約状況調査票!$C:$AR,34,FALSE),IF(O54="単価契約","単価契約"&amp;CHAR(10)&amp;"予定調達総額 "&amp;TEXT(VLOOKUP(A54,[1]令和3年度契約状況調査票!$C:$AR,18,FALSE),"#,##0円")&amp;CHAR(10)&amp;VLOOKUP(A54,[1]令和3年度契約状況調査票!$C:$AR,34,FALSE),VLOOKUP(A54,[1]令和3年度契約状況調査票!$C:$AR,34,FALSE))))))))</f>
        <v/>
      </c>
      <c r="O54" s="21" t="str">
        <f>IF(A54="","",VLOOKUP(A54,[1]令和3年度契約状況調査票!$C:$BY,55,FALSE))</f>
        <v/>
      </c>
      <c r="P54" s="21" t="str">
        <f>IF(A54="","",IF(VLOOKUP(A54,[1]令和3年度契約状況調査票!$C:$AR,16,FALSE)="他官署で調達手続きを実施のため","×",IF(VLOOKUP(A54,[1]令和3年度契約状況調査票!$C:$AR,23,FALSE)="②同種の他の契約の予定価格を類推されるおそれがあるため公表しない","×","○")))</f>
        <v/>
      </c>
    </row>
    <row r="55" spans="1:16" s="21" customFormat="1" ht="60" customHeight="1" x14ac:dyDescent="0.15">
      <c r="A55" s="22" t="str">
        <f>IF(MAX([1]令和3年度契約状況調査票!C54:C299)&gt;=ROW()-5,ROW()-5,"")</f>
        <v/>
      </c>
      <c r="B55" s="23" t="str">
        <f>IF(A55="","",VLOOKUP(A55,[1]令和3年度契約状況調査票!$C:$AR,7,FALSE))</f>
        <v/>
      </c>
      <c r="C55" s="24" t="str">
        <f>IF(A55="","",VLOOKUP(A55,[1]令和3年度契約状況調査票!$C:$AR,8,FALSE))</f>
        <v/>
      </c>
      <c r="D55" s="25" t="str">
        <f>IF(A55="","",VLOOKUP(A55,[1]令和3年度契約状況調査票!$C:$AR,11,FALSE))</f>
        <v/>
      </c>
      <c r="E55" s="23" t="str">
        <f>IF(A55="","",VLOOKUP(A55,[1]令和3年度契約状況調査票!$C:$AR,12,FALSE))</f>
        <v/>
      </c>
      <c r="F55" s="26" t="str">
        <f>IF(A55="","",VLOOKUP(A55,[1]令和3年度契約状況調査票!$C:$AR,13,FALSE))</f>
        <v/>
      </c>
      <c r="G55" s="27" t="str">
        <f>IF(A55="","",IF(VLOOKUP(A55,[1]令和3年度契約状況調査票!$C:$AR,14,FALSE)="②一般競争入札（総合評価方式）","一般競争入札"&amp;CHAR(10)&amp;"（総合評価方式）","一般競争入札"))</f>
        <v/>
      </c>
      <c r="H55" s="28" t="str">
        <f>IF(A55="","",IF(VLOOKUP(A55,[1]令和3年度契約状況調査票!$C:$AR,16,FALSE)="他官署で調達手続きを実施のため","他官署で調達手続きを実施のため",IF(VLOOKUP(A55,[1]令和3年度契約状況調査票!$C:$AR,23,FALSE)="②同種の他の契約の予定価格を類推されるおそれがあるため公表しない","同種の他の契約の予定価格を類推されるおそれがあるため公表しない",IF(VLOOKUP(A55,[1]令和3年度契約状況調査票!$C:$AR,23,FALSE)="－","－",IF(VLOOKUP(A55,[1]令和3年度契約状況調査票!$C:$AR,9,FALSE)&lt;&gt;"",TEXT(VLOOKUP(A55,[1]令和3年度契約状況調査票!$C:$AR,16,FALSE),"#,##0円")&amp;CHAR(10)&amp;"(A)",VLOOKUP(A55,[1]令和3年度契約状況調査票!$C:$AR,16,FALSE))))))</f>
        <v/>
      </c>
      <c r="I55" s="28" t="str">
        <f>IF(A55="","",VLOOKUP(A55,[1]令和3年度契約状況調査票!$C:$AR,17,FALSE))</f>
        <v/>
      </c>
      <c r="J55" s="29" t="str">
        <f>IF(A55="","",IF(VLOOKUP(A55,[1]令和3年度契約状況調査票!$C:$AR,16,FALSE)="他官署で調達手続きを実施のため","－",IF(VLOOKUP(A55,[1]令和3年度契約状況調査票!$C:$AR,23,FALSE)="②同種の他の契約の予定価格を類推されるおそれがあるため公表しない","－",IF(VLOOKUP(A55,[1]令和3年度契約状況調査票!$C:$AR,23,FALSE)="－","－",IF(VLOOKUP(A55,[1]令和3年度契約状況調査票!$C:$AR,9,FALSE)&lt;&gt;"",TEXT(VLOOKUP(A55,[1]令和3年度契約状況調査票!$C:$AR,19,FALSE),"#.0%")&amp;CHAR(10)&amp;"(B/A×100)",VLOOKUP(A55,[1]令和3年度契約状況調査票!$C:$AR,19,FALSE))))))</f>
        <v/>
      </c>
      <c r="K55" s="30" t="str">
        <f>IF(A55="","",IF(VLOOKUP(A55,[1]令和3年度契約状況調査票!$C:$AR,29,FALSE)="①公益社団法人","公社",IF(VLOOKUP(A55,[1]令和3年度契約状況調査票!$C:$AR,29,FALSE)="②公益財団法人","公財","")))</f>
        <v/>
      </c>
      <c r="L55" s="30" t="str">
        <f>IF(A55="","",VLOOKUP(A55,[1]令和3年度契約状況調査票!$C:$AR,30,FALSE))</f>
        <v/>
      </c>
      <c r="M55" s="31" t="str">
        <f>IF(A55="","",IF(VLOOKUP(A55,[1]令和3年度契約状況調査票!$C:$AR,30,FALSE)="国所管",VLOOKUP(A55,[1]令和3年度契約状況調査票!$C:$AR,24,FALSE),""))</f>
        <v/>
      </c>
      <c r="N55" s="32" t="str">
        <f>IF(A55="","",IF(AND(P55="○",O55="分担契約/単価契約"),"単価契約"&amp;CHAR(10)&amp;"予定調達総額 "&amp;TEXT(VLOOKUP(A55,[1]令和3年度契約状況調査票!$C:$AR,18,FALSE),"#,##0円")&amp;"(B)"&amp;CHAR(10)&amp;"分担契約"&amp;CHAR(10)&amp;VLOOKUP(A55,[1]令和3年度契約状況調査票!$C:$AR,34,FALSE),IF(AND(P55="○",O55="分担契約"),"分担契約"&amp;CHAR(10)&amp;"契約総額 "&amp;TEXT(VLOOKUP(A55,[1]令和3年度契約状況調査票!$C:$AR,18,FALSE),"#,##0円")&amp;"(B)"&amp;CHAR(10)&amp;VLOOKUP(A55,[1]令和3年度契約状況調査票!$C:$AR,34,FALSE),(IF(O55="分担契約/単価契約","単価契約"&amp;CHAR(10)&amp;"予定調達総額 "&amp;TEXT(VLOOKUP(A55,[1]令和3年度契約状況調査票!$C:$AR,18,FALSE),"#,##0円")&amp;CHAR(10)&amp;"分担契約"&amp;CHAR(10)&amp;VLOOKUP(A55,[1]令和3年度契約状況調査票!$C:$AR,34,FALSE),IF(O55="分担契約","分担契約"&amp;CHAR(10)&amp;"契約総額 "&amp;TEXT(VLOOKUP(A55,[1]令和3年度契約状況調査票!$C:$AR,18,FALSE),"#,##0円")&amp;CHAR(10)&amp;VLOOKUP(A55,[1]令和3年度契約状況調査票!$C:$AR,34,FALSE),IF(O55="単価契約","単価契約"&amp;CHAR(10)&amp;"予定調達総額 "&amp;TEXT(VLOOKUP(A55,[1]令和3年度契約状況調査票!$C:$AR,18,FALSE),"#,##0円")&amp;CHAR(10)&amp;VLOOKUP(A55,[1]令和3年度契約状況調査票!$C:$AR,34,FALSE),VLOOKUP(A55,[1]令和3年度契約状況調査票!$C:$AR,34,FALSE))))))))</f>
        <v/>
      </c>
      <c r="O55" s="21" t="str">
        <f>IF(A55="","",VLOOKUP(A55,[1]令和3年度契約状況調査票!$C:$BY,55,FALSE))</f>
        <v/>
      </c>
      <c r="P55" s="21" t="str">
        <f>IF(A55="","",IF(VLOOKUP(A55,[1]令和3年度契約状況調査票!$C:$AR,16,FALSE)="他官署で調達手続きを実施のため","×",IF(VLOOKUP(A55,[1]令和3年度契約状況調査票!$C:$AR,23,FALSE)="②同種の他の契約の予定価格を類推されるおそれがあるため公表しない","×","○")))</f>
        <v/>
      </c>
    </row>
    <row r="56" spans="1:16" s="21" customFormat="1" ht="60" customHeight="1" x14ac:dyDescent="0.15">
      <c r="A56" s="22" t="str">
        <f>IF(MAX([1]令和3年度契約状況調査票!C55:C300)&gt;=ROW()-5,ROW()-5,"")</f>
        <v/>
      </c>
      <c r="B56" s="23" t="str">
        <f>IF(A56="","",VLOOKUP(A56,[1]令和3年度契約状況調査票!$C:$AR,7,FALSE))</f>
        <v/>
      </c>
      <c r="C56" s="24" t="str">
        <f>IF(A56="","",VLOOKUP(A56,[1]令和3年度契約状況調査票!$C:$AR,8,FALSE))</f>
        <v/>
      </c>
      <c r="D56" s="25" t="str">
        <f>IF(A56="","",VLOOKUP(A56,[1]令和3年度契約状況調査票!$C:$AR,11,FALSE))</f>
        <v/>
      </c>
      <c r="E56" s="23" t="str">
        <f>IF(A56="","",VLOOKUP(A56,[1]令和3年度契約状況調査票!$C:$AR,12,FALSE))</f>
        <v/>
      </c>
      <c r="F56" s="26" t="str">
        <f>IF(A56="","",VLOOKUP(A56,[1]令和3年度契約状況調査票!$C:$AR,13,FALSE))</f>
        <v/>
      </c>
      <c r="G56" s="27" t="str">
        <f>IF(A56="","",IF(VLOOKUP(A56,[1]令和3年度契約状況調査票!$C:$AR,14,FALSE)="②一般競争入札（総合評価方式）","一般競争入札"&amp;CHAR(10)&amp;"（総合評価方式）","一般競争入札"))</f>
        <v/>
      </c>
      <c r="H56" s="28" t="str">
        <f>IF(A56="","",IF(VLOOKUP(A56,[1]令和3年度契約状況調査票!$C:$AR,16,FALSE)="他官署で調達手続きを実施のため","他官署で調達手続きを実施のため",IF(VLOOKUP(A56,[1]令和3年度契約状況調査票!$C:$AR,23,FALSE)="②同種の他の契約の予定価格を類推されるおそれがあるため公表しない","同種の他の契約の予定価格を類推されるおそれがあるため公表しない",IF(VLOOKUP(A56,[1]令和3年度契約状況調査票!$C:$AR,23,FALSE)="－","－",IF(VLOOKUP(A56,[1]令和3年度契約状況調査票!$C:$AR,9,FALSE)&lt;&gt;"",TEXT(VLOOKUP(A56,[1]令和3年度契約状況調査票!$C:$AR,16,FALSE),"#,##0円")&amp;CHAR(10)&amp;"(A)",VLOOKUP(A56,[1]令和3年度契約状況調査票!$C:$AR,16,FALSE))))))</f>
        <v/>
      </c>
      <c r="I56" s="28" t="str">
        <f>IF(A56="","",VLOOKUP(A56,[1]令和3年度契約状況調査票!$C:$AR,17,FALSE))</f>
        <v/>
      </c>
      <c r="J56" s="29" t="str">
        <f>IF(A56="","",IF(VLOOKUP(A56,[1]令和3年度契約状況調査票!$C:$AR,16,FALSE)="他官署で調達手続きを実施のため","－",IF(VLOOKUP(A56,[1]令和3年度契約状況調査票!$C:$AR,23,FALSE)="②同種の他の契約の予定価格を類推されるおそれがあるため公表しない","－",IF(VLOOKUP(A56,[1]令和3年度契約状況調査票!$C:$AR,23,FALSE)="－","－",IF(VLOOKUP(A56,[1]令和3年度契約状況調査票!$C:$AR,9,FALSE)&lt;&gt;"",TEXT(VLOOKUP(A56,[1]令和3年度契約状況調査票!$C:$AR,19,FALSE),"#.0%")&amp;CHAR(10)&amp;"(B/A×100)",VLOOKUP(A56,[1]令和3年度契約状況調査票!$C:$AR,19,FALSE))))))</f>
        <v/>
      </c>
      <c r="K56" s="30" t="str">
        <f>IF(A56="","",IF(VLOOKUP(A56,[1]令和3年度契約状況調査票!$C:$AR,29,FALSE)="①公益社団法人","公社",IF(VLOOKUP(A56,[1]令和3年度契約状況調査票!$C:$AR,29,FALSE)="②公益財団法人","公財","")))</f>
        <v/>
      </c>
      <c r="L56" s="30" t="str">
        <f>IF(A56="","",VLOOKUP(A56,[1]令和3年度契約状況調査票!$C:$AR,30,FALSE))</f>
        <v/>
      </c>
      <c r="M56" s="31" t="str">
        <f>IF(A56="","",IF(VLOOKUP(A56,[1]令和3年度契約状況調査票!$C:$AR,30,FALSE)="国所管",VLOOKUP(A56,[1]令和3年度契約状況調査票!$C:$AR,24,FALSE),""))</f>
        <v/>
      </c>
      <c r="N56" s="32" t="str">
        <f>IF(A56="","",IF(AND(P56="○",O56="分担契約/単価契約"),"単価契約"&amp;CHAR(10)&amp;"予定調達総額 "&amp;TEXT(VLOOKUP(A56,[1]令和3年度契約状況調査票!$C:$AR,18,FALSE),"#,##0円")&amp;"(B)"&amp;CHAR(10)&amp;"分担契約"&amp;CHAR(10)&amp;VLOOKUP(A56,[1]令和3年度契約状況調査票!$C:$AR,34,FALSE),IF(AND(P56="○",O56="分担契約"),"分担契約"&amp;CHAR(10)&amp;"契約総額 "&amp;TEXT(VLOOKUP(A56,[1]令和3年度契約状況調査票!$C:$AR,18,FALSE),"#,##0円")&amp;"(B)"&amp;CHAR(10)&amp;VLOOKUP(A56,[1]令和3年度契約状況調査票!$C:$AR,34,FALSE),(IF(O56="分担契約/単価契約","単価契約"&amp;CHAR(10)&amp;"予定調達総額 "&amp;TEXT(VLOOKUP(A56,[1]令和3年度契約状況調査票!$C:$AR,18,FALSE),"#,##0円")&amp;CHAR(10)&amp;"分担契約"&amp;CHAR(10)&amp;VLOOKUP(A56,[1]令和3年度契約状況調査票!$C:$AR,34,FALSE),IF(O56="分担契約","分担契約"&amp;CHAR(10)&amp;"契約総額 "&amp;TEXT(VLOOKUP(A56,[1]令和3年度契約状況調査票!$C:$AR,18,FALSE),"#,##0円")&amp;CHAR(10)&amp;VLOOKUP(A56,[1]令和3年度契約状況調査票!$C:$AR,34,FALSE),IF(O56="単価契約","単価契約"&amp;CHAR(10)&amp;"予定調達総額 "&amp;TEXT(VLOOKUP(A56,[1]令和3年度契約状況調査票!$C:$AR,18,FALSE),"#,##0円")&amp;CHAR(10)&amp;VLOOKUP(A56,[1]令和3年度契約状況調査票!$C:$AR,34,FALSE),VLOOKUP(A56,[1]令和3年度契約状況調査票!$C:$AR,34,FALSE))))))))</f>
        <v/>
      </c>
      <c r="O56" s="21" t="str">
        <f>IF(A56="","",VLOOKUP(A56,[1]令和3年度契約状況調査票!$C:$BY,55,FALSE))</f>
        <v/>
      </c>
      <c r="P56" s="21" t="str">
        <f>IF(A56="","",IF(VLOOKUP(A56,[1]令和3年度契約状況調査票!$C:$AR,16,FALSE)="他官署で調達手続きを実施のため","×",IF(VLOOKUP(A56,[1]令和3年度契約状況調査票!$C:$AR,23,FALSE)="②同種の他の契約の予定価格を類推されるおそれがあるため公表しない","×","○")))</f>
        <v/>
      </c>
    </row>
    <row r="57" spans="1:16" s="21" customFormat="1" ht="60" customHeight="1" x14ac:dyDescent="0.15">
      <c r="A57" s="22" t="str">
        <f>IF(MAX([1]令和3年度契約状況調査票!C56:C301)&gt;=ROW()-5,ROW()-5,"")</f>
        <v/>
      </c>
      <c r="B57" s="23" t="str">
        <f>IF(A57="","",VLOOKUP(A57,[1]令和3年度契約状況調査票!$C:$AR,7,FALSE))</f>
        <v/>
      </c>
      <c r="C57" s="24" t="str">
        <f>IF(A57="","",VLOOKUP(A57,[1]令和3年度契約状況調査票!$C:$AR,8,FALSE))</f>
        <v/>
      </c>
      <c r="D57" s="25" t="str">
        <f>IF(A57="","",VLOOKUP(A57,[1]令和3年度契約状況調査票!$C:$AR,11,FALSE))</f>
        <v/>
      </c>
      <c r="E57" s="23" t="str">
        <f>IF(A57="","",VLOOKUP(A57,[1]令和3年度契約状況調査票!$C:$AR,12,FALSE))</f>
        <v/>
      </c>
      <c r="F57" s="26" t="str">
        <f>IF(A57="","",VLOOKUP(A57,[1]令和3年度契約状況調査票!$C:$AR,13,FALSE))</f>
        <v/>
      </c>
      <c r="G57" s="27" t="str">
        <f>IF(A57="","",IF(VLOOKUP(A57,[1]令和3年度契約状況調査票!$C:$AR,14,FALSE)="②一般競争入札（総合評価方式）","一般競争入札"&amp;CHAR(10)&amp;"（総合評価方式）","一般競争入札"))</f>
        <v/>
      </c>
      <c r="H57" s="28" t="str">
        <f>IF(A57="","",IF(VLOOKUP(A57,[1]令和3年度契約状況調査票!$C:$AR,16,FALSE)="他官署で調達手続きを実施のため","他官署で調達手続きを実施のため",IF(VLOOKUP(A57,[1]令和3年度契約状況調査票!$C:$AR,23,FALSE)="②同種の他の契約の予定価格を類推されるおそれがあるため公表しない","同種の他の契約の予定価格を類推されるおそれがあるため公表しない",IF(VLOOKUP(A57,[1]令和3年度契約状況調査票!$C:$AR,23,FALSE)="－","－",IF(VLOOKUP(A57,[1]令和3年度契約状況調査票!$C:$AR,9,FALSE)&lt;&gt;"",TEXT(VLOOKUP(A57,[1]令和3年度契約状況調査票!$C:$AR,16,FALSE),"#,##0円")&amp;CHAR(10)&amp;"(A)",VLOOKUP(A57,[1]令和3年度契約状況調査票!$C:$AR,16,FALSE))))))</f>
        <v/>
      </c>
      <c r="I57" s="28" t="str">
        <f>IF(A57="","",VLOOKUP(A57,[1]令和3年度契約状況調査票!$C:$AR,17,FALSE))</f>
        <v/>
      </c>
      <c r="J57" s="29" t="str">
        <f>IF(A57="","",IF(VLOOKUP(A57,[1]令和3年度契約状況調査票!$C:$AR,16,FALSE)="他官署で調達手続きを実施のため","－",IF(VLOOKUP(A57,[1]令和3年度契約状況調査票!$C:$AR,23,FALSE)="②同種の他の契約の予定価格を類推されるおそれがあるため公表しない","－",IF(VLOOKUP(A57,[1]令和3年度契約状況調査票!$C:$AR,23,FALSE)="－","－",IF(VLOOKUP(A57,[1]令和3年度契約状況調査票!$C:$AR,9,FALSE)&lt;&gt;"",TEXT(VLOOKUP(A57,[1]令和3年度契約状況調査票!$C:$AR,19,FALSE),"#.0%")&amp;CHAR(10)&amp;"(B/A×100)",VLOOKUP(A57,[1]令和3年度契約状況調査票!$C:$AR,19,FALSE))))))</f>
        <v/>
      </c>
      <c r="K57" s="30" t="str">
        <f>IF(A57="","",IF(VLOOKUP(A57,[1]令和3年度契約状況調査票!$C:$AR,29,FALSE)="①公益社団法人","公社",IF(VLOOKUP(A57,[1]令和3年度契約状況調査票!$C:$AR,29,FALSE)="②公益財団法人","公財","")))</f>
        <v/>
      </c>
      <c r="L57" s="30" t="str">
        <f>IF(A57="","",VLOOKUP(A57,[1]令和3年度契約状況調査票!$C:$AR,30,FALSE))</f>
        <v/>
      </c>
      <c r="M57" s="31" t="str">
        <f>IF(A57="","",IF(VLOOKUP(A57,[1]令和3年度契約状況調査票!$C:$AR,30,FALSE)="国所管",VLOOKUP(A57,[1]令和3年度契約状況調査票!$C:$AR,24,FALSE),""))</f>
        <v/>
      </c>
      <c r="N57" s="32" t="str">
        <f>IF(A57="","",IF(AND(P57="○",O57="分担契約/単価契約"),"単価契約"&amp;CHAR(10)&amp;"予定調達総額 "&amp;TEXT(VLOOKUP(A57,[1]令和3年度契約状況調査票!$C:$AR,18,FALSE),"#,##0円")&amp;"(B)"&amp;CHAR(10)&amp;"分担契約"&amp;CHAR(10)&amp;VLOOKUP(A57,[1]令和3年度契約状況調査票!$C:$AR,34,FALSE),IF(AND(P57="○",O57="分担契約"),"分担契約"&amp;CHAR(10)&amp;"契約総額 "&amp;TEXT(VLOOKUP(A57,[1]令和3年度契約状況調査票!$C:$AR,18,FALSE),"#,##0円")&amp;"(B)"&amp;CHAR(10)&amp;VLOOKUP(A57,[1]令和3年度契約状況調査票!$C:$AR,34,FALSE),(IF(O57="分担契約/単価契約","単価契約"&amp;CHAR(10)&amp;"予定調達総額 "&amp;TEXT(VLOOKUP(A57,[1]令和3年度契約状況調査票!$C:$AR,18,FALSE),"#,##0円")&amp;CHAR(10)&amp;"分担契約"&amp;CHAR(10)&amp;VLOOKUP(A57,[1]令和3年度契約状況調査票!$C:$AR,34,FALSE),IF(O57="分担契約","分担契約"&amp;CHAR(10)&amp;"契約総額 "&amp;TEXT(VLOOKUP(A57,[1]令和3年度契約状況調査票!$C:$AR,18,FALSE),"#,##0円")&amp;CHAR(10)&amp;VLOOKUP(A57,[1]令和3年度契約状況調査票!$C:$AR,34,FALSE),IF(O57="単価契約","単価契約"&amp;CHAR(10)&amp;"予定調達総額 "&amp;TEXT(VLOOKUP(A57,[1]令和3年度契約状況調査票!$C:$AR,18,FALSE),"#,##0円")&amp;CHAR(10)&amp;VLOOKUP(A57,[1]令和3年度契約状況調査票!$C:$AR,34,FALSE),VLOOKUP(A57,[1]令和3年度契約状況調査票!$C:$AR,34,FALSE))))))))</f>
        <v/>
      </c>
      <c r="O57" s="21" t="str">
        <f>IF(A57="","",VLOOKUP(A57,[1]令和3年度契約状況調査票!$C:$BY,55,FALSE))</f>
        <v/>
      </c>
      <c r="P57" s="21" t="str">
        <f>IF(A57="","",IF(VLOOKUP(A57,[1]令和3年度契約状況調査票!$C:$AR,16,FALSE)="他官署で調達手続きを実施のため","×",IF(VLOOKUP(A57,[1]令和3年度契約状況調査票!$C:$AR,23,FALSE)="②同種の他の契約の予定価格を類推されるおそれがあるため公表しない","×","○")))</f>
        <v/>
      </c>
    </row>
    <row r="58" spans="1:16" s="21" customFormat="1" ht="60" customHeight="1" x14ac:dyDescent="0.15">
      <c r="A58" s="22" t="str">
        <f>IF(MAX([1]令和3年度契約状況調査票!C57:C302)&gt;=ROW()-5,ROW()-5,"")</f>
        <v/>
      </c>
      <c r="B58" s="23" t="str">
        <f>IF(A58="","",VLOOKUP(A58,[1]令和3年度契約状況調査票!$C:$AR,7,FALSE))</f>
        <v/>
      </c>
      <c r="C58" s="24" t="str">
        <f>IF(A58="","",VLOOKUP(A58,[1]令和3年度契約状況調査票!$C:$AR,8,FALSE))</f>
        <v/>
      </c>
      <c r="D58" s="25" t="str">
        <f>IF(A58="","",VLOOKUP(A58,[1]令和3年度契約状況調査票!$C:$AR,11,FALSE))</f>
        <v/>
      </c>
      <c r="E58" s="23" t="str">
        <f>IF(A58="","",VLOOKUP(A58,[1]令和3年度契約状況調査票!$C:$AR,12,FALSE))</f>
        <v/>
      </c>
      <c r="F58" s="26" t="str">
        <f>IF(A58="","",VLOOKUP(A58,[1]令和3年度契約状況調査票!$C:$AR,13,FALSE))</f>
        <v/>
      </c>
      <c r="G58" s="27" t="str">
        <f>IF(A58="","",IF(VLOOKUP(A58,[1]令和3年度契約状況調査票!$C:$AR,14,FALSE)="②一般競争入札（総合評価方式）","一般競争入札"&amp;CHAR(10)&amp;"（総合評価方式）","一般競争入札"))</f>
        <v/>
      </c>
      <c r="H58" s="28" t="str">
        <f>IF(A58="","",IF(VLOOKUP(A58,[1]令和3年度契約状況調査票!$C:$AR,16,FALSE)="他官署で調達手続きを実施のため","他官署で調達手続きを実施のため",IF(VLOOKUP(A58,[1]令和3年度契約状況調査票!$C:$AR,23,FALSE)="②同種の他の契約の予定価格を類推されるおそれがあるため公表しない","同種の他の契約の予定価格を類推されるおそれがあるため公表しない",IF(VLOOKUP(A58,[1]令和3年度契約状況調査票!$C:$AR,23,FALSE)="－","－",IF(VLOOKUP(A58,[1]令和3年度契約状況調査票!$C:$AR,9,FALSE)&lt;&gt;"",TEXT(VLOOKUP(A58,[1]令和3年度契約状況調査票!$C:$AR,16,FALSE),"#,##0円")&amp;CHAR(10)&amp;"(A)",VLOOKUP(A58,[1]令和3年度契約状況調査票!$C:$AR,16,FALSE))))))</f>
        <v/>
      </c>
      <c r="I58" s="28" t="str">
        <f>IF(A58="","",VLOOKUP(A58,[1]令和3年度契約状況調査票!$C:$AR,17,FALSE))</f>
        <v/>
      </c>
      <c r="J58" s="29" t="str">
        <f>IF(A58="","",IF(VLOOKUP(A58,[1]令和3年度契約状況調査票!$C:$AR,16,FALSE)="他官署で調達手続きを実施のため","－",IF(VLOOKUP(A58,[1]令和3年度契約状況調査票!$C:$AR,23,FALSE)="②同種の他の契約の予定価格を類推されるおそれがあるため公表しない","－",IF(VLOOKUP(A58,[1]令和3年度契約状況調査票!$C:$AR,23,FALSE)="－","－",IF(VLOOKUP(A58,[1]令和3年度契約状況調査票!$C:$AR,9,FALSE)&lt;&gt;"",TEXT(VLOOKUP(A58,[1]令和3年度契約状況調査票!$C:$AR,19,FALSE),"#.0%")&amp;CHAR(10)&amp;"(B/A×100)",VLOOKUP(A58,[1]令和3年度契約状況調査票!$C:$AR,19,FALSE))))))</f>
        <v/>
      </c>
      <c r="K58" s="30" t="str">
        <f>IF(A58="","",IF(VLOOKUP(A58,[1]令和3年度契約状況調査票!$C:$AR,29,FALSE)="①公益社団法人","公社",IF(VLOOKUP(A58,[1]令和3年度契約状況調査票!$C:$AR,29,FALSE)="②公益財団法人","公財","")))</f>
        <v/>
      </c>
      <c r="L58" s="30" t="str">
        <f>IF(A58="","",VLOOKUP(A58,[1]令和3年度契約状況調査票!$C:$AR,30,FALSE))</f>
        <v/>
      </c>
      <c r="M58" s="31" t="str">
        <f>IF(A58="","",IF(VLOOKUP(A58,[1]令和3年度契約状況調査票!$C:$AR,30,FALSE)="国所管",VLOOKUP(A58,[1]令和3年度契約状況調査票!$C:$AR,24,FALSE),""))</f>
        <v/>
      </c>
      <c r="N58" s="32" t="str">
        <f>IF(A58="","",IF(AND(P58="○",O58="分担契約/単価契約"),"単価契約"&amp;CHAR(10)&amp;"予定調達総額 "&amp;TEXT(VLOOKUP(A58,[1]令和3年度契約状況調査票!$C:$AR,18,FALSE),"#,##0円")&amp;"(B)"&amp;CHAR(10)&amp;"分担契約"&amp;CHAR(10)&amp;VLOOKUP(A58,[1]令和3年度契約状況調査票!$C:$AR,34,FALSE),IF(AND(P58="○",O58="分担契約"),"分担契約"&amp;CHAR(10)&amp;"契約総額 "&amp;TEXT(VLOOKUP(A58,[1]令和3年度契約状況調査票!$C:$AR,18,FALSE),"#,##0円")&amp;"(B)"&amp;CHAR(10)&amp;VLOOKUP(A58,[1]令和3年度契約状況調査票!$C:$AR,34,FALSE),(IF(O58="分担契約/単価契約","単価契約"&amp;CHAR(10)&amp;"予定調達総額 "&amp;TEXT(VLOOKUP(A58,[1]令和3年度契約状況調査票!$C:$AR,18,FALSE),"#,##0円")&amp;CHAR(10)&amp;"分担契約"&amp;CHAR(10)&amp;VLOOKUP(A58,[1]令和3年度契約状況調査票!$C:$AR,34,FALSE),IF(O58="分担契約","分担契約"&amp;CHAR(10)&amp;"契約総額 "&amp;TEXT(VLOOKUP(A58,[1]令和3年度契約状況調査票!$C:$AR,18,FALSE),"#,##0円")&amp;CHAR(10)&amp;VLOOKUP(A58,[1]令和3年度契約状況調査票!$C:$AR,34,FALSE),IF(O58="単価契約","単価契約"&amp;CHAR(10)&amp;"予定調達総額 "&amp;TEXT(VLOOKUP(A58,[1]令和3年度契約状況調査票!$C:$AR,18,FALSE),"#,##0円")&amp;CHAR(10)&amp;VLOOKUP(A58,[1]令和3年度契約状況調査票!$C:$AR,34,FALSE),VLOOKUP(A58,[1]令和3年度契約状況調査票!$C:$AR,34,FALSE))))))))</f>
        <v/>
      </c>
      <c r="O58" s="21" t="str">
        <f>IF(A58="","",VLOOKUP(A58,[1]令和3年度契約状況調査票!$C:$BY,55,FALSE))</f>
        <v/>
      </c>
      <c r="P58" s="21" t="str">
        <f>IF(A58="","",IF(VLOOKUP(A58,[1]令和3年度契約状況調査票!$C:$AR,16,FALSE)="他官署で調達手続きを実施のため","×",IF(VLOOKUP(A58,[1]令和3年度契約状況調査票!$C:$AR,23,FALSE)="②同種の他の契約の予定価格を類推されるおそれがあるため公表しない","×","○")))</f>
        <v/>
      </c>
    </row>
    <row r="59" spans="1:16" s="21" customFormat="1" ht="60" customHeight="1" x14ac:dyDescent="0.15">
      <c r="A59" s="22" t="str">
        <f>IF(MAX([1]令和3年度契約状況調査票!C58:C303)&gt;=ROW()-5,ROW()-5,"")</f>
        <v/>
      </c>
      <c r="B59" s="23" t="str">
        <f>IF(A59="","",VLOOKUP(A59,[1]令和3年度契約状況調査票!$C:$AR,7,FALSE))</f>
        <v/>
      </c>
      <c r="C59" s="24" t="str">
        <f>IF(A59="","",VLOOKUP(A59,[1]令和3年度契約状況調査票!$C:$AR,8,FALSE))</f>
        <v/>
      </c>
      <c r="D59" s="25" t="str">
        <f>IF(A59="","",VLOOKUP(A59,[1]令和3年度契約状況調査票!$C:$AR,11,FALSE))</f>
        <v/>
      </c>
      <c r="E59" s="23" t="str">
        <f>IF(A59="","",VLOOKUP(A59,[1]令和3年度契約状況調査票!$C:$AR,12,FALSE))</f>
        <v/>
      </c>
      <c r="F59" s="26" t="str">
        <f>IF(A59="","",VLOOKUP(A59,[1]令和3年度契約状況調査票!$C:$AR,13,FALSE))</f>
        <v/>
      </c>
      <c r="G59" s="27" t="str">
        <f>IF(A59="","",IF(VLOOKUP(A59,[1]令和3年度契約状況調査票!$C:$AR,14,FALSE)="②一般競争入札（総合評価方式）","一般競争入札"&amp;CHAR(10)&amp;"（総合評価方式）","一般競争入札"))</f>
        <v/>
      </c>
      <c r="H59" s="28" t="str">
        <f>IF(A59="","",IF(VLOOKUP(A59,[1]令和3年度契約状況調査票!$C:$AR,16,FALSE)="他官署で調達手続きを実施のため","他官署で調達手続きを実施のため",IF(VLOOKUP(A59,[1]令和3年度契約状況調査票!$C:$AR,23,FALSE)="②同種の他の契約の予定価格を類推されるおそれがあるため公表しない","同種の他の契約の予定価格を類推されるおそれがあるため公表しない",IF(VLOOKUP(A59,[1]令和3年度契約状況調査票!$C:$AR,23,FALSE)="－","－",IF(VLOOKUP(A59,[1]令和3年度契約状況調査票!$C:$AR,9,FALSE)&lt;&gt;"",TEXT(VLOOKUP(A59,[1]令和3年度契約状況調査票!$C:$AR,16,FALSE),"#,##0円")&amp;CHAR(10)&amp;"(A)",VLOOKUP(A59,[1]令和3年度契約状況調査票!$C:$AR,16,FALSE))))))</f>
        <v/>
      </c>
      <c r="I59" s="28" t="str">
        <f>IF(A59="","",VLOOKUP(A59,[1]令和3年度契約状況調査票!$C:$AR,17,FALSE))</f>
        <v/>
      </c>
      <c r="J59" s="29" t="str">
        <f>IF(A59="","",IF(VLOOKUP(A59,[1]令和3年度契約状況調査票!$C:$AR,16,FALSE)="他官署で調達手続きを実施のため","－",IF(VLOOKUP(A59,[1]令和3年度契約状況調査票!$C:$AR,23,FALSE)="②同種の他の契約の予定価格を類推されるおそれがあるため公表しない","－",IF(VLOOKUP(A59,[1]令和3年度契約状況調査票!$C:$AR,23,FALSE)="－","－",IF(VLOOKUP(A59,[1]令和3年度契約状況調査票!$C:$AR,9,FALSE)&lt;&gt;"",TEXT(VLOOKUP(A59,[1]令和3年度契約状況調査票!$C:$AR,19,FALSE),"#.0%")&amp;CHAR(10)&amp;"(B/A×100)",VLOOKUP(A59,[1]令和3年度契約状況調査票!$C:$AR,19,FALSE))))))</f>
        <v/>
      </c>
      <c r="K59" s="30" t="str">
        <f>IF(A59="","",IF(VLOOKUP(A59,[1]令和3年度契約状況調査票!$C:$AR,29,FALSE)="①公益社団法人","公社",IF(VLOOKUP(A59,[1]令和3年度契約状況調査票!$C:$AR,29,FALSE)="②公益財団法人","公財","")))</f>
        <v/>
      </c>
      <c r="L59" s="30" t="str">
        <f>IF(A59="","",VLOOKUP(A59,[1]令和3年度契約状況調査票!$C:$AR,30,FALSE))</f>
        <v/>
      </c>
      <c r="M59" s="31" t="str">
        <f>IF(A59="","",IF(VLOOKUP(A59,[1]令和3年度契約状況調査票!$C:$AR,30,FALSE)="国所管",VLOOKUP(A59,[1]令和3年度契約状況調査票!$C:$AR,24,FALSE),""))</f>
        <v/>
      </c>
      <c r="N59" s="32" t="str">
        <f>IF(A59="","",IF(AND(P59="○",O59="分担契約/単価契約"),"単価契約"&amp;CHAR(10)&amp;"予定調達総額 "&amp;TEXT(VLOOKUP(A59,[1]令和3年度契約状況調査票!$C:$AR,18,FALSE),"#,##0円")&amp;"(B)"&amp;CHAR(10)&amp;"分担契約"&amp;CHAR(10)&amp;VLOOKUP(A59,[1]令和3年度契約状況調査票!$C:$AR,34,FALSE),IF(AND(P59="○",O59="分担契約"),"分担契約"&amp;CHAR(10)&amp;"契約総額 "&amp;TEXT(VLOOKUP(A59,[1]令和3年度契約状況調査票!$C:$AR,18,FALSE),"#,##0円")&amp;"(B)"&amp;CHAR(10)&amp;VLOOKUP(A59,[1]令和3年度契約状況調査票!$C:$AR,34,FALSE),(IF(O59="分担契約/単価契約","単価契約"&amp;CHAR(10)&amp;"予定調達総額 "&amp;TEXT(VLOOKUP(A59,[1]令和3年度契約状況調査票!$C:$AR,18,FALSE),"#,##0円")&amp;CHAR(10)&amp;"分担契約"&amp;CHAR(10)&amp;VLOOKUP(A59,[1]令和3年度契約状況調査票!$C:$AR,34,FALSE),IF(O59="分担契約","分担契約"&amp;CHAR(10)&amp;"契約総額 "&amp;TEXT(VLOOKUP(A59,[1]令和3年度契約状況調査票!$C:$AR,18,FALSE),"#,##0円")&amp;CHAR(10)&amp;VLOOKUP(A59,[1]令和3年度契約状況調査票!$C:$AR,34,FALSE),IF(O59="単価契約","単価契約"&amp;CHAR(10)&amp;"予定調達総額 "&amp;TEXT(VLOOKUP(A59,[1]令和3年度契約状況調査票!$C:$AR,18,FALSE),"#,##0円")&amp;CHAR(10)&amp;VLOOKUP(A59,[1]令和3年度契約状況調査票!$C:$AR,34,FALSE),VLOOKUP(A59,[1]令和3年度契約状況調査票!$C:$AR,34,FALSE))))))))</f>
        <v/>
      </c>
      <c r="O59" s="21" t="str">
        <f>IF(A59="","",VLOOKUP(A59,[1]令和3年度契約状況調査票!$C:$BY,55,FALSE))</f>
        <v/>
      </c>
      <c r="P59" s="21" t="str">
        <f>IF(A59="","",IF(VLOOKUP(A59,[1]令和3年度契約状況調査票!$C:$AR,16,FALSE)="他官署で調達手続きを実施のため","×",IF(VLOOKUP(A59,[1]令和3年度契約状況調査票!$C:$AR,23,FALSE)="②同種の他の契約の予定価格を類推されるおそれがあるため公表しない","×","○")))</f>
        <v/>
      </c>
    </row>
    <row r="60" spans="1:16" s="21" customFormat="1" ht="60" customHeight="1" x14ac:dyDescent="0.15">
      <c r="A60" s="22" t="str">
        <f>IF(MAX([1]令和3年度契約状況調査票!C59:C304)&gt;=ROW()-5,ROW()-5,"")</f>
        <v/>
      </c>
      <c r="B60" s="23" t="str">
        <f>IF(A60="","",VLOOKUP(A60,[1]令和3年度契約状況調査票!$C:$AR,7,FALSE))</f>
        <v/>
      </c>
      <c r="C60" s="24" t="str">
        <f>IF(A60="","",VLOOKUP(A60,[1]令和3年度契約状況調査票!$C:$AR,8,FALSE))</f>
        <v/>
      </c>
      <c r="D60" s="25" t="str">
        <f>IF(A60="","",VLOOKUP(A60,[1]令和3年度契約状況調査票!$C:$AR,11,FALSE))</f>
        <v/>
      </c>
      <c r="E60" s="23" t="str">
        <f>IF(A60="","",VLOOKUP(A60,[1]令和3年度契約状況調査票!$C:$AR,12,FALSE))</f>
        <v/>
      </c>
      <c r="F60" s="26" t="str">
        <f>IF(A60="","",VLOOKUP(A60,[1]令和3年度契約状況調査票!$C:$AR,13,FALSE))</f>
        <v/>
      </c>
      <c r="G60" s="27" t="str">
        <f>IF(A60="","",IF(VLOOKUP(A60,[1]令和3年度契約状況調査票!$C:$AR,14,FALSE)="②一般競争入札（総合評価方式）","一般競争入札"&amp;CHAR(10)&amp;"（総合評価方式）","一般競争入札"))</f>
        <v/>
      </c>
      <c r="H60" s="28" t="str">
        <f>IF(A60="","",IF(VLOOKUP(A60,[1]令和3年度契約状況調査票!$C:$AR,16,FALSE)="他官署で調達手続きを実施のため","他官署で調達手続きを実施のため",IF(VLOOKUP(A60,[1]令和3年度契約状況調査票!$C:$AR,23,FALSE)="②同種の他の契約の予定価格を類推されるおそれがあるため公表しない","同種の他の契約の予定価格を類推されるおそれがあるため公表しない",IF(VLOOKUP(A60,[1]令和3年度契約状況調査票!$C:$AR,23,FALSE)="－","－",IF(VLOOKUP(A60,[1]令和3年度契約状況調査票!$C:$AR,9,FALSE)&lt;&gt;"",TEXT(VLOOKUP(A60,[1]令和3年度契約状況調査票!$C:$AR,16,FALSE),"#,##0円")&amp;CHAR(10)&amp;"(A)",VLOOKUP(A60,[1]令和3年度契約状況調査票!$C:$AR,16,FALSE))))))</f>
        <v/>
      </c>
      <c r="I60" s="28" t="str">
        <f>IF(A60="","",VLOOKUP(A60,[1]令和3年度契約状況調査票!$C:$AR,17,FALSE))</f>
        <v/>
      </c>
      <c r="J60" s="29" t="str">
        <f>IF(A60="","",IF(VLOOKUP(A60,[1]令和3年度契約状況調査票!$C:$AR,16,FALSE)="他官署で調達手続きを実施のため","－",IF(VLOOKUP(A60,[1]令和3年度契約状況調査票!$C:$AR,23,FALSE)="②同種の他の契約の予定価格を類推されるおそれがあるため公表しない","－",IF(VLOOKUP(A60,[1]令和3年度契約状況調査票!$C:$AR,23,FALSE)="－","－",IF(VLOOKUP(A60,[1]令和3年度契約状況調査票!$C:$AR,9,FALSE)&lt;&gt;"",TEXT(VLOOKUP(A60,[1]令和3年度契約状況調査票!$C:$AR,19,FALSE),"#.0%")&amp;CHAR(10)&amp;"(B/A×100)",VLOOKUP(A60,[1]令和3年度契約状況調査票!$C:$AR,19,FALSE))))))</f>
        <v/>
      </c>
      <c r="K60" s="30" t="str">
        <f>IF(A60="","",IF(VLOOKUP(A60,[1]令和3年度契約状況調査票!$C:$AR,29,FALSE)="①公益社団法人","公社",IF(VLOOKUP(A60,[1]令和3年度契約状況調査票!$C:$AR,29,FALSE)="②公益財団法人","公財","")))</f>
        <v/>
      </c>
      <c r="L60" s="30" t="str">
        <f>IF(A60="","",VLOOKUP(A60,[1]令和3年度契約状況調査票!$C:$AR,30,FALSE))</f>
        <v/>
      </c>
      <c r="M60" s="31" t="str">
        <f>IF(A60="","",IF(VLOOKUP(A60,[1]令和3年度契約状況調査票!$C:$AR,30,FALSE)="国所管",VLOOKUP(A60,[1]令和3年度契約状況調査票!$C:$AR,24,FALSE),""))</f>
        <v/>
      </c>
      <c r="N60" s="32" t="str">
        <f>IF(A60="","",IF(AND(P60="○",O60="分担契約/単価契約"),"単価契約"&amp;CHAR(10)&amp;"予定調達総額 "&amp;TEXT(VLOOKUP(A60,[1]令和3年度契約状況調査票!$C:$AR,18,FALSE),"#,##0円")&amp;"(B)"&amp;CHAR(10)&amp;"分担契約"&amp;CHAR(10)&amp;VLOOKUP(A60,[1]令和3年度契約状況調査票!$C:$AR,34,FALSE),IF(AND(P60="○",O60="分担契約"),"分担契約"&amp;CHAR(10)&amp;"契約総額 "&amp;TEXT(VLOOKUP(A60,[1]令和3年度契約状況調査票!$C:$AR,18,FALSE),"#,##0円")&amp;"(B)"&amp;CHAR(10)&amp;VLOOKUP(A60,[1]令和3年度契約状況調査票!$C:$AR,34,FALSE),(IF(O60="分担契約/単価契約","単価契約"&amp;CHAR(10)&amp;"予定調達総額 "&amp;TEXT(VLOOKUP(A60,[1]令和3年度契約状況調査票!$C:$AR,18,FALSE),"#,##0円")&amp;CHAR(10)&amp;"分担契約"&amp;CHAR(10)&amp;VLOOKUP(A60,[1]令和3年度契約状況調査票!$C:$AR,34,FALSE),IF(O60="分担契約","分担契約"&amp;CHAR(10)&amp;"契約総額 "&amp;TEXT(VLOOKUP(A60,[1]令和3年度契約状況調査票!$C:$AR,18,FALSE),"#,##0円")&amp;CHAR(10)&amp;VLOOKUP(A60,[1]令和3年度契約状況調査票!$C:$AR,34,FALSE),IF(O60="単価契約","単価契約"&amp;CHAR(10)&amp;"予定調達総額 "&amp;TEXT(VLOOKUP(A60,[1]令和3年度契約状況調査票!$C:$AR,18,FALSE),"#,##0円")&amp;CHAR(10)&amp;VLOOKUP(A60,[1]令和3年度契約状況調査票!$C:$AR,34,FALSE),VLOOKUP(A60,[1]令和3年度契約状況調査票!$C:$AR,34,FALSE))))))))</f>
        <v/>
      </c>
      <c r="O60" s="21" t="str">
        <f>IF(A60="","",VLOOKUP(A60,[1]令和3年度契約状況調査票!$C:$BY,55,FALSE))</f>
        <v/>
      </c>
      <c r="P60" s="21" t="str">
        <f>IF(A60="","",IF(VLOOKUP(A60,[1]令和3年度契約状況調査票!$C:$AR,16,FALSE)="他官署で調達手続きを実施のため","×",IF(VLOOKUP(A60,[1]令和3年度契約状況調査票!$C:$AR,23,FALSE)="②同種の他の契約の予定価格を類推されるおそれがあるため公表しない","×","○")))</f>
        <v/>
      </c>
    </row>
    <row r="61" spans="1:16" s="21" customFormat="1" ht="60" customHeight="1" x14ac:dyDescent="0.15">
      <c r="A61" s="22" t="str">
        <f>IF(MAX([1]令和3年度契約状況調査票!C60:C305)&gt;=ROW()-5,ROW()-5,"")</f>
        <v/>
      </c>
      <c r="B61" s="23" t="str">
        <f>IF(A61="","",VLOOKUP(A61,[1]令和3年度契約状況調査票!$C:$AR,7,FALSE))</f>
        <v/>
      </c>
      <c r="C61" s="24" t="str">
        <f>IF(A61="","",VLOOKUP(A61,[1]令和3年度契約状況調査票!$C:$AR,8,FALSE))</f>
        <v/>
      </c>
      <c r="D61" s="25" t="str">
        <f>IF(A61="","",VLOOKUP(A61,[1]令和3年度契約状況調査票!$C:$AR,11,FALSE))</f>
        <v/>
      </c>
      <c r="E61" s="23" t="str">
        <f>IF(A61="","",VLOOKUP(A61,[1]令和3年度契約状況調査票!$C:$AR,12,FALSE))</f>
        <v/>
      </c>
      <c r="F61" s="26" t="str">
        <f>IF(A61="","",VLOOKUP(A61,[1]令和3年度契約状況調査票!$C:$AR,13,FALSE))</f>
        <v/>
      </c>
      <c r="G61" s="27" t="str">
        <f>IF(A61="","",IF(VLOOKUP(A61,[1]令和3年度契約状況調査票!$C:$AR,14,FALSE)="②一般競争入札（総合評価方式）","一般競争入札"&amp;CHAR(10)&amp;"（総合評価方式）","一般競争入札"))</f>
        <v/>
      </c>
      <c r="H61" s="28" t="str">
        <f>IF(A61="","",IF(VLOOKUP(A61,[1]令和3年度契約状況調査票!$C:$AR,16,FALSE)="他官署で調達手続きを実施のため","他官署で調達手続きを実施のため",IF(VLOOKUP(A61,[1]令和3年度契約状況調査票!$C:$AR,23,FALSE)="②同種の他の契約の予定価格を類推されるおそれがあるため公表しない","同種の他の契約の予定価格を類推されるおそれがあるため公表しない",IF(VLOOKUP(A61,[1]令和3年度契約状況調査票!$C:$AR,23,FALSE)="－","－",IF(VLOOKUP(A61,[1]令和3年度契約状況調査票!$C:$AR,9,FALSE)&lt;&gt;"",TEXT(VLOOKUP(A61,[1]令和3年度契約状況調査票!$C:$AR,16,FALSE),"#,##0円")&amp;CHAR(10)&amp;"(A)",VLOOKUP(A61,[1]令和3年度契約状況調査票!$C:$AR,16,FALSE))))))</f>
        <v/>
      </c>
      <c r="I61" s="28" t="str">
        <f>IF(A61="","",VLOOKUP(A61,[1]令和3年度契約状況調査票!$C:$AR,17,FALSE))</f>
        <v/>
      </c>
      <c r="J61" s="29" t="str">
        <f>IF(A61="","",IF(VLOOKUP(A61,[1]令和3年度契約状況調査票!$C:$AR,16,FALSE)="他官署で調達手続きを実施のため","－",IF(VLOOKUP(A61,[1]令和3年度契約状況調査票!$C:$AR,23,FALSE)="②同種の他の契約の予定価格を類推されるおそれがあるため公表しない","－",IF(VLOOKUP(A61,[1]令和3年度契約状況調査票!$C:$AR,23,FALSE)="－","－",IF(VLOOKUP(A61,[1]令和3年度契約状況調査票!$C:$AR,9,FALSE)&lt;&gt;"",TEXT(VLOOKUP(A61,[1]令和3年度契約状況調査票!$C:$AR,19,FALSE),"#.0%")&amp;CHAR(10)&amp;"(B/A×100)",VLOOKUP(A61,[1]令和3年度契約状況調査票!$C:$AR,19,FALSE))))))</f>
        <v/>
      </c>
      <c r="K61" s="30" t="str">
        <f>IF(A61="","",IF(VLOOKUP(A61,[1]令和3年度契約状況調査票!$C:$AR,29,FALSE)="①公益社団法人","公社",IF(VLOOKUP(A61,[1]令和3年度契約状況調査票!$C:$AR,29,FALSE)="②公益財団法人","公財","")))</f>
        <v/>
      </c>
      <c r="L61" s="30" t="str">
        <f>IF(A61="","",VLOOKUP(A61,[1]令和3年度契約状況調査票!$C:$AR,30,FALSE))</f>
        <v/>
      </c>
      <c r="M61" s="31" t="str">
        <f>IF(A61="","",IF(VLOOKUP(A61,[1]令和3年度契約状況調査票!$C:$AR,30,FALSE)="国所管",VLOOKUP(A61,[1]令和3年度契約状況調査票!$C:$AR,24,FALSE),""))</f>
        <v/>
      </c>
      <c r="N61" s="32" t="str">
        <f>IF(A61="","",IF(AND(P61="○",O61="分担契約/単価契約"),"単価契約"&amp;CHAR(10)&amp;"予定調達総額 "&amp;TEXT(VLOOKUP(A61,[1]令和3年度契約状況調査票!$C:$AR,18,FALSE),"#,##0円")&amp;"(B)"&amp;CHAR(10)&amp;"分担契約"&amp;CHAR(10)&amp;VLOOKUP(A61,[1]令和3年度契約状況調査票!$C:$AR,34,FALSE),IF(AND(P61="○",O61="分担契約"),"分担契約"&amp;CHAR(10)&amp;"契約総額 "&amp;TEXT(VLOOKUP(A61,[1]令和3年度契約状況調査票!$C:$AR,18,FALSE),"#,##0円")&amp;"(B)"&amp;CHAR(10)&amp;VLOOKUP(A61,[1]令和3年度契約状況調査票!$C:$AR,34,FALSE),(IF(O61="分担契約/単価契約","単価契約"&amp;CHAR(10)&amp;"予定調達総額 "&amp;TEXT(VLOOKUP(A61,[1]令和3年度契約状況調査票!$C:$AR,18,FALSE),"#,##0円")&amp;CHAR(10)&amp;"分担契約"&amp;CHAR(10)&amp;VLOOKUP(A61,[1]令和3年度契約状況調査票!$C:$AR,34,FALSE),IF(O61="分担契約","分担契約"&amp;CHAR(10)&amp;"契約総額 "&amp;TEXT(VLOOKUP(A61,[1]令和3年度契約状況調査票!$C:$AR,18,FALSE),"#,##0円")&amp;CHAR(10)&amp;VLOOKUP(A61,[1]令和3年度契約状況調査票!$C:$AR,34,FALSE),IF(O61="単価契約","単価契約"&amp;CHAR(10)&amp;"予定調達総額 "&amp;TEXT(VLOOKUP(A61,[1]令和3年度契約状況調査票!$C:$AR,18,FALSE),"#,##0円")&amp;CHAR(10)&amp;VLOOKUP(A61,[1]令和3年度契約状況調査票!$C:$AR,34,FALSE),VLOOKUP(A61,[1]令和3年度契約状況調査票!$C:$AR,34,FALSE))))))))</f>
        <v/>
      </c>
      <c r="O61" s="21" t="str">
        <f>IF(A61="","",VLOOKUP(A61,[1]令和3年度契約状況調査票!$C:$BY,55,FALSE))</f>
        <v/>
      </c>
      <c r="P61" s="21" t="str">
        <f>IF(A61="","",IF(VLOOKUP(A61,[1]令和3年度契約状況調査票!$C:$AR,16,FALSE)="他官署で調達手続きを実施のため","×",IF(VLOOKUP(A61,[1]令和3年度契約状況調査票!$C:$AR,23,FALSE)="②同種の他の契約の予定価格を類推されるおそれがあるため公表しない","×","○")))</f>
        <v/>
      </c>
    </row>
    <row r="62" spans="1:16" s="21" customFormat="1" ht="60" customHeight="1" x14ac:dyDescent="0.15">
      <c r="A62" s="22" t="str">
        <f>IF(MAX([1]令和3年度契約状況調査票!C61:C306)&gt;=ROW()-5,ROW()-5,"")</f>
        <v/>
      </c>
      <c r="B62" s="23" t="str">
        <f>IF(A62="","",VLOOKUP(A62,[1]令和3年度契約状況調査票!$C:$AR,7,FALSE))</f>
        <v/>
      </c>
      <c r="C62" s="24" t="str">
        <f>IF(A62="","",VLOOKUP(A62,[1]令和3年度契約状況調査票!$C:$AR,8,FALSE))</f>
        <v/>
      </c>
      <c r="D62" s="25" t="str">
        <f>IF(A62="","",VLOOKUP(A62,[1]令和3年度契約状況調査票!$C:$AR,11,FALSE))</f>
        <v/>
      </c>
      <c r="E62" s="23" t="str">
        <f>IF(A62="","",VLOOKUP(A62,[1]令和3年度契約状況調査票!$C:$AR,12,FALSE))</f>
        <v/>
      </c>
      <c r="F62" s="26" t="str">
        <f>IF(A62="","",VLOOKUP(A62,[1]令和3年度契約状況調査票!$C:$AR,13,FALSE))</f>
        <v/>
      </c>
      <c r="G62" s="27" t="str">
        <f>IF(A62="","",IF(VLOOKUP(A62,[1]令和3年度契約状況調査票!$C:$AR,14,FALSE)="②一般競争入札（総合評価方式）","一般競争入札"&amp;CHAR(10)&amp;"（総合評価方式）","一般競争入札"))</f>
        <v/>
      </c>
      <c r="H62" s="28" t="str">
        <f>IF(A62="","",IF(VLOOKUP(A62,[1]令和3年度契約状況調査票!$C:$AR,16,FALSE)="他官署で調達手続きを実施のため","他官署で調達手続きを実施のため",IF(VLOOKUP(A62,[1]令和3年度契約状況調査票!$C:$AR,23,FALSE)="②同種の他の契約の予定価格を類推されるおそれがあるため公表しない","同種の他の契約の予定価格を類推されるおそれがあるため公表しない",IF(VLOOKUP(A62,[1]令和3年度契約状況調査票!$C:$AR,23,FALSE)="－","－",IF(VLOOKUP(A62,[1]令和3年度契約状況調査票!$C:$AR,9,FALSE)&lt;&gt;"",TEXT(VLOOKUP(A62,[1]令和3年度契約状況調査票!$C:$AR,16,FALSE),"#,##0円")&amp;CHAR(10)&amp;"(A)",VLOOKUP(A62,[1]令和3年度契約状況調査票!$C:$AR,16,FALSE))))))</f>
        <v/>
      </c>
      <c r="I62" s="28" t="str">
        <f>IF(A62="","",VLOOKUP(A62,[1]令和3年度契約状況調査票!$C:$AR,17,FALSE))</f>
        <v/>
      </c>
      <c r="J62" s="29" t="str">
        <f>IF(A62="","",IF(VLOOKUP(A62,[1]令和3年度契約状況調査票!$C:$AR,16,FALSE)="他官署で調達手続きを実施のため","－",IF(VLOOKUP(A62,[1]令和3年度契約状況調査票!$C:$AR,23,FALSE)="②同種の他の契約の予定価格を類推されるおそれがあるため公表しない","－",IF(VLOOKUP(A62,[1]令和3年度契約状況調査票!$C:$AR,23,FALSE)="－","－",IF(VLOOKUP(A62,[1]令和3年度契約状況調査票!$C:$AR,9,FALSE)&lt;&gt;"",TEXT(VLOOKUP(A62,[1]令和3年度契約状況調査票!$C:$AR,19,FALSE),"#.0%")&amp;CHAR(10)&amp;"(B/A×100)",VLOOKUP(A62,[1]令和3年度契約状況調査票!$C:$AR,19,FALSE))))))</f>
        <v/>
      </c>
      <c r="K62" s="30" t="str">
        <f>IF(A62="","",IF(VLOOKUP(A62,[1]令和3年度契約状況調査票!$C:$AR,29,FALSE)="①公益社団法人","公社",IF(VLOOKUP(A62,[1]令和3年度契約状況調査票!$C:$AR,29,FALSE)="②公益財団法人","公財","")))</f>
        <v/>
      </c>
      <c r="L62" s="30" t="str">
        <f>IF(A62="","",VLOOKUP(A62,[1]令和3年度契約状況調査票!$C:$AR,30,FALSE))</f>
        <v/>
      </c>
      <c r="M62" s="31" t="str">
        <f>IF(A62="","",IF(VLOOKUP(A62,[1]令和3年度契約状況調査票!$C:$AR,30,FALSE)="国所管",VLOOKUP(A62,[1]令和3年度契約状況調査票!$C:$AR,24,FALSE),""))</f>
        <v/>
      </c>
      <c r="N62" s="32" t="str">
        <f>IF(A62="","",IF(AND(P62="○",O62="分担契約/単価契約"),"単価契約"&amp;CHAR(10)&amp;"予定調達総額 "&amp;TEXT(VLOOKUP(A62,[1]令和3年度契約状況調査票!$C:$AR,18,FALSE),"#,##0円")&amp;"(B)"&amp;CHAR(10)&amp;"分担契約"&amp;CHAR(10)&amp;VLOOKUP(A62,[1]令和3年度契約状況調査票!$C:$AR,34,FALSE),IF(AND(P62="○",O62="分担契約"),"分担契約"&amp;CHAR(10)&amp;"契約総額 "&amp;TEXT(VLOOKUP(A62,[1]令和3年度契約状況調査票!$C:$AR,18,FALSE),"#,##0円")&amp;"(B)"&amp;CHAR(10)&amp;VLOOKUP(A62,[1]令和3年度契約状況調査票!$C:$AR,34,FALSE),(IF(O62="分担契約/単価契約","単価契約"&amp;CHAR(10)&amp;"予定調達総額 "&amp;TEXT(VLOOKUP(A62,[1]令和3年度契約状況調査票!$C:$AR,18,FALSE),"#,##0円")&amp;CHAR(10)&amp;"分担契約"&amp;CHAR(10)&amp;VLOOKUP(A62,[1]令和3年度契約状況調査票!$C:$AR,34,FALSE),IF(O62="分担契約","分担契約"&amp;CHAR(10)&amp;"契約総額 "&amp;TEXT(VLOOKUP(A62,[1]令和3年度契約状況調査票!$C:$AR,18,FALSE),"#,##0円")&amp;CHAR(10)&amp;VLOOKUP(A62,[1]令和3年度契約状況調査票!$C:$AR,34,FALSE),IF(O62="単価契約","単価契約"&amp;CHAR(10)&amp;"予定調達総額 "&amp;TEXT(VLOOKUP(A62,[1]令和3年度契約状況調査票!$C:$AR,18,FALSE),"#,##0円")&amp;CHAR(10)&amp;VLOOKUP(A62,[1]令和3年度契約状況調査票!$C:$AR,34,FALSE),VLOOKUP(A62,[1]令和3年度契約状況調査票!$C:$AR,34,FALSE))))))))</f>
        <v/>
      </c>
      <c r="O62" s="21" t="str">
        <f>IF(A62="","",VLOOKUP(A62,[1]令和3年度契約状況調査票!$C:$BY,55,FALSE))</f>
        <v/>
      </c>
      <c r="P62" s="21" t="str">
        <f>IF(A62="","",IF(VLOOKUP(A62,[1]令和3年度契約状況調査票!$C:$AR,16,FALSE)="他官署で調達手続きを実施のため","×",IF(VLOOKUP(A62,[1]令和3年度契約状況調査票!$C:$AR,23,FALSE)="②同種の他の契約の予定価格を類推されるおそれがあるため公表しない","×","○")))</f>
        <v/>
      </c>
    </row>
    <row r="63" spans="1:16" s="21" customFormat="1" ht="60" customHeight="1" x14ac:dyDescent="0.15">
      <c r="A63" s="22" t="str">
        <f>IF(MAX([1]令和3年度契約状況調査票!C62:C307)&gt;=ROW()-5,ROW()-5,"")</f>
        <v/>
      </c>
      <c r="B63" s="23" t="str">
        <f>IF(A63="","",VLOOKUP(A63,[1]令和3年度契約状況調査票!$C:$AR,7,FALSE))</f>
        <v/>
      </c>
      <c r="C63" s="24" t="str">
        <f>IF(A63="","",VLOOKUP(A63,[1]令和3年度契約状況調査票!$C:$AR,8,FALSE))</f>
        <v/>
      </c>
      <c r="D63" s="25" t="str">
        <f>IF(A63="","",VLOOKUP(A63,[1]令和3年度契約状況調査票!$C:$AR,11,FALSE))</f>
        <v/>
      </c>
      <c r="E63" s="23" t="str">
        <f>IF(A63="","",VLOOKUP(A63,[1]令和3年度契約状況調査票!$C:$AR,12,FALSE))</f>
        <v/>
      </c>
      <c r="F63" s="26" t="str">
        <f>IF(A63="","",VLOOKUP(A63,[1]令和3年度契約状況調査票!$C:$AR,13,FALSE))</f>
        <v/>
      </c>
      <c r="G63" s="27" t="str">
        <f>IF(A63="","",IF(VLOOKUP(A63,[1]令和3年度契約状況調査票!$C:$AR,14,FALSE)="②一般競争入札（総合評価方式）","一般競争入札"&amp;CHAR(10)&amp;"（総合評価方式）","一般競争入札"))</f>
        <v/>
      </c>
      <c r="H63" s="28" t="str">
        <f>IF(A63="","",IF(VLOOKUP(A63,[1]令和3年度契約状況調査票!$C:$AR,16,FALSE)="他官署で調達手続きを実施のため","他官署で調達手続きを実施のため",IF(VLOOKUP(A63,[1]令和3年度契約状況調査票!$C:$AR,23,FALSE)="②同種の他の契約の予定価格を類推されるおそれがあるため公表しない","同種の他の契約の予定価格を類推されるおそれがあるため公表しない",IF(VLOOKUP(A63,[1]令和3年度契約状況調査票!$C:$AR,23,FALSE)="－","－",IF(VLOOKUP(A63,[1]令和3年度契約状況調査票!$C:$AR,9,FALSE)&lt;&gt;"",TEXT(VLOOKUP(A63,[1]令和3年度契約状況調査票!$C:$AR,16,FALSE),"#,##0円")&amp;CHAR(10)&amp;"(A)",VLOOKUP(A63,[1]令和3年度契約状況調査票!$C:$AR,16,FALSE))))))</f>
        <v/>
      </c>
      <c r="I63" s="28" t="str">
        <f>IF(A63="","",VLOOKUP(A63,[1]令和3年度契約状況調査票!$C:$AR,17,FALSE))</f>
        <v/>
      </c>
      <c r="J63" s="29" t="str">
        <f>IF(A63="","",IF(VLOOKUP(A63,[1]令和3年度契約状況調査票!$C:$AR,16,FALSE)="他官署で調達手続きを実施のため","－",IF(VLOOKUP(A63,[1]令和3年度契約状況調査票!$C:$AR,23,FALSE)="②同種の他の契約の予定価格を類推されるおそれがあるため公表しない","－",IF(VLOOKUP(A63,[1]令和3年度契約状況調査票!$C:$AR,23,FALSE)="－","－",IF(VLOOKUP(A63,[1]令和3年度契約状況調査票!$C:$AR,9,FALSE)&lt;&gt;"",TEXT(VLOOKUP(A63,[1]令和3年度契約状況調査票!$C:$AR,19,FALSE),"#.0%")&amp;CHAR(10)&amp;"(B/A×100)",VLOOKUP(A63,[1]令和3年度契約状況調査票!$C:$AR,19,FALSE))))))</f>
        <v/>
      </c>
      <c r="K63" s="30" t="str">
        <f>IF(A63="","",IF(VLOOKUP(A63,[1]令和3年度契約状況調査票!$C:$AR,29,FALSE)="①公益社団法人","公社",IF(VLOOKUP(A63,[1]令和3年度契約状況調査票!$C:$AR,29,FALSE)="②公益財団法人","公財","")))</f>
        <v/>
      </c>
      <c r="L63" s="30" t="str">
        <f>IF(A63="","",VLOOKUP(A63,[1]令和3年度契約状況調査票!$C:$AR,30,FALSE))</f>
        <v/>
      </c>
      <c r="M63" s="31" t="str">
        <f>IF(A63="","",IF(VLOOKUP(A63,[1]令和3年度契約状況調査票!$C:$AR,30,FALSE)="国所管",VLOOKUP(A63,[1]令和3年度契約状況調査票!$C:$AR,24,FALSE),""))</f>
        <v/>
      </c>
      <c r="N63" s="32" t="str">
        <f>IF(A63="","",IF(AND(P63="○",O63="分担契約/単価契約"),"単価契約"&amp;CHAR(10)&amp;"予定調達総額 "&amp;TEXT(VLOOKUP(A63,[1]令和3年度契約状況調査票!$C:$AR,18,FALSE),"#,##0円")&amp;"(B)"&amp;CHAR(10)&amp;"分担契約"&amp;CHAR(10)&amp;VLOOKUP(A63,[1]令和3年度契約状況調査票!$C:$AR,34,FALSE),IF(AND(P63="○",O63="分担契約"),"分担契約"&amp;CHAR(10)&amp;"契約総額 "&amp;TEXT(VLOOKUP(A63,[1]令和3年度契約状況調査票!$C:$AR,18,FALSE),"#,##0円")&amp;"(B)"&amp;CHAR(10)&amp;VLOOKUP(A63,[1]令和3年度契約状況調査票!$C:$AR,34,FALSE),(IF(O63="分担契約/単価契約","単価契約"&amp;CHAR(10)&amp;"予定調達総額 "&amp;TEXT(VLOOKUP(A63,[1]令和3年度契約状況調査票!$C:$AR,18,FALSE),"#,##0円")&amp;CHAR(10)&amp;"分担契約"&amp;CHAR(10)&amp;VLOOKUP(A63,[1]令和3年度契約状況調査票!$C:$AR,34,FALSE),IF(O63="分担契約","分担契約"&amp;CHAR(10)&amp;"契約総額 "&amp;TEXT(VLOOKUP(A63,[1]令和3年度契約状況調査票!$C:$AR,18,FALSE),"#,##0円")&amp;CHAR(10)&amp;VLOOKUP(A63,[1]令和3年度契約状況調査票!$C:$AR,34,FALSE),IF(O63="単価契約","単価契約"&amp;CHAR(10)&amp;"予定調達総額 "&amp;TEXT(VLOOKUP(A63,[1]令和3年度契約状況調査票!$C:$AR,18,FALSE),"#,##0円")&amp;CHAR(10)&amp;VLOOKUP(A63,[1]令和3年度契約状況調査票!$C:$AR,34,FALSE),VLOOKUP(A63,[1]令和3年度契約状況調査票!$C:$AR,34,FALSE))))))))</f>
        <v/>
      </c>
      <c r="O63" s="21" t="str">
        <f>IF(A63="","",VLOOKUP(A63,[1]令和3年度契約状況調査票!$C:$BY,55,FALSE))</f>
        <v/>
      </c>
      <c r="P63" s="21" t="str">
        <f>IF(A63="","",IF(VLOOKUP(A63,[1]令和3年度契約状況調査票!$C:$AR,16,FALSE)="他官署で調達手続きを実施のため","×",IF(VLOOKUP(A63,[1]令和3年度契約状況調査票!$C:$AR,23,FALSE)="②同種の他の契約の予定価格を類推されるおそれがあるため公表しない","×","○")))</f>
        <v/>
      </c>
    </row>
    <row r="64" spans="1:16" s="21" customFormat="1" ht="60" customHeight="1" x14ac:dyDescent="0.15">
      <c r="A64" s="22" t="str">
        <f>IF(MAX([1]令和3年度契約状況調査票!C63:C308)&gt;=ROW()-5,ROW()-5,"")</f>
        <v/>
      </c>
      <c r="B64" s="23" t="str">
        <f>IF(A64="","",VLOOKUP(A64,[1]令和3年度契約状況調査票!$C:$AR,7,FALSE))</f>
        <v/>
      </c>
      <c r="C64" s="24" t="str">
        <f>IF(A64="","",VLOOKUP(A64,[1]令和3年度契約状況調査票!$C:$AR,8,FALSE))</f>
        <v/>
      </c>
      <c r="D64" s="25" t="str">
        <f>IF(A64="","",VLOOKUP(A64,[1]令和3年度契約状況調査票!$C:$AR,11,FALSE))</f>
        <v/>
      </c>
      <c r="E64" s="23" t="str">
        <f>IF(A64="","",VLOOKUP(A64,[1]令和3年度契約状況調査票!$C:$AR,12,FALSE))</f>
        <v/>
      </c>
      <c r="F64" s="26" t="str">
        <f>IF(A64="","",VLOOKUP(A64,[1]令和3年度契約状況調査票!$C:$AR,13,FALSE))</f>
        <v/>
      </c>
      <c r="G64" s="27" t="str">
        <f>IF(A64="","",IF(VLOOKUP(A64,[1]令和3年度契約状況調査票!$C:$AR,14,FALSE)="②一般競争入札（総合評価方式）","一般競争入札"&amp;CHAR(10)&amp;"（総合評価方式）","一般競争入札"))</f>
        <v/>
      </c>
      <c r="H64" s="28" t="str">
        <f>IF(A64="","",IF(VLOOKUP(A64,[1]令和3年度契約状況調査票!$C:$AR,16,FALSE)="他官署で調達手続きを実施のため","他官署で調達手続きを実施のため",IF(VLOOKUP(A64,[1]令和3年度契約状況調査票!$C:$AR,23,FALSE)="②同種の他の契約の予定価格を類推されるおそれがあるため公表しない","同種の他の契約の予定価格を類推されるおそれがあるため公表しない",IF(VLOOKUP(A64,[1]令和3年度契約状況調査票!$C:$AR,23,FALSE)="－","－",IF(VLOOKUP(A64,[1]令和3年度契約状況調査票!$C:$AR,9,FALSE)&lt;&gt;"",TEXT(VLOOKUP(A64,[1]令和3年度契約状況調査票!$C:$AR,16,FALSE),"#,##0円")&amp;CHAR(10)&amp;"(A)",VLOOKUP(A64,[1]令和3年度契約状況調査票!$C:$AR,16,FALSE))))))</f>
        <v/>
      </c>
      <c r="I64" s="28" t="str">
        <f>IF(A64="","",VLOOKUP(A64,[1]令和3年度契約状況調査票!$C:$AR,17,FALSE))</f>
        <v/>
      </c>
      <c r="J64" s="29" t="str">
        <f>IF(A64="","",IF(VLOOKUP(A64,[1]令和3年度契約状況調査票!$C:$AR,16,FALSE)="他官署で調達手続きを実施のため","－",IF(VLOOKUP(A64,[1]令和3年度契約状況調査票!$C:$AR,23,FALSE)="②同種の他の契約の予定価格を類推されるおそれがあるため公表しない","－",IF(VLOOKUP(A64,[1]令和3年度契約状況調査票!$C:$AR,23,FALSE)="－","－",IF(VLOOKUP(A64,[1]令和3年度契約状況調査票!$C:$AR,9,FALSE)&lt;&gt;"",TEXT(VLOOKUP(A64,[1]令和3年度契約状況調査票!$C:$AR,19,FALSE),"#.0%")&amp;CHAR(10)&amp;"(B/A×100)",VLOOKUP(A64,[1]令和3年度契約状況調査票!$C:$AR,19,FALSE))))))</f>
        <v/>
      </c>
      <c r="K64" s="30" t="str">
        <f>IF(A64="","",IF(VLOOKUP(A64,[1]令和3年度契約状況調査票!$C:$AR,29,FALSE)="①公益社団法人","公社",IF(VLOOKUP(A64,[1]令和3年度契約状況調査票!$C:$AR,29,FALSE)="②公益財団法人","公財","")))</f>
        <v/>
      </c>
      <c r="L64" s="30" t="str">
        <f>IF(A64="","",VLOOKUP(A64,[1]令和3年度契約状況調査票!$C:$AR,30,FALSE))</f>
        <v/>
      </c>
      <c r="M64" s="31" t="str">
        <f>IF(A64="","",IF(VLOOKUP(A64,[1]令和3年度契約状況調査票!$C:$AR,30,FALSE)="国所管",VLOOKUP(A64,[1]令和3年度契約状況調査票!$C:$AR,24,FALSE),""))</f>
        <v/>
      </c>
      <c r="N64" s="32" t="str">
        <f>IF(A64="","",IF(AND(P64="○",O64="分担契約/単価契約"),"単価契約"&amp;CHAR(10)&amp;"予定調達総額 "&amp;TEXT(VLOOKUP(A64,[1]令和3年度契約状況調査票!$C:$AR,18,FALSE),"#,##0円")&amp;"(B)"&amp;CHAR(10)&amp;"分担契約"&amp;CHAR(10)&amp;VLOOKUP(A64,[1]令和3年度契約状況調査票!$C:$AR,34,FALSE),IF(AND(P64="○",O64="分担契約"),"分担契約"&amp;CHAR(10)&amp;"契約総額 "&amp;TEXT(VLOOKUP(A64,[1]令和3年度契約状況調査票!$C:$AR,18,FALSE),"#,##0円")&amp;"(B)"&amp;CHAR(10)&amp;VLOOKUP(A64,[1]令和3年度契約状況調査票!$C:$AR,34,FALSE),(IF(O64="分担契約/単価契約","単価契約"&amp;CHAR(10)&amp;"予定調達総額 "&amp;TEXT(VLOOKUP(A64,[1]令和3年度契約状況調査票!$C:$AR,18,FALSE),"#,##0円")&amp;CHAR(10)&amp;"分担契約"&amp;CHAR(10)&amp;VLOOKUP(A64,[1]令和3年度契約状況調査票!$C:$AR,34,FALSE),IF(O64="分担契約","分担契約"&amp;CHAR(10)&amp;"契約総額 "&amp;TEXT(VLOOKUP(A64,[1]令和3年度契約状況調査票!$C:$AR,18,FALSE),"#,##0円")&amp;CHAR(10)&amp;VLOOKUP(A64,[1]令和3年度契約状況調査票!$C:$AR,34,FALSE),IF(O64="単価契約","単価契約"&amp;CHAR(10)&amp;"予定調達総額 "&amp;TEXT(VLOOKUP(A64,[1]令和3年度契約状況調査票!$C:$AR,18,FALSE),"#,##0円")&amp;CHAR(10)&amp;VLOOKUP(A64,[1]令和3年度契約状況調査票!$C:$AR,34,FALSE),VLOOKUP(A64,[1]令和3年度契約状況調査票!$C:$AR,34,FALSE))))))))</f>
        <v/>
      </c>
      <c r="O64" s="21" t="str">
        <f>IF(A64="","",VLOOKUP(A64,[1]令和3年度契約状況調査票!$C:$BY,55,FALSE))</f>
        <v/>
      </c>
      <c r="P64" s="21" t="str">
        <f>IF(A64="","",IF(VLOOKUP(A64,[1]令和3年度契約状況調査票!$C:$AR,16,FALSE)="他官署で調達手続きを実施のため","×",IF(VLOOKUP(A64,[1]令和3年度契約状況調査票!$C:$AR,23,FALSE)="②同種の他の契約の予定価格を類推されるおそれがあるため公表しない","×","○")))</f>
        <v/>
      </c>
    </row>
    <row r="65" spans="1:16" s="21" customFormat="1" ht="60" customHeight="1" x14ac:dyDescent="0.15">
      <c r="A65" s="22" t="str">
        <f>IF(MAX([1]令和3年度契約状況調査票!C64:C309)&gt;=ROW()-5,ROW()-5,"")</f>
        <v/>
      </c>
      <c r="B65" s="23" t="str">
        <f>IF(A65="","",VLOOKUP(A65,[1]令和3年度契約状況調査票!$C:$AR,7,FALSE))</f>
        <v/>
      </c>
      <c r="C65" s="24" t="str">
        <f>IF(A65="","",VLOOKUP(A65,[1]令和3年度契約状況調査票!$C:$AR,8,FALSE))</f>
        <v/>
      </c>
      <c r="D65" s="25" t="str">
        <f>IF(A65="","",VLOOKUP(A65,[1]令和3年度契約状況調査票!$C:$AR,11,FALSE))</f>
        <v/>
      </c>
      <c r="E65" s="23" t="str">
        <f>IF(A65="","",VLOOKUP(A65,[1]令和3年度契約状況調査票!$C:$AR,12,FALSE))</f>
        <v/>
      </c>
      <c r="F65" s="26" t="str">
        <f>IF(A65="","",VLOOKUP(A65,[1]令和3年度契約状況調査票!$C:$AR,13,FALSE))</f>
        <v/>
      </c>
      <c r="G65" s="27" t="str">
        <f>IF(A65="","",IF(VLOOKUP(A65,[1]令和3年度契約状況調査票!$C:$AR,14,FALSE)="②一般競争入札（総合評価方式）","一般競争入札"&amp;CHAR(10)&amp;"（総合評価方式）","一般競争入札"))</f>
        <v/>
      </c>
      <c r="H65" s="28" t="str">
        <f>IF(A65="","",IF(VLOOKUP(A65,[1]令和3年度契約状況調査票!$C:$AR,16,FALSE)="他官署で調達手続きを実施のため","他官署で調達手続きを実施のため",IF(VLOOKUP(A65,[1]令和3年度契約状況調査票!$C:$AR,23,FALSE)="②同種の他の契約の予定価格を類推されるおそれがあるため公表しない","同種の他の契約の予定価格を類推されるおそれがあるため公表しない",IF(VLOOKUP(A65,[1]令和3年度契約状況調査票!$C:$AR,23,FALSE)="－","－",IF(VLOOKUP(A65,[1]令和3年度契約状況調査票!$C:$AR,9,FALSE)&lt;&gt;"",TEXT(VLOOKUP(A65,[1]令和3年度契約状況調査票!$C:$AR,16,FALSE),"#,##0円")&amp;CHAR(10)&amp;"(A)",VLOOKUP(A65,[1]令和3年度契約状況調査票!$C:$AR,16,FALSE))))))</f>
        <v/>
      </c>
      <c r="I65" s="28" t="str">
        <f>IF(A65="","",VLOOKUP(A65,[1]令和3年度契約状況調査票!$C:$AR,17,FALSE))</f>
        <v/>
      </c>
      <c r="J65" s="29" t="str">
        <f>IF(A65="","",IF(VLOOKUP(A65,[1]令和3年度契約状況調査票!$C:$AR,16,FALSE)="他官署で調達手続きを実施のため","－",IF(VLOOKUP(A65,[1]令和3年度契約状況調査票!$C:$AR,23,FALSE)="②同種の他の契約の予定価格を類推されるおそれがあるため公表しない","－",IF(VLOOKUP(A65,[1]令和3年度契約状況調査票!$C:$AR,23,FALSE)="－","－",IF(VLOOKUP(A65,[1]令和3年度契約状況調査票!$C:$AR,9,FALSE)&lt;&gt;"",TEXT(VLOOKUP(A65,[1]令和3年度契約状況調査票!$C:$AR,19,FALSE),"#.0%")&amp;CHAR(10)&amp;"(B/A×100)",VLOOKUP(A65,[1]令和3年度契約状況調査票!$C:$AR,19,FALSE))))))</f>
        <v/>
      </c>
      <c r="K65" s="30" t="str">
        <f>IF(A65="","",IF(VLOOKUP(A65,[1]令和3年度契約状況調査票!$C:$AR,29,FALSE)="①公益社団法人","公社",IF(VLOOKUP(A65,[1]令和3年度契約状況調査票!$C:$AR,29,FALSE)="②公益財団法人","公財","")))</f>
        <v/>
      </c>
      <c r="L65" s="30" t="str">
        <f>IF(A65="","",VLOOKUP(A65,[1]令和3年度契約状況調査票!$C:$AR,30,FALSE))</f>
        <v/>
      </c>
      <c r="M65" s="31" t="str">
        <f>IF(A65="","",IF(VLOOKUP(A65,[1]令和3年度契約状況調査票!$C:$AR,30,FALSE)="国所管",VLOOKUP(A65,[1]令和3年度契約状況調査票!$C:$AR,24,FALSE),""))</f>
        <v/>
      </c>
      <c r="N65" s="32" t="str">
        <f>IF(A65="","",IF(AND(P65="○",O65="分担契約/単価契約"),"単価契約"&amp;CHAR(10)&amp;"予定調達総額 "&amp;TEXT(VLOOKUP(A65,[1]令和3年度契約状況調査票!$C:$AR,18,FALSE),"#,##0円")&amp;"(B)"&amp;CHAR(10)&amp;"分担契約"&amp;CHAR(10)&amp;VLOOKUP(A65,[1]令和3年度契約状況調査票!$C:$AR,34,FALSE),IF(AND(P65="○",O65="分担契約"),"分担契約"&amp;CHAR(10)&amp;"契約総額 "&amp;TEXT(VLOOKUP(A65,[1]令和3年度契約状況調査票!$C:$AR,18,FALSE),"#,##0円")&amp;"(B)"&amp;CHAR(10)&amp;VLOOKUP(A65,[1]令和3年度契約状況調査票!$C:$AR,34,FALSE),(IF(O65="分担契約/単価契約","単価契約"&amp;CHAR(10)&amp;"予定調達総額 "&amp;TEXT(VLOOKUP(A65,[1]令和3年度契約状況調査票!$C:$AR,18,FALSE),"#,##0円")&amp;CHAR(10)&amp;"分担契約"&amp;CHAR(10)&amp;VLOOKUP(A65,[1]令和3年度契約状況調査票!$C:$AR,34,FALSE),IF(O65="分担契約","分担契約"&amp;CHAR(10)&amp;"契約総額 "&amp;TEXT(VLOOKUP(A65,[1]令和3年度契約状況調査票!$C:$AR,18,FALSE),"#,##0円")&amp;CHAR(10)&amp;VLOOKUP(A65,[1]令和3年度契約状況調査票!$C:$AR,34,FALSE),IF(O65="単価契約","単価契約"&amp;CHAR(10)&amp;"予定調達総額 "&amp;TEXT(VLOOKUP(A65,[1]令和3年度契約状況調査票!$C:$AR,18,FALSE),"#,##0円")&amp;CHAR(10)&amp;VLOOKUP(A65,[1]令和3年度契約状況調査票!$C:$AR,34,FALSE),VLOOKUP(A65,[1]令和3年度契約状況調査票!$C:$AR,34,FALSE))))))))</f>
        <v/>
      </c>
      <c r="O65" s="21" t="str">
        <f>IF(A65="","",VLOOKUP(A65,[1]令和3年度契約状況調査票!$C:$BY,55,FALSE))</f>
        <v/>
      </c>
      <c r="P65" s="21" t="str">
        <f>IF(A65="","",IF(VLOOKUP(A65,[1]令和3年度契約状況調査票!$C:$AR,16,FALSE)="他官署で調達手続きを実施のため","×",IF(VLOOKUP(A65,[1]令和3年度契約状況調査票!$C:$AR,23,FALSE)="②同種の他の契約の予定価格を類推されるおそれがあるため公表しない","×","○")))</f>
        <v/>
      </c>
    </row>
    <row r="66" spans="1:16" s="21" customFormat="1" ht="60" customHeight="1" x14ac:dyDescent="0.15">
      <c r="A66" s="22" t="str">
        <f>IF(MAX([1]令和3年度契約状況調査票!C65:C310)&gt;=ROW()-5,ROW()-5,"")</f>
        <v/>
      </c>
      <c r="B66" s="23" t="str">
        <f>IF(A66="","",VLOOKUP(A66,[1]令和3年度契約状況調査票!$C:$AR,7,FALSE))</f>
        <v/>
      </c>
      <c r="C66" s="24" t="str">
        <f>IF(A66="","",VLOOKUP(A66,[1]令和3年度契約状況調査票!$C:$AR,8,FALSE))</f>
        <v/>
      </c>
      <c r="D66" s="25" t="str">
        <f>IF(A66="","",VLOOKUP(A66,[1]令和3年度契約状況調査票!$C:$AR,11,FALSE))</f>
        <v/>
      </c>
      <c r="E66" s="23" t="str">
        <f>IF(A66="","",VLOOKUP(A66,[1]令和3年度契約状況調査票!$C:$AR,12,FALSE))</f>
        <v/>
      </c>
      <c r="F66" s="26" t="str">
        <f>IF(A66="","",VLOOKUP(A66,[1]令和3年度契約状況調査票!$C:$AR,13,FALSE))</f>
        <v/>
      </c>
      <c r="G66" s="27" t="str">
        <f>IF(A66="","",IF(VLOOKUP(A66,[1]令和3年度契約状況調査票!$C:$AR,14,FALSE)="②一般競争入札（総合評価方式）","一般競争入札"&amp;CHAR(10)&amp;"（総合評価方式）","一般競争入札"))</f>
        <v/>
      </c>
      <c r="H66" s="28" t="str">
        <f>IF(A66="","",IF(VLOOKUP(A66,[1]令和3年度契約状況調査票!$C:$AR,16,FALSE)="他官署で調達手続きを実施のため","他官署で調達手続きを実施のため",IF(VLOOKUP(A66,[1]令和3年度契約状況調査票!$C:$AR,23,FALSE)="②同種の他の契約の予定価格を類推されるおそれがあるため公表しない","同種の他の契約の予定価格を類推されるおそれがあるため公表しない",IF(VLOOKUP(A66,[1]令和3年度契約状況調査票!$C:$AR,23,FALSE)="－","－",IF(VLOOKUP(A66,[1]令和3年度契約状況調査票!$C:$AR,9,FALSE)&lt;&gt;"",TEXT(VLOOKUP(A66,[1]令和3年度契約状況調査票!$C:$AR,16,FALSE),"#,##0円")&amp;CHAR(10)&amp;"(A)",VLOOKUP(A66,[1]令和3年度契約状況調査票!$C:$AR,16,FALSE))))))</f>
        <v/>
      </c>
      <c r="I66" s="28" t="str">
        <f>IF(A66="","",VLOOKUP(A66,[1]令和3年度契約状況調査票!$C:$AR,17,FALSE))</f>
        <v/>
      </c>
      <c r="J66" s="29" t="str">
        <f>IF(A66="","",IF(VLOOKUP(A66,[1]令和3年度契約状況調査票!$C:$AR,16,FALSE)="他官署で調達手続きを実施のため","－",IF(VLOOKUP(A66,[1]令和3年度契約状況調査票!$C:$AR,23,FALSE)="②同種の他の契約の予定価格を類推されるおそれがあるため公表しない","－",IF(VLOOKUP(A66,[1]令和3年度契約状況調査票!$C:$AR,23,FALSE)="－","－",IF(VLOOKUP(A66,[1]令和3年度契約状況調査票!$C:$AR,9,FALSE)&lt;&gt;"",TEXT(VLOOKUP(A66,[1]令和3年度契約状況調査票!$C:$AR,19,FALSE),"#.0%")&amp;CHAR(10)&amp;"(B/A×100)",VLOOKUP(A66,[1]令和3年度契約状況調査票!$C:$AR,19,FALSE))))))</f>
        <v/>
      </c>
      <c r="K66" s="30" t="str">
        <f>IF(A66="","",IF(VLOOKUP(A66,[1]令和3年度契約状況調査票!$C:$AR,29,FALSE)="①公益社団法人","公社",IF(VLOOKUP(A66,[1]令和3年度契約状況調査票!$C:$AR,29,FALSE)="②公益財団法人","公財","")))</f>
        <v/>
      </c>
      <c r="L66" s="30" t="str">
        <f>IF(A66="","",VLOOKUP(A66,[1]令和3年度契約状況調査票!$C:$AR,30,FALSE))</f>
        <v/>
      </c>
      <c r="M66" s="31" t="str">
        <f>IF(A66="","",IF(VLOOKUP(A66,[1]令和3年度契約状況調査票!$C:$AR,30,FALSE)="国所管",VLOOKUP(A66,[1]令和3年度契約状況調査票!$C:$AR,24,FALSE),""))</f>
        <v/>
      </c>
      <c r="N66" s="32" t="str">
        <f>IF(A66="","",IF(AND(P66="○",O66="分担契約/単価契約"),"単価契約"&amp;CHAR(10)&amp;"予定調達総額 "&amp;TEXT(VLOOKUP(A66,[1]令和3年度契約状況調査票!$C:$AR,18,FALSE),"#,##0円")&amp;"(B)"&amp;CHAR(10)&amp;"分担契約"&amp;CHAR(10)&amp;VLOOKUP(A66,[1]令和3年度契約状況調査票!$C:$AR,34,FALSE),IF(AND(P66="○",O66="分担契約"),"分担契約"&amp;CHAR(10)&amp;"契約総額 "&amp;TEXT(VLOOKUP(A66,[1]令和3年度契約状況調査票!$C:$AR,18,FALSE),"#,##0円")&amp;"(B)"&amp;CHAR(10)&amp;VLOOKUP(A66,[1]令和3年度契約状況調査票!$C:$AR,34,FALSE),(IF(O66="分担契約/単価契約","単価契約"&amp;CHAR(10)&amp;"予定調達総額 "&amp;TEXT(VLOOKUP(A66,[1]令和3年度契約状況調査票!$C:$AR,18,FALSE),"#,##0円")&amp;CHAR(10)&amp;"分担契約"&amp;CHAR(10)&amp;VLOOKUP(A66,[1]令和3年度契約状況調査票!$C:$AR,34,FALSE),IF(O66="分担契約","分担契約"&amp;CHAR(10)&amp;"契約総額 "&amp;TEXT(VLOOKUP(A66,[1]令和3年度契約状況調査票!$C:$AR,18,FALSE),"#,##0円")&amp;CHAR(10)&amp;VLOOKUP(A66,[1]令和3年度契約状況調査票!$C:$AR,34,FALSE),IF(O66="単価契約","単価契約"&amp;CHAR(10)&amp;"予定調達総額 "&amp;TEXT(VLOOKUP(A66,[1]令和3年度契約状況調査票!$C:$AR,18,FALSE),"#,##0円")&amp;CHAR(10)&amp;VLOOKUP(A66,[1]令和3年度契約状況調査票!$C:$AR,34,FALSE),VLOOKUP(A66,[1]令和3年度契約状況調査票!$C:$AR,34,FALSE))))))))</f>
        <v/>
      </c>
      <c r="O66" s="21" t="str">
        <f>IF(A66="","",VLOOKUP(A66,[1]令和3年度契約状況調査票!$C:$BY,55,FALSE))</f>
        <v/>
      </c>
      <c r="P66" s="21" t="str">
        <f>IF(A66="","",IF(VLOOKUP(A66,[1]令和3年度契約状況調査票!$C:$AR,16,FALSE)="他官署で調達手続きを実施のため","×",IF(VLOOKUP(A66,[1]令和3年度契約状況調査票!$C:$AR,23,FALSE)="②同種の他の契約の予定価格を類推されるおそれがあるため公表しない","×","○")))</f>
        <v/>
      </c>
    </row>
    <row r="67" spans="1:16" s="21" customFormat="1" ht="60" customHeight="1" x14ac:dyDescent="0.15">
      <c r="A67" s="22" t="str">
        <f>IF(MAX([1]令和3年度契約状況調査票!C66:C311)&gt;=ROW()-5,ROW()-5,"")</f>
        <v/>
      </c>
      <c r="B67" s="23" t="str">
        <f>IF(A67="","",VLOOKUP(A67,[1]令和3年度契約状況調査票!$C:$AR,7,FALSE))</f>
        <v/>
      </c>
      <c r="C67" s="24" t="str">
        <f>IF(A67="","",VLOOKUP(A67,[1]令和3年度契約状況調査票!$C:$AR,8,FALSE))</f>
        <v/>
      </c>
      <c r="D67" s="25" t="str">
        <f>IF(A67="","",VLOOKUP(A67,[1]令和3年度契約状況調査票!$C:$AR,11,FALSE))</f>
        <v/>
      </c>
      <c r="E67" s="23" t="str">
        <f>IF(A67="","",VLOOKUP(A67,[1]令和3年度契約状況調査票!$C:$AR,12,FALSE))</f>
        <v/>
      </c>
      <c r="F67" s="26" t="str">
        <f>IF(A67="","",VLOOKUP(A67,[1]令和3年度契約状況調査票!$C:$AR,13,FALSE))</f>
        <v/>
      </c>
      <c r="G67" s="27" t="str">
        <f>IF(A67="","",IF(VLOOKUP(A67,[1]令和3年度契約状況調査票!$C:$AR,14,FALSE)="②一般競争入札（総合評価方式）","一般競争入札"&amp;CHAR(10)&amp;"（総合評価方式）","一般競争入札"))</f>
        <v/>
      </c>
      <c r="H67" s="28" t="str">
        <f>IF(A67="","",IF(VLOOKUP(A67,[1]令和3年度契約状況調査票!$C:$AR,16,FALSE)="他官署で調達手続きを実施のため","他官署で調達手続きを実施のため",IF(VLOOKUP(A67,[1]令和3年度契約状況調査票!$C:$AR,23,FALSE)="②同種の他の契約の予定価格を類推されるおそれがあるため公表しない","同種の他の契約の予定価格を類推されるおそれがあるため公表しない",IF(VLOOKUP(A67,[1]令和3年度契約状況調査票!$C:$AR,23,FALSE)="－","－",IF(VLOOKUP(A67,[1]令和3年度契約状況調査票!$C:$AR,9,FALSE)&lt;&gt;"",TEXT(VLOOKUP(A67,[1]令和3年度契約状況調査票!$C:$AR,16,FALSE),"#,##0円")&amp;CHAR(10)&amp;"(A)",VLOOKUP(A67,[1]令和3年度契約状況調査票!$C:$AR,16,FALSE))))))</f>
        <v/>
      </c>
      <c r="I67" s="28" t="str">
        <f>IF(A67="","",VLOOKUP(A67,[1]令和3年度契約状況調査票!$C:$AR,17,FALSE))</f>
        <v/>
      </c>
      <c r="J67" s="29" t="str">
        <f>IF(A67="","",IF(VLOOKUP(A67,[1]令和3年度契約状況調査票!$C:$AR,16,FALSE)="他官署で調達手続きを実施のため","－",IF(VLOOKUP(A67,[1]令和3年度契約状況調査票!$C:$AR,23,FALSE)="②同種の他の契約の予定価格を類推されるおそれがあるため公表しない","－",IF(VLOOKUP(A67,[1]令和3年度契約状況調査票!$C:$AR,23,FALSE)="－","－",IF(VLOOKUP(A67,[1]令和3年度契約状況調査票!$C:$AR,9,FALSE)&lt;&gt;"",TEXT(VLOOKUP(A67,[1]令和3年度契約状況調査票!$C:$AR,19,FALSE),"#.0%")&amp;CHAR(10)&amp;"(B/A×100)",VLOOKUP(A67,[1]令和3年度契約状況調査票!$C:$AR,19,FALSE))))))</f>
        <v/>
      </c>
      <c r="K67" s="30" t="str">
        <f>IF(A67="","",IF(VLOOKUP(A67,[1]令和3年度契約状況調査票!$C:$AR,29,FALSE)="①公益社団法人","公社",IF(VLOOKUP(A67,[1]令和3年度契約状況調査票!$C:$AR,29,FALSE)="②公益財団法人","公財","")))</f>
        <v/>
      </c>
      <c r="L67" s="30" t="str">
        <f>IF(A67="","",VLOOKUP(A67,[1]令和3年度契約状況調査票!$C:$AR,30,FALSE))</f>
        <v/>
      </c>
      <c r="M67" s="31" t="str">
        <f>IF(A67="","",IF(VLOOKUP(A67,[1]令和3年度契約状況調査票!$C:$AR,30,FALSE)="国所管",VLOOKUP(A67,[1]令和3年度契約状況調査票!$C:$AR,24,FALSE),""))</f>
        <v/>
      </c>
      <c r="N67" s="32" t="str">
        <f>IF(A67="","",IF(AND(P67="○",O67="分担契約/単価契約"),"単価契約"&amp;CHAR(10)&amp;"予定調達総額 "&amp;TEXT(VLOOKUP(A67,[1]令和3年度契約状況調査票!$C:$AR,18,FALSE),"#,##0円")&amp;"(B)"&amp;CHAR(10)&amp;"分担契約"&amp;CHAR(10)&amp;VLOOKUP(A67,[1]令和3年度契約状況調査票!$C:$AR,34,FALSE),IF(AND(P67="○",O67="分担契約"),"分担契約"&amp;CHAR(10)&amp;"契約総額 "&amp;TEXT(VLOOKUP(A67,[1]令和3年度契約状況調査票!$C:$AR,18,FALSE),"#,##0円")&amp;"(B)"&amp;CHAR(10)&amp;VLOOKUP(A67,[1]令和3年度契約状況調査票!$C:$AR,34,FALSE),(IF(O67="分担契約/単価契約","単価契約"&amp;CHAR(10)&amp;"予定調達総額 "&amp;TEXT(VLOOKUP(A67,[1]令和3年度契約状況調査票!$C:$AR,18,FALSE),"#,##0円")&amp;CHAR(10)&amp;"分担契約"&amp;CHAR(10)&amp;VLOOKUP(A67,[1]令和3年度契約状況調査票!$C:$AR,34,FALSE),IF(O67="分担契約","分担契約"&amp;CHAR(10)&amp;"契約総額 "&amp;TEXT(VLOOKUP(A67,[1]令和3年度契約状況調査票!$C:$AR,18,FALSE),"#,##0円")&amp;CHAR(10)&amp;VLOOKUP(A67,[1]令和3年度契約状況調査票!$C:$AR,34,FALSE),IF(O67="単価契約","単価契約"&amp;CHAR(10)&amp;"予定調達総額 "&amp;TEXT(VLOOKUP(A67,[1]令和3年度契約状況調査票!$C:$AR,18,FALSE),"#,##0円")&amp;CHAR(10)&amp;VLOOKUP(A67,[1]令和3年度契約状況調査票!$C:$AR,34,FALSE),VLOOKUP(A67,[1]令和3年度契約状況調査票!$C:$AR,34,FALSE))))))))</f>
        <v/>
      </c>
      <c r="O67" s="21" t="str">
        <f>IF(A67="","",VLOOKUP(A67,[1]令和3年度契約状況調査票!$C:$BY,55,FALSE))</f>
        <v/>
      </c>
      <c r="P67" s="21" t="str">
        <f>IF(A67="","",IF(VLOOKUP(A67,[1]令和3年度契約状況調査票!$C:$AR,16,FALSE)="他官署で調達手続きを実施のため","×",IF(VLOOKUP(A67,[1]令和3年度契約状況調査票!$C:$AR,23,FALSE)="②同種の他の契約の予定価格を類推されるおそれがあるため公表しない","×","○")))</f>
        <v/>
      </c>
    </row>
    <row r="68" spans="1:16" s="21" customFormat="1" ht="60" customHeight="1" x14ac:dyDescent="0.15">
      <c r="A68" s="22" t="str">
        <f>IF(MAX([1]令和3年度契約状況調査票!C67:C312)&gt;=ROW()-5,ROW()-5,"")</f>
        <v/>
      </c>
      <c r="B68" s="23" t="str">
        <f>IF(A68="","",VLOOKUP(A68,[1]令和3年度契約状況調査票!$C:$AR,7,FALSE))</f>
        <v/>
      </c>
      <c r="C68" s="24" t="str">
        <f>IF(A68="","",VLOOKUP(A68,[1]令和3年度契約状況調査票!$C:$AR,8,FALSE))</f>
        <v/>
      </c>
      <c r="D68" s="25" t="str">
        <f>IF(A68="","",VLOOKUP(A68,[1]令和3年度契約状況調査票!$C:$AR,11,FALSE))</f>
        <v/>
      </c>
      <c r="E68" s="23" t="str">
        <f>IF(A68="","",VLOOKUP(A68,[1]令和3年度契約状況調査票!$C:$AR,12,FALSE))</f>
        <v/>
      </c>
      <c r="F68" s="26" t="str">
        <f>IF(A68="","",VLOOKUP(A68,[1]令和3年度契約状況調査票!$C:$AR,13,FALSE))</f>
        <v/>
      </c>
      <c r="G68" s="27" t="str">
        <f>IF(A68="","",IF(VLOOKUP(A68,[1]令和3年度契約状況調査票!$C:$AR,14,FALSE)="②一般競争入札（総合評価方式）","一般競争入札"&amp;CHAR(10)&amp;"（総合評価方式）","一般競争入札"))</f>
        <v/>
      </c>
      <c r="H68" s="28" t="str">
        <f>IF(A68="","",IF(VLOOKUP(A68,[1]令和3年度契約状況調査票!$C:$AR,16,FALSE)="他官署で調達手続きを実施のため","他官署で調達手続きを実施のため",IF(VLOOKUP(A68,[1]令和3年度契約状況調査票!$C:$AR,23,FALSE)="②同種の他の契約の予定価格を類推されるおそれがあるため公表しない","同種の他の契約の予定価格を類推されるおそれがあるため公表しない",IF(VLOOKUP(A68,[1]令和3年度契約状況調査票!$C:$AR,23,FALSE)="－","－",IF(VLOOKUP(A68,[1]令和3年度契約状況調査票!$C:$AR,9,FALSE)&lt;&gt;"",TEXT(VLOOKUP(A68,[1]令和3年度契約状況調査票!$C:$AR,16,FALSE),"#,##0円")&amp;CHAR(10)&amp;"(A)",VLOOKUP(A68,[1]令和3年度契約状況調査票!$C:$AR,16,FALSE))))))</f>
        <v/>
      </c>
      <c r="I68" s="28" t="str">
        <f>IF(A68="","",VLOOKUP(A68,[1]令和3年度契約状況調査票!$C:$AR,17,FALSE))</f>
        <v/>
      </c>
      <c r="J68" s="29" t="str">
        <f>IF(A68="","",IF(VLOOKUP(A68,[1]令和3年度契約状況調査票!$C:$AR,16,FALSE)="他官署で調達手続きを実施のため","－",IF(VLOOKUP(A68,[1]令和3年度契約状況調査票!$C:$AR,23,FALSE)="②同種の他の契約の予定価格を類推されるおそれがあるため公表しない","－",IF(VLOOKUP(A68,[1]令和3年度契約状況調査票!$C:$AR,23,FALSE)="－","－",IF(VLOOKUP(A68,[1]令和3年度契約状況調査票!$C:$AR,9,FALSE)&lt;&gt;"",TEXT(VLOOKUP(A68,[1]令和3年度契約状況調査票!$C:$AR,19,FALSE),"#.0%")&amp;CHAR(10)&amp;"(B/A×100)",VLOOKUP(A68,[1]令和3年度契約状況調査票!$C:$AR,19,FALSE))))))</f>
        <v/>
      </c>
      <c r="K68" s="30" t="str">
        <f>IF(A68="","",IF(VLOOKUP(A68,[1]令和3年度契約状況調査票!$C:$AR,29,FALSE)="①公益社団法人","公社",IF(VLOOKUP(A68,[1]令和3年度契約状況調査票!$C:$AR,29,FALSE)="②公益財団法人","公財","")))</f>
        <v/>
      </c>
      <c r="L68" s="30" t="str">
        <f>IF(A68="","",VLOOKUP(A68,[1]令和3年度契約状況調査票!$C:$AR,30,FALSE))</f>
        <v/>
      </c>
      <c r="M68" s="31" t="str">
        <f>IF(A68="","",IF(VLOOKUP(A68,[1]令和3年度契約状況調査票!$C:$AR,30,FALSE)="国所管",VLOOKUP(A68,[1]令和3年度契約状況調査票!$C:$AR,24,FALSE),""))</f>
        <v/>
      </c>
      <c r="N68" s="32" t="str">
        <f>IF(A68="","",IF(AND(P68="○",O68="分担契約/単価契約"),"単価契約"&amp;CHAR(10)&amp;"予定調達総額 "&amp;TEXT(VLOOKUP(A68,[1]令和3年度契約状況調査票!$C:$AR,18,FALSE),"#,##0円")&amp;"(B)"&amp;CHAR(10)&amp;"分担契約"&amp;CHAR(10)&amp;VLOOKUP(A68,[1]令和3年度契約状況調査票!$C:$AR,34,FALSE),IF(AND(P68="○",O68="分担契約"),"分担契約"&amp;CHAR(10)&amp;"契約総額 "&amp;TEXT(VLOOKUP(A68,[1]令和3年度契約状況調査票!$C:$AR,18,FALSE),"#,##0円")&amp;"(B)"&amp;CHAR(10)&amp;VLOOKUP(A68,[1]令和3年度契約状況調査票!$C:$AR,34,FALSE),(IF(O68="分担契約/単価契約","単価契約"&amp;CHAR(10)&amp;"予定調達総額 "&amp;TEXT(VLOOKUP(A68,[1]令和3年度契約状況調査票!$C:$AR,18,FALSE),"#,##0円")&amp;CHAR(10)&amp;"分担契約"&amp;CHAR(10)&amp;VLOOKUP(A68,[1]令和3年度契約状況調査票!$C:$AR,34,FALSE),IF(O68="分担契約","分担契約"&amp;CHAR(10)&amp;"契約総額 "&amp;TEXT(VLOOKUP(A68,[1]令和3年度契約状況調査票!$C:$AR,18,FALSE),"#,##0円")&amp;CHAR(10)&amp;VLOOKUP(A68,[1]令和3年度契約状況調査票!$C:$AR,34,FALSE),IF(O68="単価契約","単価契約"&amp;CHAR(10)&amp;"予定調達総額 "&amp;TEXT(VLOOKUP(A68,[1]令和3年度契約状況調査票!$C:$AR,18,FALSE),"#,##0円")&amp;CHAR(10)&amp;VLOOKUP(A68,[1]令和3年度契約状況調査票!$C:$AR,34,FALSE),VLOOKUP(A68,[1]令和3年度契約状況調査票!$C:$AR,34,FALSE))))))))</f>
        <v/>
      </c>
      <c r="O68" s="21" t="str">
        <f>IF(A68="","",VLOOKUP(A68,[1]令和3年度契約状況調査票!$C:$BY,55,FALSE))</f>
        <v/>
      </c>
      <c r="P68" s="21" t="str">
        <f>IF(A68="","",IF(VLOOKUP(A68,[1]令和3年度契約状況調査票!$C:$AR,16,FALSE)="他官署で調達手続きを実施のため","×",IF(VLOOKUP(A68,[1]令和3年度契約状況調査票!$C:$AR,23,FALSE)="②同種の他の契約の予定価格を類推されるおそれがあるため公表しない","×","○")))</f>
        <v/>
      </c>
    </row>
    <row r="69" spans="1:16" s="21" customFormat="1" ht="60" customHeight="1" x14ac:dyDescent="0.15">
      <c r="A69" s="22" t="str">
        <f>IF(MAX([1]令和3年度契約状況調査票!C68:C313)&gt;=ROW()-5,ROW()-5,"")</f>
        <v/>
      </c>
      <c r="B69" s="23" t="str">
        <f>IF(A69="","",VLOOKUP(A69,[1]令和3年度契約状況調査票!$C:$AR,7,FALSE))</f>
        <v/>
      </c>
      <c r="C69" s="24" t="str">
        <f>IF(A69="","",VLOOKUP(A69,[1]令和3年度契約状況調査票!$C:$AR,8,FALSE))</f>
        <v/>
      </c>
      <c r="D69" s="25" t="str">
        <f>IF(A69="","",VLOOKUP(A69,[1]令和3年度契約状況調査票!$C:$AR,11,FALSE))</f>
        <v/>
      </c>
      <c r="E69" s="23" t="str">
        <f>IF(A69="","",VLOOKUP(A69,[1]令和3年度契約状況調査票!$C:$AR,12,FALSE))</f>
        <v/>
      </c>
      <c r="F69" s="26" t="str">
        <f>IF(A69="","",VLOOKUP(A69,[1]令和3年度契約状況調査票!$C:$AR,13,FALSE))</f>
        <v/>
      </c>
      <c r="G69" s="27" t="str">
        <f>IF(A69="","",IF(VLOOKUP(A69,[1]令和3年度契約状況調査票!$C:$AR,14,FALSE)="②一般競争入札（総合評価方式）","一般競争入札"&amp;CHAR(10)&amp;"（総合評価方式）","一般競争入札"))</f>
        <v/>
      </c>
      <c r="H69" s="28" t="str">
        <f>IF(A69="","",IF(VLOOKUP(A69,[1]令和3年度契約状況調査票!$C:$AR,16,FALSE)="他官署で調達手続きを実施のため","他官署で調達手続きを実施のため",IF(VLOOKUP(A69,[1]令和3年度契約状況調査票!$C:$AR,23,FALSE)="②同種の他の契約の予定価格を類推されるおそれがあるため公表しない","同種の他の契約の予定価格を類推されるおそれがあるため公表しない",IF(VLOOKUP(A69,[1]令和3年度契約状況調査票!$C:$AR,23,FALSE)="－","－",IF(VLOOKUP(A69,[1]令和3年度契約状況調査票!$C:$AR,9,FALSE)&lt;&gt;"",TEXT(VLOOKUP(A69,[1]令和3年度契約状況調査票!$C:$AR,16,FALSE),"#,##0円")&amp;CHAR(10)&amp;"(A)",VLOOKUP(A69,[1]令和3年度契約状況調査票!$C:$AR,16,FALSE))))))</f>
        <v/>
      </c>
      <c r="I69" s="28" t="str">
        <f>IF(A69="","",VLOOKUP(A69,[1]令和3年度契約状況調査票!$C:$AR,17,FALSE))</f>
        <v/>
      </c>
      <c r="J69" s="29" t="str">
        <f>IF(A69="","",IF(VLOOKUP(A69,[1]令和3年度契約状況調査票!$C:$AR,16,FALSE)="他官署で調達手続きを実施のため","－",IF(VLOOKUP(A69,[1]令和3年度契約状況調査票!$C:$AR,23,FALSE)="②同種の他の契約の予定価格を類推されるおそれがあるため公表しない","－",IF(VLOOKUP(A69,[1]令和3年度契約状況調査票!$C:$AR,23,FALSE)="－","－",IF(VLOOKUP(A69,[1]令和3年度契約状況調査票!$C:$AR,9,FALSE)&lt;&gt;"",TEXT(VLOOKUP(A69,[1]令和3年度契約状況調査票!$C:$AR,19,FALSE),"#.0%")&amp;CHAR(10)&amp;"(B/A×100)",VLOOKUP(A69,[1]令和3年度契約状況調査票!$C:$AR,19,FALSE))))))</f>
        <v/>
      </c>
      <c r="K69" s="30" t="str">
        <f>IF(A69="","",IF(VLOOKUP(A69,[1]令和3年度契約状況調査票!$C:$AR,29,FALSE)="①公益社団法人","公社",IF(VLOOKUP(A69,[1]令和3年度契約状況調査票!$C:$AR,29,FALSE)="②公益財団法人","公財","")))</f>
        <v/>
      </c>
      <c r="L69" s="30" t="str">
        <f>IF(A69="","",VLOOKUP(A69,[1]令和3年度契約状況調査票!$C:$AR,30,FALSE))</f>
        <v/>
      </c>
      <c r="M69" s="31" t="str">
        <f>IF(A69="","",IF(VLOOKUP(A69,[1]令和3年度契約状況調査票!$C:$AR,30,FALSE)="国所管",VLOOKUP(A69,[1]令和3年度契約状況調査票!$C:$AR,24,FALSE),""))</f>
        <v/>
      </c>
      <c r="N69" s="32" t="str">
        <f>IF(A69="","",IF(AND(P69="○",O69="分担契約/単価契約"),"単価契約"&amp;CHAR(10)&amp;"予定調達総額 "&amp;TEXT(VLOOKUP(A69,[1]令和3年度契約状況調査票!$C:$AR,18,FALSE),"#,##0円")&amp;"(B)"&amp;CHAR(10)&amp;"分担契約"&amp;CHAR(10)&amp;VLOOKUP(A69,[1]令和3年度契約状況調査票!$C:$AR,34,FALSE),IF(AND(P69="○",O69="分担契約"),"分担契約"&amp;CHAR(10)&amp;"契約総額 "&amp;TEXT(VLOOKUP(A69,[1]令和3年度契約状況調査票!$C:$AR,18,FALSE),"#,##0円")&amp;"(B)"&amp;CHAR(10)&amp;VLOOKUP(A69,[1]令和3年度契約状況調査票!$C:$AR,34,FALSE),(IF(O69="分担契約/単価契約","単価契約"&amp;CHAR(10)&amp;"予定調達総額 "&amp;TEXT(VLOOKUP(A69,[1]令和3年度契約状況調査票!$C:$AR,18,FALSE),"#,##0円")&amp;CHAR(10)&amp;"分担契約"&amp;CHAR(10)&amp;VLOOKUP(A69,[1]令和3年度契約状況調査票!$C:$AR,34,FALSE),IF(O69="分担契約","分担契約"&amp;CHAR(10)&amp;"契約総額 "&amp;TEXT(VLOOKUP(A69,[1]令和3年度契約状況調査票!$C:$AR,18,FALSE),"#,##0円")&amp;CHAR(10)&amp;VLOOKUP(A69,[1]令和3年度契約状況調査票!$C:$AR,34,FALSE),IF(O69="単価契約","単価契約"&amp;CHAR(10)&amp;"予定調達総額 "&amp;TEXT(VLOOKUP(A69,[1]令和3年度契約状況調査票!$C:$AR,18,FALSE),"#,##0円")&amp;CHAR(10)&amp;VLOOKUP(A69,[1]令和3年度契約状況調査票!$C:$AR,34,FALSE),VLOOKUP(A69,[1]令和3年度契約状況調査票!$C:$AR,34,FALSE))))))))</f>
        <v/>
      </c>
      <c r="O69" s="21" t="str">
        <f>IF(A69="","",VLOOKUP(A69,[1]令和3年度契約状況調査票!$C:$BY,55,FALSE))</f>
        <v/>
      </c>
      <c r="P69" s="21" t="str">
        <f>IF(A69="","",IF(VLOOKUP(A69,[1]令和3年度契約状況調査票!$C:$AR,16,FALSE)="他官署で調達手続きを実施のため","×",IF(VLOOKUP(A69,[1]令和3年度契約状況調査票!$C:$AR,23,FALSE)="②同種の他の契約の予定価格を類推されるおそれがあるため公表しない","×","○")))</f>
        <v/>
      </c>
    </row>
    <row r="70" spans="1:16" s="21" customFormat="1" ht="60" customHeight="1" x14ac:dyDescent="0.15">
      <c r="A70" s="22" t="str">
        <f>IF(MAX([1]令和3年度契約状況調査票!C69:C314)&gt;=ROW()-5,ROW()-5,"")</f>
        <v/>
      </c>
      <c r="B70" s="23" t="str">
        <f>IF(A70="","",VLOOKUP(A70,[1]令和3年度契約状況調査票!$C:$AR,7,FALSE))</f>
        <v/>
      </c>
      <c r="C70" s="24" t="str">
        <f>IF(A70="","",VLOOKUP(A70,[1]令和3年度契約状況調査票!$C:$AR,8,FALSE))</f>
        <v/>
      </c>
      <c r="D70" s="25" t="str">
        <f>IF(A70="","",VLOOKUP(A70,[1]令和3年度契約状況調査票!$C:$AR,11,FALSE))</f>
        <v/>
      </c>
      <c r="E70" s="23" t="str">
        <f>IF(A70="","",VLOOKUP(A70,[1]令和3年度契約状況調査票!$C:$AR,12,FALSE))</f>
        <v/>
      </c>
      <c r="F70" s="26" t="str">
        <f>IF(A70="","",VLOOKUP(A70,[1]令和3年度契約状況調査票!$C:$AR,13,FALSE))</f>
        <v/>
      </c>
      <c r="G70" s="27" t="str">
        <f>IF(A70="","",IF(VLOOKUP(A70,[1]令和3年度契約状況調査票!$C:$AR,14,FALSE)="②一般競争入札（総合評価方式）","一般競争入札"&amp;CHAR(10)&amp;"（総合評価方式）","一般競争入札"))</f>
        <v/>
      </c>
      <c r="H70" s="28" t="str">
        <f>IF(A70="","",IF(VLOOKUP(A70,[1]令和3年度契約状況調査票!$C:$AR,16,FALSE)="他官署で調達手続きを実施のため","他官署で調達手続きを実施のため",IF(VLOOKUP(A70,[1]令和3年度契約状況調査票!$C:$AR,23,FALSE)="②同種の他の契約の予定価格を類推されるおそれがあるため公表しない","同種の他の契約の予定価格を類推されるおそれがあるため公表しない",IF(VLOOKUP(A70,[1]令和3年度契約状況調査票!$C:$AR,23,FALSE)="－","－",IF(VLOOKUP(A70,[1]令和3年度契約状況調査票!$C:$AR,9,FALSE)&lt;&gt;"",TEXT(VLOOKUP(A70,[1]令和3年度契約状況調査票!$C:$AR,16,FALSE),"#,##0円")&amp;CHAR(10)&amp;"(A)",VLOOKUP(A70,[1]令和3年度契約状況調査票!$C:$AR,16,FALSE))))))</f>
        <v/>
      </c>
      <c r="I70" s="28" t="str">
        <f>IF(A70="","",VLOOKUP(A70,[1]令和3年度契約状況調査票!$C:$AR,17,FALSE))</f>
        <v/>
      </c>
      <c r="J70" s="29" t="str">
        <f>IF(A70="","",IF(VLOOKUP(A70,[1]令和3年度契約状況調査票!$C:$AR,16,FALSE)="他官署で調達手続きを実施のため","－",IF(VLOOKUP(A70,[1]令和3年度契約状況調査票!$C:$AR,23,FALSE)="②同種の他の契約の予定価格を類推されるおそれがあるため公表しない","－",IF(VLOOKUP(A70,[1]令和3年度契約状況調査票!$C:$AR,23,FALSE)="－","－",IF(VLOOKUP(A70,[1]令和3年度契約状況調査票!$C:$AR,9,FALSE)&lt;&gt;"",TEXT(VLOOKUP(A70,[1]令和3年度契約状況調査票!$C:$AR,19,FALSE),"#.0%")&amp;CHAR(10)&amp;"(B/A×100)",VLOOKUP(A70,[1]令和3年度契約状況調査票!$C:$AR,19,FALSE))))))</f>
        <v/>
      </c>
      <c r="K70" s="30" t="str">
        <f>IF(A70="","",IF(VLOOKUP(A70,[1]令和3年度契約状況調査票!$C:$AR,29,FALSE)="①公益社団法人","公社",IF(VLOOKUP(A70,[1]令和3年度契約状況調査票!$C:$AR,29,FALSE)="②公益財団法人","公財","")))</f>
        <v/>
      </c>
      <c r="L70" s="30" t="str">
        <f>IF(A70="","",VLOOKUP(A70,[1]令和3年度契約状況調査票!$C:$AR,30,FALSE))</f>
        <v/>
      </c>
      <c r="M70" s="31" t="str">
        <f>IF(A70="","",IF(VLOOKUP(A70,[1]令和3年度契約状況調査票!$C:$AR,30,FALSE)="国所管",VLOOKUP(A70,[1]令和3年度契約状況調査票!$C:$AR,24,FALSE),""))</f>
        <v/>
      </c>
      <c r="N70" s="32" t="str">
        <f>IF(A70="","",IF(AND(P70="○",O70="分担契約/単価契約"),"単価契約"&amp;CHAR(10)&amp;"予定調達総額 "&amp;TEXT(VLOOKUP(A70,[1]令和3年度契約状況調査票!$C:$AR,18,FALSE),"#,##0円")&amp;"(B)"&amp;CHAR(10)&amp;"分担契約"&amp;CHAR(10)&amp;VLOOKUP(A70,[1]令和3年度契約状況調査票!$C:$AR,34,FALSE),IF(AND(P70="○",O70="分担契約"),"分担契約"&amp;CHAR(10)&amp;"契約総額 "&amp;TEXT(VLOOKUP(A70,[1]令和3年度契約状況調査票!$C:$AR,18,FALSE),"#,##0円")&amp;"(B)"&amp;CHAR(10)&amp;VLOOKUP(A70,[1]令和3年度契約状況調査票!$C:$AR,34,FALSE),(IF(O70="分担契約/単価契約","単価契約"&amp;CHAR(10)&amp;"予定調達総額 "&amp;TEXT(VLOOKUP(A70,[1]令和3年度契約状況調査票!$C:$AR,18,FALSE),"#,##0円")&amp;CHAR(10)&amp;"分担契約"&amp;CHAR(10)&amp;VLOOKUP(A70,[1]令和3年度契約状況調査票!$C:$AR,34,FALSE),IF(O70="分担契約","分担契約"&amp;CHAR(10)&amp;"契約総額 "&amp;TEXT(VLOOKUP(A70,[1]令和3年度契約状況調査票!$C:$AR,18,FALSE),"#,##0円")&amp;CHAR(10)&amp;VLOOKUP(A70,[1]令和3年度契約状況調査票!$C:$AR,34,FALSE),IF(O70="単価契約","単価契約"&amp;CHAR(10)&amp;"予定調達総額 "&amp;TEXT(VLOOKUP(A70,[1]令和3年度契約状況調査票!$C:$AR,18,FALSE),"#,##0円")&amp;CHAR(10)&amp;VLOOKUP(A70,[1]令和3年度契約状況調査票!$C:$AR,34,FALSE),VLOOKUP(A70,[1]令和3年度契約状況調査票!$C:$AR,34,FALSE))))))))</f>
        <v/>
      </c>
      <c r="O70" s="21" t="str">
        <f>IF(A70="","",VLOOKUP(A70,[1]令和3年度契約状況調査票!$C:$BY,55,FALSE))</f>
        <v/>
      </c>
      <c r="P70" s="21" t="str">
        <f>IF(A70="","",IF(VLOOKUP(A70,[1]令和3年度契約状況調査票!$C:$AR,16,FALSE)="他官署で調達手続きを実施のため","×",IF(VLOOKUP(A70,[1]令和3年度契約状況調査票!$C:$AR,23,FALSE)="②同種の他の契約の予定価格を類推されるおそれがあるため公表しない","×","○")))</f>
        <v/>
      </c>
    </row>
    <row r="71" spans="1:16" s="21" customFormat="1" ht="60" customHeight="1" x14ac:dyDescent="0.15">
      <c r="A71" s="22" t="str">
        <f>IF(MAX([1]令和3年度契約状況調査票!C70:C315)&gt;=ROW()-5,ROW()-5,"")</f>
        <v/>
      </c>
      <c r="B71" s="23" t="str">
        <f>IF(A71="","",VLOOKUP(A71,[1]令和3年度契約状況調査票!$C:$AR,7,FALSE))</f>
        <v/>
      </c>
      <c r="C71" s="24" t="str">
        <f>IF(A71="","",VLOOKUP(A71,[1]令和3年度契約状況調査票!$C:$AR,8,FALSE))</f>
        <v/>
      </c>
      <c r="D71" s="25" t="str">
        <f>IF(A71="","",VLOOKUP(A71,[1]令和3年度契約状況調査票!$C:$AR,11,FALSE))</f>
        <v/>
      </c>
      <c r="E71" s="23" t="str">
        <f>IF(A71="","",VLOOKUP(A71,[1]令和3年度契約状況調査票!$C:$AR,12,FALSE))</f>
        <v/>
      </c>
      <c r="F71" s="26" t="str">
        <f>IF(A71="","",VLOOKUP(A71,[1]令和3年度契約状況調査票!$C:$AR,13,FALSE))</f>
        <v/>
      </c>
      <c r="G71" s="27" t="str">
        <f>IF(A71="","",IF(VLOOKUP(A71,[1]令和3年度契約状況調査票!$C:$AR,14,FALSE)="②一般競争入札（総合評価方式）","一般競争入札"&amp;CHAR(10)&amp;"（総合評価方式）","一般競争入札"))</f>
        <v/>
      </c>
      <c r="H71" s="28" t="str">
        <f>IF(A71="","",IF(VLOOKUP(A71,[1]令和3年度契約状況調査票!$C:$AR,16,FALSE)="他官署で調達手続きを実施のため","他官署で調達手続きを実施のため",IF(VLOOKUP(A71,[1]令和3年度契約状況調査票!$C:$AR,23,FALSE)="②同種の他の契約の予定価格を類推されるおそれがあるため公表しない","同種の他の契約の予定価格を類推されるおそれがあるため公表しない",IF(VLOOKUP(A71,[1]令和3年度契約状況調査票!$C:$AR,23,FALSE)="－","－",IF(VLOOKUP(A71,[1]令和3年度契約状況調査票!$C:$AR,9,FALSE)&lt;&gt;"",TEXT(VLOOKUP(A71,[1]令和3年度契約状況調査票!$C:$AR,16,FALSE),"#,##0円")&amp;CHAR(10)&amp;"(A)",VLOOKUP(A71,[1]令和3年度契約状況調査票!$C:$AR,16,FALSE))))))</f>
        <v/>
      </c>
      <c r="I71" s="28" t="str">
        <f>IF(A71="","",VLOOKUP(A71,[1]令和3年度契約状況調査票!$C:$AR,17,FALSE))</f>
        <v/>
      </c>
      <c r="J71" s="29" t="str">
        <f>IF(A71="","",IF(VLOOKUP(A71,[1]令和3年度契約状況調査票!$C:$AR,16,FALSE)="他官署で調達手続きを実施のため","－",IF(VLOOKUP(A71,[1]令和3年度契約状況調査票!$C:$AR,23,FALSE)="②同種の他の契約の予定価格を類推されるおそれがあるため公表しない","－",IF(VLOOKUP(A71,[1]令和3年度契約状況調査票!$C:$AR,23,FALSE)="－","－",IF(VLOOKUP(A71,[1]令和3年度契約状況調査票!$C:$AR,9,FALSE)&lt;&gt;"",TEXT(VLOOKUP(A71,[1]令和3年度契約状況調査票!$C:$AR,19,FALSE),"#.0%")&amp;CHAR(10)&amp;"(B/A×100)",VLOOKUP(A71,[1]令和3年度契約状況調査票!$C:$AR,19,FALSE))))))</f>
        <v/>
      </c>
      <c r="K71" s="30" t="str">
        <f>IF(A71="","",IF(VLOOKUP(A71,[1]令和3年度契約状況調査票!$C:$AR,29,FALSE)="①公益社団法人","公社",IF(VLOOKUP(A71,[1]令和3年度契約状況調査票!$C:$AR,29,FALSE)="②公益財団法人","公財","")))</f>
        <v/>
      </c>
      <c r="L71" s="30" t="str">
        <f>IF(A71="","",VLOOKUP(A71,[1]令和3年度契約状況調査票!$C:$AR,30,FALSE))</f>
        <v/>
      </c>
      <c r="M71" s="31" t="str">
        <f>IF(A71="","",IF(VLOOKUP(A71,[1]令和3年度契約状況調査票!$C:$AR,30,FALSE)="国所管",VLOOKUP(A71,[1]令和3年度契約状況調査票!$C:$AR,24,FALSE),""))</f>
        <v/>
      </c>
      <c r="N71" s="32" t="str">
        <f>IF(A71="","",IF(AND(P71="○",O71="分担契約/単価契約"),"単価契約"&amp;CHAR(10)&amp;"予定調達総額 "&amp;TEXT(VLOOKUP(A71,[1]令和3年度契約状況調査票!$C:$AR,18,FALSE),"#,##0円")&amp;"(B)"&amp;CHAR(10)&amp;"分担契約"&amp;CHAR(10)&amp;VLOOKUP(A71,[1]令和3年度契約状況調査票!$C:$AR,34,FALSE),IF(AND(P71="○",O71="分担契約"),"分担契約"&amp;CHAR(10)&amp;"契約総額 "&amp;TEXT(VLOOKUP(A71,[1]令和3年度契約状況調査票!$C:$AR,18,FALSE),"#,##0円")&amp;"(B)"&amp;CHAR(10)&amp;VLOOKUP(A71,[1]令和3年度契約状況調査票!$C:$AR,34,FALSE),(IF(O71="分担契約/単価契約","単価契約"&amp;CHAR(10)&amp;"予定調達総額 "&amp;TEXT(VLOOKUP(A71,[1]令和3年度契約状況調査票!$C:$AR,18,FALSE),"#,##0円")&amp;CHAR(10)&amp;"分担契約"&amp;CHAR(10)&amp;VLOOKUP(A71,[1]令和3年度契約状況調査票!$C:$AR,34,FALSE),IF(O71="分担契約","分担契約"&amp;CHAR(10)&amp;"契約総額 "&amp;TEXT(VLOOKUP(A71,[1]令和3年度契約状況調査票!$C:$AR,18,FALSE),"#,##0円")&amp;CHAR(10)&amp;VLOOKUP(A71,[1]令和3年度契約状況調査票!$C:$AR,34,FALSE),IF(O71="単価契約","単価契約"&amp;CHAR(10)&amp;"予定調達総額 "&amp;TEXT(VLOOKUP(A71,[1]令和3年度契約状況調査票!$C:$AR,18,FALSE),"#,##0円")&amp;CHAR(10)&amp;VLOOKUP(A71,[1]令和3年度契約状況調査票!$C:$AR,34,FALSE),VLOOKUP(A71,[1]令和3年度契約状況調査票!$C:$AR,34,FALSE))))))))</f>
        <v/>
      </c>
      <c r="O71" s="21" t="str">
        <f>IF(A71="","",VLOOKUP(A71,[1]令和3年度契約状況調査票!$C:$BY,55,FALSE))</f>
        <v/>
      </c>
      <c r="P71" s="21" t="str">
        <f>IF(A71="","",IF(VLOOKUP(A71,[1]令和3年度契約状況調査票!$C:$AR,16,FALSE)="他官署で調達手続きを実施のため","×",IF(VLOOKUP(A71,[1]令和3年度契約状況調査票!$C:$AR,23,FALSE)="②同種の他の契約の予定価格を類推されるおそれがあるため公表しない","×","○")))</f>
        <v/>
      </c>
    </row>
    <row r="72" spans="1:16" s="21" customFormat="1" ht="60" customHeight="1" x14ac:dyDescent="0.15">
      <c r="A72" s="22" t="str">
        <f>IF(MAX([1]令和3年度契約状況調査票!C71:C316)&gt;=ROW()-5,ROW()-5,"")</f>
        <v/>
      </c>
      <c r="B72" s="23" t="str">
        <f>IF(A72="","",VLOOKUP(A72,[1]令和3年度契約状況調査票!$C:$AR,7,FALSE))</f>
        <v/>
      </c>
      <c r="C72" s="24" t="str">
        <f>IF(A72="","",VLOOKUP(A72,[1]令和3年度契約状況調査票!$C:$AR,8,FALSE))</f>
        <v/>
      </c>
      <c r="D72" s="25" t="str">
        <f>IF(A72="","",VLOOKUP(A72,[1]令和3年度契約状況調査票!$C:$AR,11,FALSE))</f>
        <v/>
      </c>
      <c r="E72" s="23" t="str">
        <f>IF(A72="","",VLOOKUP(A72,[1]令和3年度契約状況調査票!$C:$AR,12,FALSE))</f>
        <v/>
      </c>
      <c r="F72" s="26" t="str">
        <f>IF(A72="","",VLOOKUP(A72,[1]令和3年度契約状況調査票!$C:$AR,13,FALSE))</f>
        <v/>
      </c>
      <c r="G72" s="27" t="str">
        <f>IF(A72="","",IF(VLOOKUP(A72,[1]令和3年度契約状況調査票!$C:$AR,14,FALSE)="②一般競争入札（総合評価方式）","一般競争入札"&amp;CHAR(10)&amp;"（総合評価方式）","一般競争入札"))</f>
        <v/>
      </c>
      <c r="H72" s="28" t="str">
        <f>IF(A72="","",IF(VLOOKUP(A72,[1]令和3年度契約状況調査票!$C:$AR,16,FALSE)="他官署で調達手続きを実施のため","他官署で調達手続きを実施のため",IF(VLOOKUP(A72,[1]令和3年度契約状況調査票!$C:$AR,23,FALSE)="②同種の他の契約の予定価格を類推されるおそれがあるため公表しない","同種の他の契約の予定価格を類推されるおそれがあるため公表しない",IF(VLOOKUP(A72,[1]令和3年度契約状況調査票!$C:$AR,23,FALSE)="－","－",IF(VLOOKUP(A72,[1]令和3年度契約状況調査票!$C:$AR,9,FALSE)&lt;&gt;"",TEXT(VLOOKUP(A72,[1]令和3年度契約状況調査票!$C:$AR,16,FALSE),"#,##0円")&amp;CHAR(10)&amp;"(A)",VLOOKUP(A72,[1]令和3年度契約状況調査票!$C:$AR,16,FALSE))))))</f>
        <v/>
      </c>
      <c r="I72" s="28" t="str">
        <f>IF(A72="","",VLOOKUP(A72,[1]令和3年度契約状況調査票!$C:$AR,17,FALSE))</f>
        <v/>
      </c>
      <c r="J72" s="29" t="str">
        <f>IF(A72="","",IF(VLOOKUP(A72,[1]令和3年度契約状況調査票!$C:$AR,16,FALSE)="他官署で調達手続きを実施のため","－",IF(VLOOKUP(A72,[1]令和3年度契約状況調査票!$C:$AR,23,FALSE)="②同種の他の契約の予定価格を類推されるおそれがあるため公表しない","－",IF(VLOOKUP(A72,[1]令和3年度契約状況調査票!$C:$AR,23,FALSE)="－","－",IF(VLOOKUP(A72,[1]令和3年度契約状況調査票!$C:$AR,9,FALSE)&lt;&gt;"",TEXT(VLOOKUP(A72,[1]令和3年度契約状況調査票!$C:$AR,19,FALSE),"#.0%")&amp;CHAR(10)&amp;"(B/A×100)",VLOOKUP(A72,[1]令和3年度契約状況調査票!$C:$AR,19,FALSE))))))</f>
        <v/>
      </c>
      <c r="K72" s="30" t="str">
        <f>IF(A72="","",IF(VLOOKUP(A72,[1]令和3年度契約状況調査票!$C:$AR,29,FALSE)="①公益社団法人","公社",IF(VLOOKUP(A72,[1]令和3年度契約状況調査票!$C:$AR,29,FALSE)="②公益財団法人","公財","")))</f>
        <v/>
      </c>
      <c r="L72" s="30" t="str">
        <f>IF(A72="","",VLOOKUP(A72,[1]令和3年度契約状況調査票!$C:$AR,30,FALSE))</f>
        <v/>
      </c>
      <c r="M72" s="31" t="str">
        <f>IF(A72="","",IF(VLOOKUP(A72,[1]令和3年度契約状況調査票!$C:$AR,30,FALSE)="国所管",VLOOKUP(A72,[1]令和3年度契約状況調査票!$C:$AR,24,FALSE),""))</f>
        <v/>
      </c>
      <c r="N72" s="32" t="str">
        <f>IF(A72="","",IF(AND(P72="○",O72="分担契約/単価契約"),"単価契約"&amp;CHAR(10)&amp;"予定調達総額 "&amp;TEXT(VLOOKUP(A72,[1]令和3年度契約状況調査票!$C:$AR,18,FALSE),"#,##0円")&amp;"(B)"&amp;CHAR(10)&amp;"分担契約"&amp;CHAR(10)&amp;VLOOKUP(A72,[1]令和3年度契約状況調査票!$C:$AR,34,FALSE),IF(AND(P72="○",O72="分担契約"),"分担契約"&amp;CHAR(10)&amp;"契約総額 "&amp;TEXT(VLOOKUP(A72,[1]令和3年度契約状況調査票!$C:$AR,18,FALSE),"#,##0円")&amp;"(B)"&amp;CHAR(10)&amp;VLOOKUP(A72,[1]令和3年度契約状況調査票!$C:$AR,34,FALSE),(IF(O72="分担契約/単価契約","単価契約"&amp;CHAR(10)&amp;"予定調達総額 "&amp;TEXT(VLOOKUP(A72,[1]令和3年度契約状況調査票!$C:$AR,18,FALSE),"#,##0円")&amp;CHAR(10)&amp;"分担契約"&amp;CHAR(10)&amp;VLOOKUP(A72,[1]令和3年度契約状況調査票!$C:$AR,34,FALSE),IF(O72="分担契約","分担契約"&amp;CHAR(10)&amp;"契約総額 "&amp;TEXT(VLOOKUP(A72,[1]令和3年度契約状況調査票!$C:$AR,18,FALSE),"#,##0円")&amp;CHAR(10)&amp;VLOOKUP(A72,[1]令和3年度契約状況調査票!$C:$AR,34,FALSE),IF(O72="単価契約","単価契約"&amp;CHAR(10)&amp;"予定調達総額 "&amp;TEXT(VLOOKUP(A72,[1]令和3年度契約状況調査票!$C:$AR,18,FALSE),"#,##0円")&amp;CHAR(10)&amp;VLOOKUP(A72,[1]令和3年度契約状況調査票!$C:$AR,34,FALSE),VLOOKUP(A72,[1]令和3年度契約状況調査票!$C:$AR,34,FALSE))))))))</f>
        <v/>
      </c>
      <c r="O72" s="21" t="str">
        <f>IF(A72="","",VLOOKUP(A72,[1]令和3年度契約状況調査票!$C:$BY,55,FALSE))</f>
        <v/>
      </c>
      <c r="P72" s="21" t="str">
        <f>IF(A72="","",IF(VLOOKUP(A72,[1]令和3年度契約状況調査票!$C:$AR,16,FALSE)="他官署で調達手続きを実施のため","×",IF(VLOOKUP(A72,[1]令和3年度契約状況調査票!$C:$AR,23,FALSE)="②同種の他の契約の予定価格を類推されるおそれがあるため公表しない","×","○")))</f>
        <v/>
      </c>
    </row>
    <row r="73" spans="1:16" s="21" customFormat="1" ht="60" customHeight="1" x14ac:dyDescent="0.15">
      <c r="A73" s="22" t="str">
        <f>IF(MAX([1]令和3年度契約状況調査票!C72:C317)&gt;=ROW()-5,ROW()-5,"")</f>
        <v/>
      </c>
      <c r="B73" s="23" t="str">
        <f>IF(A73="","",VLOOKUP(A73,[1]令和3年度契約状況調査票!$C:$AR,7,FALSE))</f>
        <v/>
      </c>
      <c r="C73" s="24" t="str">
        <f>IF(A73="","",VLOOKUP(A73,[1]令和3年度契約状況調査票!$C:$AR,8,FALSE))</f>
        <v/>
      </c>
      <c r="D73" s="25" t="str">
        <f>IF(A73="","",VLOOKUP(A73,[1]令和3年度契約状況調査票!$C:$AR,11,FALSE))</f>
        <v/>
      </c>
      <c r="E73" s="23" t="str">
        <f>IF(A73="","",VLOOKUP(A73,[1]令和3年度契約状況調査票!$C:$AR,12,FALSE))</f>
        <v/>
      </c>
      <c r="F73" s="26" t="str">
        <f>IF(A73="","",VLOOKUP(A73,[1]令和3年度契約状況調査票!$C:$AR,13,FALSE))</f>
        <v/>
      </c>
      <c r="G73" s="27" t="str">
        <f>IF(A73="","",IF(VLOOKUP(A73,[1]令和3年度契約状況調査票!$C:$AR,14,FALSE)="②一般競争入札（総合評価方式）","一般競争入札"&amp;CHAR(10)&amp;"（総合評価方式）","一般競争入札"))</f>
        <v/>
      </c>
      <c r="H73" s="28" t="str">
        <f>IF(A73="","",IF(VLOOKUP(A73,[1]令和3年度契約状況調査票!$C:$AR,16,FALSE)="他官署で調達手続きを実施のため","他官署で調達手続きを実施のため",IF(VLOOKUP(A73,[1]令和3年度契約状況調査票!$C:$AR,23,FALSE)="②同種の他の契約の予定価格を類推されるおそれがあるため公表しない","同種の他の契約の予定価格を類推されるおそれがあるため公表しない",IF(VLOOKUP(A73,[1]令和3年度契約状況調査票!$C:$AR,23,FALSE)="－","－",IF(VLOOKUP(A73,[1]令和3年度契約状況調査票!$C:$AR,9,FALSE)&lt;&gt;"",TEXT(VLOOKUP(A73,[1]令和3年度契約状況調査票!$C:$AR,16,FALSE),"#,##0円")&amp;CHAR(10)&amp;"(A)",VLOOKUP(A73,[1]令和3年度契約状況調査票!$C:$AR,16,FALSE))))))</f>
        <v/>
      </c>
      <c r="I73" s="28" t="str">
        <f>IF(A73="","",VLOOKUP(A73,[1]令和3年度契約状況調査票!$C:$AR,17,FALSE))</f>
        <v/>
      </c>
      <c r="J73" s="29" t="str">
        <f>IF(A73="","",IF(VLOOKUP(A73,[1]令和3年度契約状況調査票!$C:$AR,16,FALSE)="他官署で調達手続きを実施のため","－",IF(VLOOKUP(A73,[1]令和3年度契約状況調査票!$C:$AR,23,FALSE)="②同種の他の契約の予定価格を類推されるおそれがあるため公表しない","－",IF(VLOOKUP(A73,[1]令和3年度契約状況調査票!$C:$AR,23,FALSE)="－","－",IF(VLOOKUP(A73,[1]令和3年度契約状況調査票!$C:$AR,9,FALSE)&lt;&gt;"",TEXT(VLOOKUP(A73,[1]令和3年度契約状況調査票!$C:$AR,19,FALSE),"#.0%")&amp;CHAR(10)&amp;"(B/A×100)",VLOOKUP(A73,[1]令和3年度契約状況調査票!$C:$AR,19,FALSE))))))</f>
        <v/>
      </c>
      <c r="K73" s="30" t="str">
        <f>IF(A73="","",IF(VLOOKUP(A73,[1]令和3年度契約状況調査票!$C:$AR,29,FALSE)="①公益社団法人","公社",IF(VLOOKUP(A73,[1]令和3年度契約状況調査票!$C:$AR,29,FALSE)="②公益財団法人","公財","")))</f>
        <v/>
      </c>
      <c r="L73" s="30" t="str">
        <f>IF(A73="","",VLOOKUP(A73,[1]令和3年度契約状況調査票!$C:$AR,30,FALSE))</f>
        <v/>
      </c>
      <c r="M73" s="31" t="str">
        <f>IF(A73="","",IF(VLOOKUP(A73,[1]令和3年度契約状況調査票!$C:$AR,30,FALSE)="国所管",VLOOKUP(A73,[1]令和3年度契約状況調査票!$C:$AR,24,FALSE),""))</f>
        <v/>
      </c>
      <c r="N73" s="32" t="str">
        <f>IF(A73="","",IF(AND(P73="○",O73="分担契約/単価契約"),"単価契約"&amp;CHAR(10)&amp;"予定調達総額 "&amp;TEXT(VLOOKUP(A73,[1]令和3年度契約状況調査票!$C:$AR,18,FALSE),"#,##0円")&amp;"(B)"&amp;CHAR(10)&amp;"分担契約"&amp;CHAR(10)&amp;VLOOKUP(A73,[1]令和3年度契約状況調査票!$C:$AR,34,FALSE),IF(AND(P73="○",O73="分担契約"),"分担契約"&amp;CHAR(10)&amp;"契約総額 "&amp;TEXT(VLOOKUP(A73,[1]令和3年度契約状況調査票!$C:$AR,18,FALSE),"#,##0円")&amp;"(B)"&amp;CHAR(10)&amp;VLOOKUP(A73,[1]令和3年度契約状況調査票!$C:$AR,34,FALSE),(IF(O73="分担契約/単価契約","単価契約"&amp;CHAR(10)&amp;"予定調達総額 "&amp;TEXT(VLOOKUP(A73,[1]令和3年度契約状況調査票!$C:$AR,18,FALSE),"#,##0円")&amp;CHAR(10)&amp;"分担契約"&amp;CHAR(10)&amp;VLOOKUP(A73,[1]令和3年度契約状況調査票!$C:$AR,34,FALSE),IF(O73="分担契約","分担契約"&amp;CHAR(10)&amp;"契約総額 "&amp;TEXT(VLOOKUP(A73,[1]令和3年度契約状況調査票!$C:$AR,18,FALSE),"#,##0円")&amp;CHAR(10)&amp;VLOOKUP(A73,[1]令和3年度契約状況調査票!$C:$AR,34,FALSE),IF(O73="単価契約","単価契約"&amp;CHAR(10)&amp;"予定調達総額 "&amp;TEXT(VLOOKUP(A73,[1]令和3年度契約状況調査票!$C:$AR,18,FALSE),"#,##0円")&amp;CHAR(10)&amp;VLOOKUP(A73,[1]令和3年度契約状況調査票!$C:$AR,34,FALSE),VLOOKUP(A73,[1]令和3年度契約状況調査票!$C:$AR,34,FALSE))))))))</f>
        <v/>
      </c>
      <c r="O73" s="21" t="str">
        <f>IF(A73="","",VLOOKUP(A73,[1]令和3年度契約状況調査票!$C:$BY,55,FALSE))</f>
        <v/>
      </c>
      <c r="P73" s="21" t="str">
        <f>IF(A73="","",IF(VLOOKUP(A73,[1]令和3年度契約状況調査票!$C:$AR,16,FALSE)="他官署で調達手続きを実施のため","×",IF(VLOOKUP(A73,[1]令和3年度契約状況調査票!$C:$AR,23,FALSE)="②同種の他の契約の予定価格を類推されるおそれがあるため公表しない","×","○")))</f>
        <v/>
      </c>
    </row>
    <row r="74" spans="1:16" s="21" customFormat="1" ht="60" customHeight="1" x14ac:dyDescent="0.15">
      <c r="A74" s="22" t="str">
        <f>IF(MAX([1]令和3年度契約状況調査票!C73:C318)&gt;=ROW()-5,ROW()-5,"")</f>
        <v/>
      </c>
      <c r="B74" s="23" t="str">
        <f>IF(A74="","",VLOOKUP(A74,[1]令和3年度契約状況調査票!$C:$AR,7,FALSE))</f>
        <v/>
      </c>
      <c r="C74" s="24" t="str">
        <f>IF(A74="","",VLOOKUP(A74,[1]令和3年度契約状況調査票!$C:$AR,8,FALSE))</f>
        <v/>
      </c>
      <c r="D74" s="25" t="str">
        <f>IF(A74="","",VLOOKUP(A74,[1]令和3年度契約状況調査票!$C:$AR,11,FALSE))</f>
        <v/>
      </c>
      <c r="E74" s="23" t="str">
        <f>IF(A74="","",VLOOKUP(A74,[1]令和3年度契約状況調査票!$C:$AR,12,FALSE))</f>
        <v/>
      </c>
      <c r="F74" s="26" t="str">
        <f>IF(A74="","",VLOOKUP(A74,[1]令和3年度契約状況調査票!$C:$AR,13,FALSE))</f>
        <v/>
      </c>
      <c r="G74" s="27" t="str">
        <f>IF(A74="","",IF(VLOOKUP(A74,[1]令和3年度契約状況調査票!$C:$AR,14,FALSE)="②一般競争入札（総合評価方式）","一般競争入札"&amp;CHAR(10)&amp;"（総合評価方式）","一般競争入札"))</f>
        <v/>
      </c>
      <c r="H74" s="28" t="str">
        <f>IF(A74="","",IF(VLOOKUP(A74,[1]令和3年度契約状況調査票!$C:$AR,16,FALSE)="他官署で調達手続きを実施のため","他官署で調達手続きを実施のため",IF(VLOOKUP(A74,[1]令和3年度契約状況調査票!$C:$AR,23,FALSE)="②同種の他の契約の予定価格を類推されるおそれがあるため公表しない","同種の他の契約の予定価格を類推されるおそれがあるため公表しない",IF(VLOOKUP(A74,[1]令和3年度契約状況調査票!$C:$AR,23,FALSE)="－","－",IF(VLOOKUP(A74,[1]令和3年度契約状況調査票!$C:$AR,9,FALSE)&lt;&gt;"",TEXT(VLOOKUP(A74,[1]令和3年度契約状況調査票!$C:$AR,16,FALSE),"#,##0円")&amp;CHAR(10)&amp;"(A)",VLOOKUP(A74,[1]令和3年度契約状況調査票!$C:$AR,16,FALSE))))))</f>
        <v/>
      </c>
      <c r="I74" s="28" t="str">
        <f>IF(A74="","",VLOOKUP(A74,[1]令和3年度契約状況調査票!$C:$AR,17,FALSE))</f>
        <v/>
      </c>
      <c r="J74" s="29" t="str">
        <f>IF(A74="","",IF(VLOOKUP(A74,[1]令和3年度契約状況調査票!$C:$AR,16,FALSE)="他官署で調達手続きを実施のため","－",IF(VLOOKUP(A74,[1]令和3年度契約状況調査票!$C:$AR,23,FALSE)="②同種の他の契約の予定価格を類推されるおそれがあるため公表しない","－",IF(VLOOKUP(A74,[1]令和3年度契約状況調査票!$C:$AR,23,FALSE)="－","－",IF(VLOOKUP(A74,[1]令和3年度契約状況調査票!$C:$AR,9,FALSE)&lt;&gt;"",TEXT(VLOOKUP(A74,[1]令和3年度契約状況調査票!$C:$AR,19,FALSE),"#.0%")&amp;CHAR(10)&amp;"(B/A×100)",VLOOKUP(A74,[1]令和3年度契約状況調査票!$C:$AR,19,FALSE))))))</f>
        <v/>
      </c>
      <c r="K74" s="30" t="str">
        <f>IF(A74="","",IF(VLOOKUP(A74,[1]令和3年度契約状況調査票!$C:$AR,29,FALSE)="①公益社団法人","公社",IF(VLOOKUP(A74,[1]令和3年度契約状況調査票!$C:$AR,29,FALSE)="②公益財団法人","公財","")))</f>
        <v/>
      </c>
      <c r="L74" s="30" t="str">
        <f>IF(A74="","",VLOOKUP(A74,[1]令和3年度契約状況調査票!$C:$AR,30,FALSE))</f>
        <v/>
      </c>
      <c r="M74" s="31" t="str">
        <f>IF(A74="","",IF(VLOOKUP(A74,[1]令和3年度契約状況調査票!$C:$AR,30,FALSE)="国所管",VLOOKUP(A74,[1]令和3年度契約状況調査票!$C:$AR,24,FALSE),""))</f>
        <v/>
      </c>
      <c r="N74" s="32" t="str">
        <f>IF(A74="","",IF(AND(P74="○",O74="分担契約/単価契約"),"単価契約"&amp;CHAR(10)&amp;"予定調達総額 "&amp;TEXT(VLOOKUP(A74,[1]令和3年度契約状況調査票!$C:$AR,18,FALSE),"#,##0円")&amp;"(B)"&amp;CHAR(10)&amp;"分担契約"&amp;CHAR(10)&amp;VLOOKUP(A74,[1]令和3年度契約状況調査票!$C:$AR,34,FALSE),IF(AND(P74="○",O74="分担契約"),"分担契約"&amp;CHAR(10)&amp;"契約総額 "&amp;TEXT(VLOOKUP(A74,[1]令和3年度契約状況調査票!$C:$AR,18,FALSE),"#,##0円")&amp;"(B)"&amp;CHAR(10)&amp;VLOOKUP(A74,[1]令和3年度契約状況調査票!$C:$AR,34,FALSE),(IF(O74="分担契約/単価契約","単価契約"&amp;CHAR(10)&amp;"予定調達総額 "&amp;TEXT(VLOOKUP(A74,[1]令和3年度契約状況調査票!$C:$AR,18,FALSE),"#,##0円")&amp;CHAR(10)&amp;"分担契約"&amp;CHAR(10)&amp;VLOOKUP(A74,[1]令和3年度契約状況調査票!$C:$AR,34,FALSE),IF(O74="分担契約","分担契約"&amp;CHAR(10)&amp;"契約総額 "&amp;TEXT(VLOOKUP(A74,[1]令和3年度契約状況調査票!$C:$AR,18,FALSE),"#,##0円")&amp;CHAR(10)&amp;VLOOKUP(A74,[1]令和3年度契約状況調査票!$C:$AR,34,FALSE),IF(O74="単価契約","単価契約"&amp;CHAR(10)&amp;"予定調達総額 "&amp;TEXT(VLOOKUP(A74,[1]令和3年度契約状況調査票!$C:$AR,18,FALSE),"#,##0円")&amp;CHAR(10)&amp;VLOOKUP(A74,[1]令和3年度契約状況調査票!$C:$AR,34,FALSE),VLOOKUP(A74,[1]令和3年度契約状況調査票!$C:$AR,34,FALSE))))))))</f>
        <v/>
      </c>
      <c r="O74" s="21" t="str">
        <f>IF(A74="","",VLOOKUP(A74,[1]令和3年度契約状況調査票!$C:$BY,55,FALSE))</f>
        <v/>
      </c>
      <c r="P74" s="21" t="str">
        <f>IF(A74="","",IF(VLOOKUP(A74,[1]令和3年度契約状況調査票!$C:$AR,16,FALSE)="他官署で調達手続きを実施のため","×",IF(VLOOKUP(A74,[1]令和3年度契約状況調査票!$C:$AR,23,FALSE)="②同種の他の契約の予定価格を類推されるおそれがあるため公表しない","×","○")))</f>
        <v/>
      </c>
    </row>
    <row r="75" spans="1:16" s="21" customFormat="1" ht="60" customHeight="1" x14ac:dyDescent="0.15">
      <c r="A75" s="22" t="str">
        <f>IF(MAX([1]令和3年度契約状況調査票!C74:C319)&gt;=ROW()-5,ROW()-5,"")</f>
        <v/>
      </c>
      <c r="B75" s="23" t="str">
        <f>IF(A75="","",VLOOKUP(A75,[1]令和3年度契約状況調査票!$C:$AR,7,FALSE))</f>
        <v/>
      </c>
      <c r="C75" s="24" t="str">
        <f>IF(A75="","",VLOOKUP(A75,[1]令和3年度契約状況調査票!$C:$AR,8,FALSE))</f>
        <v/>
      </c>
      <c r="D75" s="25" t="str">
        <f>IF(A75="","",VLOOKUP(A75,[1]令和3年度契約状況調査票!$C:$AR,11,FALSE))</f>
        <v/>
      </c>
      <c r="E75" s="23" t="str">
        <f>IF(A75="","",VLOOKUP(A75,[1]令和3年度契約状況調査票!$C:$AR,12,FALSE))</f>
        <v/>
      </c>
      <c r="F75" s="26" t="str">
        <f>IF(A75="","",VLOOKUP(A75,[1]令和3年度契約状況調査票!$C:$AR,13,FALSE))</f>
        <v/>
      </c>
      <c r="G75" s="27" t="str">
        <f>IF(A75="","",IF(VLOOKUP(A75,[1]令和3年度契約状況調査票!$C:$AR,14,FALSE)="②一般競争入札（総合評価方式）","一般競争入札"&amp;CHAR(10)&amp;"（総合評価方式）","一般競争入札"))</f>
        <v/>
      </c>
      <c r="H75" s="28" t="str">
        <f>IF(A75="","",IF(VLOOKUP(A75,[1]令和3年度契約状況調査票!$C:$AR,16,FALSE)="他官署で調達手続きを実施のため","他官署で調達手続きを実施のため",IF(VLOOKUP(A75,[1]令和3年度契約状況調査票!$C:$AR,23,FALSE)="②同種の他の契約の予定価格を類推されるおそれがあるため公表しない","同種の他の契約の予定価格を類推されるおそれがあるため公表しない",IF(VLOOKUP(A75,[1]令和3年度契約状況調査票!$C:$AR,23,FALSE)="－","－",IF(VLOOKUP(A75,[1]令和3年度契約状況調査票!$C:$AR,9,FALSE)&lt;&gt;"",TEXT(VLOOKUP(A75,[1]令和3年度契約状況調査票!$C:$AR,16,FALSE),"#,##0円")&amp;CHAR(10)&amp;"(A)",VLOOKUP(A75,[1]令和3年度契約状況調査票!$C:$AR,16,FALSE))))))</f>
        <v/>
      </c>
      <c r="I75" s="28" t="str">
        <f>IF(A75="","",VLOOKUP(A75,[1]令和3年度契約状況調査票!$C:$AR,17,FALSE))</f>
        <v/>
      </c>
      <c r="J75" s="29" t="str">
        <f>IF(A75="","",IF(VLOOKUP(A75,[1]令和3年度契約状況調査票!$C:$AR,16,FALSE)="他官署で調達手続きを実施のため","－",IF(VLOOKUP(A75,[1]令和3年度契約状況調査票!$C:$AR,23,FALSE)="②同種の他の契約の予定価格を類推されるおそれがあるため公表しない","－",IF(VLOOKUP(A75,[1]令和3年度契約状況調査票!$C:$AR,23,FALSE)="－","－",IF(VLOOKUP(A75,[1]令和3年度契約状況調査票!$C:$AR,9,FALSE)&lt;&gt;"",TEXT(VLOOKUP(A75,[1]令和3年度契約状況調査票!$C:$AR,19,FALSE),"#.0%")&amp;CHAR(10)&amp;"(B/A×100)",VLOOKUP(A75,[1]令和3年度契約状況調査票!$C:$AR,19,FALSE))))))</f>
        <v/>
      </c>
      <c r="K75" s="30" t="str">
        <f>IF(A75="","",IF(VLOOKUP(A75,[1]令和3年度契約状況調査票!$C:$AR,29,FALSE)="①公益社団法人","公社",IF(VLOOKUP(A75,[1]令和3年度契約状況調査票!$C:$AR,29,FALSE)="②公益財団法人","公財","")))</f>
        <v/>
      </c>
      <c r="L75" s="30" t="str">
        <f>IF(A75="","",VLOOKUP(A75,[1]令和3年度契約状況調査票!$C:$AR,30,FALSE))</f>
        <v/>
      </c>
      <c r="M75" s="31" t="str">
        <f>IF(A75="","",IF(VLOOKUP(A75,[1]令和3年度契約状況調査票!$C:$AR,30,FALSE)="国所管",VLOOKUP(A75,[1]令和3年度契約状況調査票!$C:$AR,24,FALSE),""))</f>
        <v/>
      </c>
      <c r="N75" s="32" t="str">
        <f>IF(A75="","",IF(AND(P75="○",O75="分担契約/単価契約"),"単価契約"&amp;CHAR(10)&amp;"予定調達総額 "&amp;TEXT(VLOOKUP(A75,[1]令和3年度契約状況調査票!$C:$AR,18,FALSE),"#,##0円")&amp;"(B)"&amp;CHAR(10)&amp;"分担契約"&amp;CHAR(10)&amp;VLOOKUP(A75,[1]令和3年度契約状況調査票!$C:$AR,34,FALSE),IF(AND(P75="○",O75="分担契約"),"分担契約"&amp;CHAR(10)&amp;"契約総額 "&amp;TEXT(VLOOKUP(A75,[1]令和3年度契約状況調査票!$C:$AR,18,FALSE),"#,##0円")&amp;"(B)"&amp;CHAR(10)&amp;VLOOKUP(A75,[1]令和3年度契約状況調査票!$C:$AR,34,FALSE),(IF(O75="分担契約/単価契約","単価契約"&amp;CHAR(10)&amp;"予定調達総額 "&amp;TEXT(VLOOKUP(A75,[1]令和3年度契約状況調査票!$C:$AR,18,FALSE),"#,##0円")&amp;CHAR(10)&amp;"分担契約"&amp;CHAR(10)&amp;VLOOKUP(A75,[1]令和3年度契約状況調査票!$C:$AR,34,FALSE),IF(O75="分担契約","分担契約"&amp;CHAR(10)&amp;"契約総額 "&amp;TEXT(VLOOKUP(A75,[1]令和3年度契約状況調査票!$C:$AR,18,FALSE),"#,##0円")&amp;CHAR(10)&amp;VLOOKUP(A75,[1]令和3年度契約状況調査票!$C:$AR,34,FALSE),IF(O75="単価契約","単価契約"&amp;CHAR(10)&amp;"予定調達総額 "&amp;TEXT(VLOOKUP(A75,[1]令和3年度契約状況調査票!$C:$AR,18,FALSE),"#,##0円")&amp;CHAR(10)&amp;VLOOKUP(A75,[1]令和3年度契約状況調査票!$C:$AR,34,FALSE),VLOOKUP(A75,[1]令和3年度契約状況調査票!$C:$AR,34,FALSE))))))))</f>
        <v/>
      </c>
      <c r="O75" s="21" t="str">
        <f>IF(A75="","",VLOOKUP(A75,[1]令和3年度契約状況調査票!$C:$BY,55,FALSE))</f>
        <v/>
      </c>
      <c r="P75" s="21" t="str">
        <f>IF(A75="","",IF(VLOOKUP(A75,[1]令和3年度契約状況調査票!$C:$AR,16,FALSE)="他官署で調達手続きを実施のため","×",IF(VLOOKUP(A75,[1]令和3年度契約状況調査票!$C:$AR,23,FALSE)="②同種の他の契約の予定価格を類推されるおそれがあるため公表しない","×","○")))</f>
        <v/>
      </c>
    </row>
    <row r="76" spans="1:16" s="21" customFormat="1" ht="60" customHeight="1" x14ac:dyDescent="0.15">
      <c r="A76" s="22" t="str">
        <f>IF(MAX([1]令和3年度契約状況調査票!C75:C320)&gt;=ROW()-5,ROW()-5,"")</f>
        <v/>
      </c>
      <c r="B76" s="23" t="str">
        <f>IF(A76="","",VLOOKUP(A76,[1]令和3年度契約状況調査票!$C:$AR,7,FALSE))</f>
        <v/>
      </c>
      <c r="C76" s="24" t="str">
        <f>IF(A76="","",VLOOKUP(A76,[1]令和3年度契約状況調査票!$C:$AR,8,FALSE))</f>
        <v/>
      </c>
      <c r="D76" s="25" t="str">
        <f>IF(A76="","",VLOOKUP(A76,[1]令和3年度契約状況調査票!$C:$AR,11,FALSE))</f>
        <v/>
      </c>
      <c r="E76" s="23" t="str">
        <f>IF(A76="","",VLOOKUP(A76,[1]令和3年度契約状況調査票!$C:$AR,12,FALSE))</f>
        <v/>
      </c>
      <c r="F76" s="26" t="str">
        <f>IF(A76="","",VLOOKUP(A76,[1]令和3年度契約状況調査票!$C:$AR,13,FALSE))</f>
        <v/>
      </c>
      <c r="G76" s="27" t="str">
        <f>IF(A76="","",IF(VLOOKUP(A76,[1]令和3年度契約状況調査票!$C:$AR,14,FALSE)="②一般競争入札（総合評価方式）","一般競争入札"&amp;CHAR(10)&amp;"（総合評価方式）","一般競争入札"))</f>
        <v/>
      </c>
      <c r="H76" s="28" t="str">
        <f>IF(A76="","",IF(VLOOKUP(A76,[1]令和3年度契約状況調査票!$C:$AR,16,FALSE)="他官署で調達手続きを実施のため","他官署で調達手続きを実施のため",IF(VLOOKUP(A76,[1]令和3年度契約状況調査票!$C:$AR,23,FALSE)="②同種の他の契約の予定価格を類推されるおそれがあるため公表しない","同種の他の契約の予定価格を類推されるおそれがあるため公表しない",IF(VLOOKUP(A76,[1]令和3年度契約状況調査票!$C:$AR,23,FALSE)="－","－",IF(VLOOKUP(A76,[1]令和3年度契約状況調査票!$C:$AR,9,FALSE)&lt;&gt;"",TEXT(VLOOKUP(A76,[1]令和3年度契約状況調査票!$C:$AR,16,FALSE),"#,##0円")&amp;CHAR(10)&amp;"(A)",VLOOKUP(A76,[1]令和3年度契約状況調査票!$C:$AR,16,FALSE))))))</f>
        <v/>
      </c>
      <c r="I76" s="28" t="str">
        <f>IF(A76="","",VLOOKUP(A76,[1]令和3年度契約状況調査票!$C:$AR,17,FALSE))</f>
        <v/>
      </c>
      <c r="J76" s="29" t="str">
        <f>IF(A76="","",IF(VLOOKUP(A76,[1]令和3年度契約状況調査票!$C:$AR,16,FALSE)="他官署で調達手続きを実施のため","－",IF(VLOOKUP(A76,[1]令和3年度契約状況調査票!$C:$AR,23,FALSE)="②同種の他の契約の予定価格を類推されるおそれがあるため公表しない","－",IF(VLOOKUP(A76,[1]令和3年度契約状況調査票!$C:$AR,23,FALSE)="－","－",IF(VLOOKUP(A76,[1]令和3年度契約状況調査票!$C:$AR,9,FALSE)&lt;&gt;"",TEXT(VLOOKUP(A76,[1]令和3年度契約状況調査票!$C:$AR,19,FALSE),"#.0%")&amp;CHAR(10)&amp;"(B/A×100)",VLOOKUP(A76,[1]令和3年度契約状況調査票!$C:$AR,19,FALSE))))))</f>
        <v/>
      </c>
      <c r="K76" s="30" t="str">
        <f>IF(A76="","",IF(VLOOKUP(A76,[1]令和3年度契約状況調査票!$C:$AR,29,FALSE)="①公益社団法人","公社",IF(VLOOKUP(A76,[1]令和3年度契約状況調査票!$C:$AR,29,FALSE)="②公益財団法人","公財","")))</f>
        <v/>
      </c>
      <c r="L76" s="30" t="str">
        <f>IF(A76="","",VLOOKUP(A76,[1]令和3年度契約状況調査票!$C:$AR,30,FALSE))</f>
        <v/>
      </c>
      <c r="M76" s="31" t="str">
        <f>IF(A76="","",IF(VLOOKUP(A76,[1]令和3年度契約状況調査票!$C:$AR,30,FALSE)="国所管",VLOOKUP(A76,[1]令和3年度契約状況調査票!$C:$AR,24,FALSE),""))</f>
        <v/>
      </c>
      <c r="N76" s="32" t="str">
        <f>IF(A76="","",IF(AND(P76="○",O76="分担契約/単価契約"),"単価契約"&amp;CHAR(10)&amp;"予定調達総額 "&amp;TEXT(VLOOKUP(A76,[1]令和3年度契約状況調査票!$C:$AR,18,FALSE),"#,##0円")&amp;"(B)"&amp;CHAR(10)&amp;"分担契約"&amp;CHAR(10)&amp;VLOOKUP(A76,[1]令和3年度契約状況調査票!$C:$AR,34,FALSE),IF(AND(P76="○",O76="分担契約"),"分担契約"&amp;CHAR(10)&amp;"契約総額 "&amp;TEXT(VLOOKUP(A76,[1]令和3年度契約状況調査票!$C:$AR,18,FALSE),"#,##0円")&amp;"(B)"&amp;CHAR(10)&amp;VLOOKUP(A76,[1]令和3年度契約状況調査票!$C:$AR,34,FALSE),(IF(O76="分担契約/単価契約","単価契約"&amp;CHAR(10)&amp;"予定調達総額 "&amp;TEXT(VLOOKUP(A76,[1]令和3年度契約状況調査票!$C:$AR,18,FALSE),"#,##0円")&amp;CHAR(10)&amp;"分担契約"&amp;CHAR(10)&amp;VLOOKUP(A76,[1]令和3年度契約状況調査票!$C:$AR,34,FALSE),IF(O76="分担契約","分担契約"&amp;CHAR(10)&amp;"契約総額 "&amp;TEXT(VLOOKUP(A76,[1]令和3年度契約状況調査票!$C:$AR,18,FALSE),"#,##0円")&amp;CHAR(10)&amp;VLOOKUP(A76,[1]令和3年度契約状況調査票!$C:$AR,34,FALSE),IF(O76="単価契約","単価契約"&amp;CHAR(10)&amp;"予定調達総額 "&amp;TEXT(VLOOKUP(A76,[1]令和3年度契約状況調査票!$C:$AR,18,FALSE),"#,##0円")&amp;CHAR(10)&amp;VLOOKUP(A76,[1]令和3年度契約状況調査票!$C:$AR,34,FALSE),VLOOKUP(A76,[1]令和3年度契約状況調査票!$C:$AR,34,FALSE))))))))</f>
        <v/>
      </c>
      <c r="O76" s="21" t="str">
        <f>IF(A76="","",VLOOKUP(A76,[1]令和3年度契約状況調査票!$C:$BY,55,FALSE))</f>
        <v/>
      </c>
      <c r="P76" s="21" t="str">
        <f>IF(A76="","",IF(VLOOKUP(A76,[1]令和3年度契約状況調査票!$C:$AR,16,FALSE)="他官署で調達手続きを実施のため","×",IF(VLOOKUP(A76,[1]令和3年度契約状況調査票!$C:$AR,23,FALSE)="②同種の他の契約の予定価格を類推されるおそれがあるため公表しない","×","○")))</f>
        <v/>
      </c>
    </row>
    <row r="77" spans="1:16" s="21" customFormat="1" ht="60" customHeight="1" x14ac:dyDescent="0.15">
      <c r="A77" s="22" t="str">
        <f>IF(MAX([1]令和3年度契約状況調査票!C76:C321)&gt;=ROW()-5,ROW()-5,"")</f>
        <v/>
      </c>
      <c r="B77" s="23" t="str">
        <f>IF(A77="","",VLOOKUP(A77,[1]令和3年度契約状況調査票!$C:$AR,7,FALSE))</f>
        <v/>
      </c>
      <c r="C77" s="24" t="str">
        <f>IF(A77="","",VLOOKUP(A77,[1]令和3年度契約状況調査票!$C:$AR,8,FALSE))</f>
        <v/>
      </c>
      <c r="D77" s="25" t="str">
        <f>IF(A77="","",VLOOKUP(A77,[1]令和3年度契約状況調査票!$C:$AR,11,FALSE))</f>
        <v/>
      </c>
      <c r="E77" s="23" t="str">
        <f>IF(A77="","",VLOOKUP(A77,[1]令和3年度契約状況調査票!$C:$AR,12,FALSE))</f>
        <v/>
      </c>
      <c r="F77" s="26" t="str">
        <f>IF(A77="","",VLOOKUP(A77,[1]令和3年度契約状況調査票!$C:$AR,13,FALSE))</f>
        <v/>
      </c>
      <c r="G77" s="27" t="str">
        <f>IF(A77="","",IF(VLOOKUP(A77,[1]令和3年度契約状況調査票!$C:$AR,14,FALSE)="②一般競争入札（総合評価方式）","一般競争入札"&amp;CHAR(10)&amp;"（総合評価方式）","一般競争入札"))</f>
        <v/>
      </c>
      <c r="H77" s="28" t="str">
        <f>IF(A77="","",IF(VLOOKUP(A77,[1]令和3年度契約状況調査票!$C:$AR,16,FALSE)="他官署で調達手続きを実施のため","他官署で調達手続きを実施のため",IF(VLOOKUP(A77,[1]令和3年度契約状況調査票!$C:$AR,23,FALSE)="②同種の他の契約の予定価格を類推されるおそれがあるため公表しない","同種の他の契約の予定価格を類推されるおそれがあるため公表しない",IF(VLOOKUP(A77,[1]令和3年度契約状況調査票!$C:$AR,23,FALSE)="－","－",IF(VLOOKUP(A77,[1]令和3年度契約状況調査票!$C:$AR,9,FALSE)&lt;&gt;"",TEXT(VLOOKUP(A77,[1]令和3年度契約状況調査票!$C:$AR,16,FALSE),"#,##0円")&amp;CHAR(10)&amp;"(A)",VLOOKUP(A77,[1]令和3年度契約状況調査票!$C:$AR,16,FALSE))))))</f>
        <v/>
      </c>
      <c r="I77" s="28" t="str">
        <f>IF(A77="","",VLOOKUP(A77,[1]令和3年度契約状況調査票!$C:$AR,17,FALSE))</f>
        <v/>
      </c>
      <c r="J77" s="29" t="str">
        <f>IF(A77="","",IF(VLOOKUP(A77,[1]令和3年度契約状況調査票!$C:$AR,16,FALSE)="他官署で調達手続きを実施のため","－",IF(VLOOKUP(A77,[1]令和3年度契約状況調査票!$C:$AR,23,FALSE)="②同種の他の契約の予定価格を類推されるおそれがあるため公表しない","－",IF(VLOOKUP(A77,[1]令和3年度契約状況調査票!$C:$AR,23,FALSE)="－","－",IF(VLOOKUP(A77,[1]令和3年度契約状況調査票!$C:$AR,9,FALSE)&lt;&gt;"",TEXT(VLOOKUP(A77,[1]令和3年度契約状況調査票!$C:$AR,19,FALSE),"#.0%")&amp;CHAR(10)&amp;"(B/A×100)",VLOOKUP(A77,[1]令和3年度契約状況調査票!$C:$AR,19,FALSE))))))</f>
        <v/>
      </c>
      <c r="K77" s="30" t="str">
        <f>IF(A77="","",IF(VLOOKUP(A77,[1]令和3年度契約状況調査票!$C:$AR,29,FALSE)="①公益社団法人","公社",IF(VLOOKUP(A77,[1]令和3年度契約状況調査票!$C:$AR,29,FALSE)="②公益財団法人","公財","")))</f>
        <v/>
      </c>
      <c r="L77" s="30" t="str">
        <f>IF(A77="","",VLOOKUP(A77,[1]令和3年度契約状況調査票!$C:$AR,30,FALSE))</f>
        <v/>
      </c>
      <c r="M77" s="31" t="str">
        <f>IF(A77="","",IF(VLOOKUP(A77,[1]令和3年度契約状況調査票!$C:$AR,30,FALSE)="国所管",VLOOKUP(A77,[1]令和3年度契約状況調査票!$C:$AR,24,FALSE),""))</f>
        <v/>
      </c>
      <c r="N77" s="32" t="str">
        <f>IF(A77="","",IF(AND(P77="○",O77="分担契約/単価契約"),"単価契約"&amp;CHAR(10)&amp;"予定調達総額 "&amp;TEXT(VLOOKUP(A77,[1]令和3年度契約状況調査票!$C:$AR,18,FALSE),"#,##0円")&amp;"(B)"&amp;CHAR(10)&amp;"分担契約"&amp;CHAR(10)&amp;VLOOKUP(A77,[1]令和3年度契約状況調査票!$C:$AR,34,FALSE),IF(AND(P77="○",O77="分担契約"),"分担契約"&amp;CHAR(10)&amp;"契約総額 "&amp;TEXT(VLOOKUP(A77,[1]令和3年度契約状況調査票!$C:$AR,18,FALSE),"#,##0円")&amp;"(B)"&amp;CHAR(10)&amp;VLOOKUP(A77,[1]令和3年度契約状況調査票!$C:$AR,34,FALSE),(IF(O77="分担契約/単価契約","単価契約"&amp;CHAR(10)&amp;"予定調達総額 "&amp;TEXT(VLOOKUP(A77,[1]令和3年度契約状況調査票!$C:$AR,18,FALSE),"#,##0円")&amp;CHAR(10)&amp;"分担契約"&amp;CHAR(10)&amp;VLOOKUP(A77,[1]令和3年度契約状況調査票!$C:$AR,34,FALSE),IF(O77="分担契約","分担契約"&amp;CHAR(10)&amp;"契約総額 "&amp;TEXT(VLOOKUP(A77,[1]令和3年度契約状況調査票!$C:$AR,18,FALSE),"#,##0円")&amp;CHAR(10)&amp;VLOOKUP(A77,[1]令和3年度契約状況調査票!$C:$AR,34,FALSE),IF(O77="単価契約","単価契約"&amp;CHAR(10)&amp;"予定調達総額 "&amp;TEXT(VLOOKUP(A77,[1]令和3年度契約状況調査票!$C:$AR,18,FALSE),"#,##0円")&amp;CHAR(10)&amp;VLOOKUP(A77,[1]令和3年度契約状況調査票!$C:$AR,34,FALSE),VLOOKUP(A77,[1]令和3年度契約状況調査票!$C:$AR,34,FALSE))))))))</f>
        <v/>
      </c>
      <c r="O77" s="21" t="str">
        <f>IF(A77="","",VLOOKUP(A77,[1]令和3年度契約状況調査票!$C:$BY,55,FALSE))</f>
        <v/>
      </c>
      <c r="P77" s="21" t="str">
        <f>IF(A77="","",IF(VLOOKUP(A77,[1]令和3年度契約状況調査票!$C:$AR,16,FALSE)="他官署で調達手続きを実施のため","×",IF(VLOOKUP(A77,[1]令和3年度契約状況調査票!$C:$AR,23,FALSE)="②同種の他の契約の予定価格を類推されるおそれがあるため公表しない","×","○")))</f>
        <v/>
      </c>
    </row>
    <row r="78" spans="1:16" s="21" customFormat="1" ht="60" customHeight="1" x14ac:dyDescent="0.15">
      <c r="A78" s="22" t="str">
        <f>IF(MAX([1]令和3年度契約状況調査票!C77:C322)&gt;=ROW()-5,ROW()-5,"")</f>
        <v/>
      </c>
      <c r="B78" s="23" t="str">
        <f>IF(A78="","",VLOOKUP(A78,[1]令和3年度契約状況調査票!$C:$AR,7,FALSE))</f>
        <v/>
      </c>
      <c r="C78" s="24" t="str">
        <f>IF(A78="","",VLOOKUP(A78,[1]令和3年度契約状況調査票!$C:$AR,8,FALSE))</f>
        <v/>
      </c>
      <c r="D78" s="25" t="str">
        <f>IF(A78="","",VLOOKUP(A78,[1]令和3年度契約状況調査票!$C:$AR,11,FALSE))</f>
        <v/>
      </c>
      <c r="E78" s="23" t="str">
        <f>IF(A78="","",VLOOKUP(A78,[1]令和3年度契約状況調査票!$C:$AR,12,FALSE))</f>
        <v/>
      </c>
      <c r="F78" s="26" t="str">
        <f>IF(A78="","",VLOOKUP(A78,[1]令和3年度契約状況調査票!$C:$AR,13,FALSE))</f>
        <v/>
      </c>
      <c r="G78" s="27" t="str">
        <f>IF(A78="","",IF(VLOOKUP(A78,[1]令和3年度契約状況調査票!$C:$AR,14,FALSE)="②一般競争入札（総合評価方式）","一般競争入札"&amp;CHAR(10)&amp;"（総合評価方式）","一般競争入札"))</f>
        <v/>
      </c>
      <c r="H78" s="28" t="str">
        <f>IF(A78="","",IF(VLOOKUP(A78,[1]令和3年度契約状況調査票!$C:$AR,16,FALSE)="他官署で調達手続きを実施のため","他官署で調達手続きを実施のため",IF(VLOOKUP(A78,[1]令和3年度契約状況調査票!$C:$AR,23,FALSE)="②同種の他の契約の予定価格を類推されるおそれがあるため公表しない","同種の他の契約の予定価格を類推されるおそれがあるため公表しない",IF(VLOOKUP(A78,[1]令和3年度契約状況調査票!$C:$AR,23,FALSE)="－","－",IF(VLOOKUP(A78,[1]令和3年度契約状況調査票!$C:$AR,9,FALSE)&lt;&gt;"",TEXT(VLOOKUP(A78,[1]令和3年度契約状況調査票!$C:$AR,16,FALSE),"#,##0円")&amp;CHAR(10)&amp;"(A)",VLOOKUP(A78,[1]令和3年度契約状況調査票!$C:$AR,16,FALSE))))))</f>
        <v/>
      </c>
      <c r="I78" s="28" t="str">
        <f>IF(A78="","",VLOOKUP(A78,[1]令和3年度契約状況調査票!$C:$AR,17,FALSE))</f>
        <v/>
      </c>
      <c r="J78" s="29" t="str">
        <f>IF(A78="","",IF(VLOOKUP(A78,[1]令和3年度契約状況調査票!$C:$AR,16,FALSE)="他官署で調達手続きを実施のため","－",IF(VLOOKUP(A78,[1]令和3年度契約状況調査票!$C:$AR,23,FALSE)="②同種の他の契約の予定価格を類推されるおそれがあるため公表しない","－",IF(VLOOKUP(A78,[1]令和3年度契約状況調査票!$C:$AR,23,FALSE)="－","－",IF(VLOOKUP(A78,[1]令和3年度契約状況調査票!$C:$AR,9,FALSE)&lt;&gt;"",TEXT(VLOOKUP(A78,[1]令和3年度契約状況調査票!$C:$AR,19,FALSE),"#.0%")&amp;CHAR(10)&amp;"(B/A×100)",VLOOKUP(A78,[1]令和3年度契約状況調査票!$C:$AR,19,FALSE))))))</f>
        <v/>
      </c>
      <c r="K78" s="30" t="str">
        <f>IF(A78="","",IF(VLOOKUP(A78,[1]令和3年度契約状況調査票!$C:$AR,29,FALSE)="①公益社団法人","公社",IF(VLOOKUP(A78,[1]令和3年度契約状況調査票!$C:$AR,29,FALSE)="②公益財団法人","公財","")))</f>
        <v/>
      </c>
      <c r="L78" s="30" t="str">
        <f>IF(A78="","",VLOOKUP(A78,[1]令和3年度契約状況調査票!$C:$AR,30,FALSE))</f>
        <v/>
      </c>
      <c r="M78" s="31" t="str">
        <f>IF(A78="","",IF(VLOOKUP(A78,[1]令和3年度契約状況調査票!$C:$AR,30,FALSE)="国所管",VLOOKUP(A78,[1]令和3年度契約状況調査票!$C:$AR,24,FALSE),""))</f>
        <v/>
      </c>
      <c r="N78" s="32" t="str">
        <f>IF(A78="","",IF(AND(P78="○",O78="分担契約/単価契約"),"単価契約"&amp;CHAR(10)&amp;"予定調達総額 "&amp;TEXT(VLOOKUP(A78,[1]令和3年度契約状況調査票!$C:$AR,18,FALSE),"#,##0円")&amp;"(B)"&amp;CHAR(10)&amp;"分担契約"&amp;CHAR(10)&amp;VLOOKUP(A78,[1]令和3年度契約状況調査票!$C:$AR,34,FALSE),IF(AND(P78="○",O78="分担契約"),"分担契約"&amp;CHAR(10)&amp;"契約総額 "&amp;TEXT(VLOOKUP(A78,[1]令和3年度契約状況調査票!$C:$AR,18,FALSE),"#,##0円")&amp;"(B)"&amp;CHAR(10)&amp;VLOOKUP(A78,[1]令和3年度契約状況調査票!$C:$AR,34,FALSE),(IF(O78="分担契約/単価契約","単価契約"&amp;CHAR(10)&amp;"予定調達総額 "&amp;TEXT(VLOOKUP(A78,[1]令和3年度契約状況調査票!$C:$AR,18,FALSE),"#,##0円")&amp;CHAR(10)&amp;"分担契約"&amp;CHAR(10)&amp;VLOOKUP(A78,[1]令和3年度契約状況調査票!$C:$AR,34,FALSE),IF(O78="分担契約","分担契約"&amp;CHAR(10)&amp;"契約総額 "&amp;TEXT(VLOOKUP(A78,[1]令和3年度契約状況調査票!$C:$AR,18,FALSE),"#,##0円")&amp;CHAR(10)&amp;VLOOKUP(A78,[1]令和3年度契約状況調査票!$C:$AR,34,FALSE),IF(O78="単価契約","単価契約"&amp;CHAR(10)&amp;"予定調達総額 "&amp;TEXT(VLOOKUP(A78,[1]令和3年度契約状況調査票!$C:$AR,18,FALSE),"#,##0円")&amp;CHAR(10)&amp;VLOOKUP(A78,[1]令和3年度契約状況調査票!$C:$AR,34,FALSE),VLOOKUP(A78,[1]令和3年度契約状況調査票!$C:$AR,34,FALSE))))))))</f>
        <v/>
      </c>
      <c r="O78" s="21" t="str">
        <f>IF(A78="","",VLOOKUP(A78,[1]令和3年度契約状況調査票!$C:$BY,55,FALSE))</f>
        <v/>
      </c>
      <c r="P78" s="21" t="str">
        <f>IF(A78="","",IF(VLOOKUP(A78,[1]令和3年度契約状況調査票!$C:$AR,16,FALSE)="他官署で調達手続きを実施のため","×",IF(VLOOKUP(A78,[1]令和3年度契約状況調査票!$C:$AR,23,FALSE)="②同種の他の契約の予定価格を類推されるおそれがあるため公表しない","×","○")))</f>
        <v/>
      </c>
    </row>
    <row r="79" spans="1:16" s="21" customFormat="1" ht="60" customHeight="1" x14ac:dyDescent="0.15">
      <c r="A79" s="22" t="str">
        <f>IF(MAX([1]令和3年度契約状況調査票!C78:C323)&gt;=ROW()-5,ROW()-5,"")</f>
        <v/>
      </c>
      <c r="B79" s="23" t="str">
        <f>IF(A79="","",VLOOKUP(A79,[1]令和3年度契約状況調査票!$C:$AR,7,FALSE))</f>
        <v/>
      </c>
      <c r="C79" s="24" t="str">
        <f>IF(A79="","",VLOOKUP(A79,[1]令和3年度契約状況調査票!$C:$AR,8,FALSE))</f>
        <v/>
      </c>
      <c r="D79" s="25" t="str">
        <f>IF(A79="","",VLOOKUP(A79,[1]令和3年度契約状況調査票!$C:$AR,11,FALSE))</f>
        <v/>
      </c>
      <c r="E79" s="23" t="str">
        <f>IF(A79="","",VLOOKUP(A79,[1]令和3年度契約状況調査票!$C:$AR,12,FALSE))</f>
        <v/>
      </c>
      <c r="F79" s="26" t="str">
        <f>IF(A79="","",VLOOKUP(A79,[1]令和3年度契約状況調査票!$C:$AR,13,FALSE))</f>
        <v/>
      </c>
      <c r="G79" s="27" t="str">
        <f>IF(A79="","",IF(VLOOKUP(A79,[1]令和3年度契約状況調査票!$C:$AR,14,FALSE)="②一般競争入札（総合評価方式）","一般競争入札"&amp;CHAR(10)&amp;"（総合評価方式）","一般競争入札"))</f>
        <v/>
      </c>
      <c r="H79" s="28" t="str">
        <f>IF(A79="","",IF(VLOOKUP(A79,[1]令和3年度契約状況調査票!$C:$AR,16,FALSE)="他官署で調達手続きを実施のため","他官署で調達手続きを実施のため",IF(VLOOKUP(A79,[1]令和3年度契約状況調査票!$C:$AR,23,FALSE)="②同種の他の契約の予定価格を類推されるおそれがあるため公表しない","同種の他の契約の予定価格を類推されるおそれがあるため公表しない",IF(VLOOKUP(A79,[1]令和3年度契約状況調査票!$C:$AR,23,FALSE)="－","－",IF(VLOOKUP(A79,[1]令和3年度契約状況調査票!$C:$AR,9,FALSE)&lt;&gt;"",TEXT(VLOOKUP(A79,[1]令和3年度契約状況調査票!$C:$AR,16,FALSE),"#,##0円")&amp;CHAR(10)&amp;"(A)",VLOOKUP(A79,[1]令和3年度契約状況調査票!$C:$AR,16,FALSE))))))</f>
        <v/>
      </c>
      <c r="I79" s="28" t="str">
        <f>IF(A79="","",VLOOKUP(A79,[1]令和3年度契約状況調査票!$C:$AR,17,FALSE))</f>
        <v/>
      </c>
      <c r="J79" s="29" t="str">
        <f>IF(A79="","",IF(VLOOKUP(A79,[1]令和3年度契約状況調査票!$C:$AR,16,FALSE)="他官署で調達手続きを実施のため","－",IF(VLOOKUP(A79,[1]令和3年度契約状況調査票!$C:$AR,23,FALSE)="②同種の他の契約の予定価格を類推されるおそれがあるため公表しない","－",IF(VLOOKUP(A79,[1]令和3年度契約状況調査票!$C:$AR,23,FALSE)="－","－",IF(VLOOKUP(A79,[1]令和3年度契約状況調査票!$C:$AR,9,FALSE)&lt;&gt;"",TEXT(VLOOKUP(A79,[1]令和3年度契約状況調査票!$C:$AR,19,FALSE),"#.0%")&amp;CHAR(10)&amp;"(B/A×100)",VLOOKUP(A79,[1]令和3年度契約状況調査票!$C:$AR,19,FALSE))))))</f>
        <v/>
      </c>
      <c r="K79" s="30" t="str">
        <f>IF(A79="","",IF(VLOOKUP(A79,[1]令和3年度契約状況調査票!$C:$AR,29,FALSE)="①公益社団法人","公社",IF(VLOOKUP(A79,[1]令和3年度契約状況調査票!$C:$AR,29,FALSE)="②公益財団法人","公財","")))</f>
        <v/>
      </c>
      <c r="L79" s="30" t="str">
        <f>IF(A79="","",VLOOKUP(A79,[1]令和3年度契約状況調査票!$C:$AR,30,FALSE))</f>
        <v/>
      </c>
      <c r="M79" s="31" t="str">
        <f>IF(A79="","",IF(VLOOKUP(A79,[1]令和3年度契約状況調査票!$C:$AR,30,FALSE)="国所管",VLOOKUP(A79,[1]令和3年度契約状況調査票!$C:$AR,24,FALSE),""))</f>
        <v/>
      </c>
      <c r="N79" s="32" t="str">
        <f>IF(A79="","",IF(AND(P79="○",O79="分担契約/単価契約"),"単価契約"&amp;CHAR(10)&amp;"予定調達総額 "&amp;TEXT(VLOOKUP(A79,[1]令和3年度契約状況調査票!$C:$AR,18,FALSE),"#,##0円")&amp;"(B)"&amp;CHAR(10)&amp;"分担契約"&amp;CHAR(10)&amp;VLOOKUP(A79,[1]令和3年度契約状況調査票!$C:$AR,34,FALSE),IF(AND(P79="○",O79="分担契約"),"分担契約"&amp;CHAR(10)&amp;"契約総額 "&amp;TEXT(VLOOKUP(A79,[1]令和3年度契約状況調査票!$C:$AR,18,FALSE),"#,##0円")&amp;"(B)"&amp;CHAR(10)&amp;VLOOKUP(A79,[1]令和3年度契約状況調査票!$C:$AR,34,FALSE),(IF(O79="分担契約/単価契約","単価契約"&amp;CHAR(10)&amp;"予定調達総額 "&amp;TEXT(VLOOKUP(A79,[1]令和3年度契約状況調査票!$C:$AR,18,FALSE),"#,##0円")&amp;CHAR(10)&amp;"分担契約"&amp;CHAR(10)&amp;VLOOKUP(A79,[1]令和3年度契約状況調査票!$C:$AR,34,FALSE),IF(O79="分担契約","分担契約"&amp;CHAR(10)&amp;"契約総額 "&amp;TEXT(VLOOKUP(A79,[1]令和3年度契約状況調査票!$C:$AR,18,FALSE),"#,##0円")&amp;CHAR(10)&amp;VLOOKUP(A79,[1]令和3年度契約状況調査票!$C:$AR,34,FALSE),IF(O79="単価契約","単価契約"&amp;CHAR(10)&amp;"予定調達総額 "&amp;TEXT(VLOOKUP(A79,[1]令和3年度契約状況調査票!$C:$AR,18,FALSE),"#,##0円")&amp;CHAR(10)&amp;VLOOKUP(A79,[1]令和3年度契約状況調査票!$C:$AR,34,FALSE),VLOOKUP(A79,[1]令和3年度契約状況調査票!$C:$AR,34,FALSE))))))))</f>
        <v/>
      </c>
      <c r="O79" s="21" t="str">
        <f>IF(A79="","",VLOOKUP(A79,[1]令和3年度契約状況調査票!$C:$BY,55,FALSE))</f>
        <v/>
      </c>
      <c r="P79" s="21" t="str">
        <f>IF(A79="","",IF(VLOOKUP(A79,[1]令和3年度契約状況調査票!$C:$AR,16,FALSE)="他官署で調達手続きを実施のため","×",IF(VLOOKUP(A79,[1]令和3年度契約状況調査票!$C:$AR,23,FALSE)="②同種の他の契約の予定価格を類推されるおそれがあるため公表しない","×","○")))</f>
        <v/>
      </c>
    </row>
    <row r="80" spans="1:16" s="21" customFormat="1" ht="60" customHeight="1" x14ac:dyDescent="0.15">
      <c r="A80" s="22" t="str">
        <f>IF(MAX([1]令和3年度契約状況調査票!C79:C324)&gt;=ROW()-5,ROW()-5,"")</f>
        <v/>
      </c>
      <c r="B80" s="23" t="str">
        <f>IF(A80="","",VLOOKUP(A80,[1]令和3年度契約状況調査票!$C:$AR,7,FALSE))</f>
        <v/>
      </c>
      <c r="C80" s="24" t="str">
        <f>IF(A80="","",VLOOKUP(A80,[1]令和3年度契約状況調査票!$C:$AR,8,FALSE))</f>
        <v/>
      </c>
      <c r="D80" s="25" t="str">
        <f>IF(A80="","",VLOOKUP(A80,[1]令和3年度契約状況調査票!$C:$AR,11,FALSE))</f>
        <v/>
      </c>
      <c r="E80" s="23" t="str">
        <f>IF(A80="","",VLOOKUP(A80,[1]令和3年度契約状況調査票!$C:$AR,12,FALSE))</f>
        <v/>
      </c>
      <c r="F80" s="26" t="str">
        <f>IF(A80="","",VLOOKUP(A80,[1]令和3年度契約状況調査票!$C:$AR,13,FALSE))</f>
        <v/>
      </c>
      <c r="G80" s="27" t="str">
        <f>IF(A80="","",IF(VLOOKUP(A80,[1]令和3年度契約状況調査票!$C:$AR,14,FALSE)="②一般競争入札（総合評価方式）","一般競争入札"&amp;CHAR(10)&amp;"（総合評価方式）","一般競争入札"))</f>
        <v/>
      </c>
      <c r="H80" s="28" t="str">
        <f>IF(A80="","",IF(VLOOKUP(A80,[1]令和3年度契約状況調査票!$C:$AR,16,FALSE)="他官署で調達手続きを実施のため","他官署で調達手続きを実施のため",IF(VLOOKUP(A80,[1]令和3年度契約状況調査票!$C:$AR,23,FALSE)="②同種の他の契約の予定価格を類推されるおそれがあるため公表しない","同種の他の契約の予定価格を類推されるおそれがあるため公表しない",IF(VLOOKUP(A80,[1]令和3年度契約状況調査票!$C:$AR,23,FALSE)="－","－",IF(VLOOKUP(A80,[1]令和3年度契約状況調査票!$C:$AR,9,FALSE)&lt;&gt;"",TEXT(VLOOKUP(A80,[1]令和3年度契約状況調査票!$C:$AR,16,FALSE),"#,##0円")&amp;CHAR(10)&amp;"(A)",VLOOKUP(A80,[1]令和3年度契約状況調査票!$C:$AR,16,FALSE))))))</f>
        <v/>
      </c>
      <c r="I80" s="28" t="str">
        <f>IF(A80="","",VLOOKUP(A80,[1]令和3年度契約状況調査票!$C:$AR,17,FALSE))</f>
        <v/>
      </c>
      <c r="J80" s="29" t="str">
        <f>IF(A80="","",IF(VLOOKUP(A80,[1]令和3年度契約状況調査票!$C:$AR,16,FALSE)="他官署で調達手続きを実施のため","－",IF(VLOOKUP(A80,[1]令和3年度契約状況調査票!$C:$AR,23,FALSE)="②同種の他の契約の予定価格を類推されるおそれがあるため公表しない","－",IF(VLOOKUP(A80,[1]令和3年度契約状況調査票!$C:$AR,23,FALSE)="－","－",IF(VLOOKUP(A80,[1]令和3年度契約状況調査票!$C:$AR,9,FALSE)&lt;&gt;"",TEXT(VLOOKUP(A80,[1]令和3年度契約状況調査票!$C:$AR,19,FALSE),"#.0%")&amp;CHAR(10)&amp;"(B/A×100)",VLOOKUP(A80,[1]令和3年度契約状況調査票!$C:$AR,19,FALSE))))))</f>
        <v/>
      </c>
      <c r="K80" s="30" t="str">
        <f>IF(A80="","",IF(VLOOKUP(A80,[1]令和3年度契約状況調査票!$C:$AR,29,FALSE)="①公益社団法人","公社",IF(VLOOKUP(A80,[1]令和3年度契約状況調査票!$C:$AR,29,FALSE)="②公益財団法人","公財","")))</f>
        <v/>
      </c>
      <c r="L80" s="30" t="str">
        <f>IF(A80="","",VLOOKUP(A80,[1]令和3年度契約状況調査票!$C:$AR,30,FALSE))</f>
        <v/>
      </c>
      <c r="M80" s="31" t="str">
        <f>IF(A80="","",IF(VLOOKUP(A80,[1]令和3年度契約状況調査票!$C:$AR,30,FALSE)="国所管",VLOOKUP(A80,[1]令和3年度契約状況調査票!$C:$AR,24,FALSE),""))</f>
        <v/>
      </c>
      <c r="N80" s="32" t="str">
        <f>IF(A80="","",IF(AND(P80="○",O80="分担契約/単価契約"),"単価契約"&amp;CHAR(10)&amp;"予定調達総額 "&amp;TEXT(VLOOKUP(A80,[1]令和3年度契約状況調査票!$C:$AR,18,FALSE),"#,##0円")&amp;"(B)"&amp;CHAR(10)&amp;"分担契約"&amp;CHAR(10)&amp;VLOOKUP(A80,[1]令和3年度契約状況調査票!$C:$AR,34,FALSE),IF(AND(P80="○",O80="分担契約"),"分担契約"&amp;CHAR(10)&amp;"契約総額 "&amp;TEXT(VLOOKUP(A80,[1]令和3年度契約状況調査票!$C:$AR,18,FALSE),"#,##0円")&amp;"(B)"&amp;CHAR(10)&amp;VLOOKUP(A80,[1]令和3年度契約状況調査票!$C:$AR,34,FALSE),(IF(O80="分担契約/単価契約","単価契約"&amp;CHAR(10)&amp;"予定調達総額 "&amp;TEXT(VLOOKUP(A80,[1]令和3年度契約状況調査票!$C:$AR,18,FALSE),"#,##0円")&amp;CHAR(10)&amp;"分担契約"&amp;CHAR(10)&amp;VLOOKUP(A80,[1]令和3年度契約状況調査票!$C:$AR,34,FALSE),IF(O80="分担契約","分担契約"&amp;CHAR(10)&amp;"契約総額 "&amp;TEXT(VLOOKUP(A80,[1]令和3年度契約状況調査票!$C:$AR,18,FALSE),"#,##0円")&amp;CHAR(10)&amp;VLOOKUP(A80,[1]令和3年度契約状況調査票!$C:$AR,34,FALSE),IF(O80="単価契約","単価契約"&amp;CHAR(10)&amp;"予定調達総額 "&amp;TEXT(VLOOKUP(A80,[1]令和3年度契約状況調査票!$C:$AR,18,FALSE),"#,##0円")&amp;CHAR(10)&amp;VLOOKUP(A80,[1]令和3年度契約状況調査票!$C:$AR,34,FALSE),VLOOKUP(A80,[1]令和3年度契約状況調査票!$C:$AR,34,FALSE))))))))</f>
        <v/>
      </c>
      <c r="O80" s="21" t="str">
        <f>IF(A80="","",VLOOKUP(A80,[1]令和3年度契約状況調査票!$C:$BY,55,FALSE))</f>
        <v/>
      </c>
      <c r="P80" s="21" t="str">
        <f>IF(A80="","",IF(VLOOKUP(A80,[1]令和3年度契約状況調査票!$C:$AR,16,FALSE)="他官署で調達手続きを実施のため","×",IF(VLOOKUP(A80,[1]令和3年度契約状況調査票!$C:$AR,23,FALSE)="②同種の他の契約の予定価格を類推されるおそれがあるため公表しない","×","○")))</f>
        <v/>
      </c>
    </row>
    <row r="81" spans="1:16" s="21" customFormat="1" ht="60" customHeight="1" x14ac:dyDescent="0.15">
      <c r="A81" s="22" t="str">
        <f>IF(MAX([1]令和3年度契約状況調査票!C80:C325)&gt;=ROW()-5,ROW()-5,"")</f>
        <v/>
      </c>
      <c r="B81" s="23" t="str">
        <f>IF(A81="","",VLOOKUP(A81,[1]令和3年度契約状況調査票!$C:$AR,7,FALSE))</f>
        <v/>
      </c>
      <c r="C81" s="24" t="str">
        <f>IF(A81="","",VLOOKUP(A81,[1]令和3年度契約状況調査票!$C:$AR,8,FALSE))</f>
        <v/>
      </c>
      <c r="D81" s="25" t="str">
        <f>IF(A81="","",VLOOKUP(A81,[1]令和3年度契約状況調査票!$C:$AR,11,FALSE))</f>
        <v/>
      </c>
      <c r="E81" s="23" t="str">
        <f>IF(A81="","",VLOOKUP(A81,[1]令和3年度契約状況調査票!$C:$AR,12,FALSE))</f>
        <v/>
      </c>
      <c r="F81" s="26" t="str">
        <f>IF(A81="","",VLOOKUP(A81,[1]令和3年度契約状況調査票!$C:$AR,13,FALSE))</f>
        <v/>
      </c>
      <c r="G81" s="27" t="str">
        <f>IF(A81="","",IF(VLOOKUP(A81,[1]令和3年度契約状況調査票!$C:$AR,14,FALSE)="②一般競争入札（総合評価方式）","一般競争入札"&amp;CHAR(10)&amp;"（総合評価方式）","一般競争入札"))</f>
        <v/>
      </c>
      <c r="H81" s="28" t="str">
        <f>IF(A81="","",IF(VLOOKUP(A81,[1]令和3年度契約状況調査票!$C:$AR,16,FALSE)="他官署で調達手続きを実施のため","他官署で調達手続きを実施のため",IF(VLOOKUP(A81,[1]令和3年度契約状況調査票!$C:$AR,23,FALSE)="②同種の他の契約の予定価格を類推されるおそれがあるため公表しない","同種の他の契約の予定価格を類推されるおそれがあるため公表しない",IF(VLOOKUP(A81,[1]令和3年度契約状況調査票!$C:$AR,23,FALSE)="－","－",IF(VLOOKUP(A81,[1]令和3年度契約状況調査票!$C:$AR,9,FALSE)&lt;&gt;"",TEXT(VLOOKUP(A81,[1]令和3年度契約状況調査票!$C:$AR,16,FALSE),"#,##0円")&amp;CHAR(10)&amp;"(A)",VLOOKUP(A81,[1]令和3年度契約状況調査票!$C:$AR,16,FALSE))))))</f>
        <v/>
      </c>
      <c r="I81" s="28" t="str">
        <f>IF(A81="","",VLOOKUP(A81,[1]令和3年度契約状況調査票!$C:$AR,17,FALSE))</f>
        <v/>
      </c>
      <c r="J81" s="29" t="str">
        <f>IF(A81="","",IF(VLOOKUP(A81,[1]令和3年度契約状況調査票!$C:$AR,16,FALSE)="他官署で調達手続きを実施のため","－",IF(VLOOKUP(A81,[1]令和3年度契約状況調査票!$C:$AR,23,FALSE)="②同種の他の契約の予定価格を類推されるおそれがあるため公表しない","－",IF(VLOOKUP(A81,[1]令和3年度契約状況調査票!$C:$AR,23,FALSE)="－","－",IF(VLOOKUP(A81,[1]令和3年度契約状況調査票!$C:$AR,9,FALSE)&lt;&gt;"",TEXT(VLOOKUP(A81,[1]令和3年度契約状況調査票!$C:$AR,19,FALSE),"#.0%")&amp;CHAR(10)&amp;"(B/A×100)",VLOOKUP(A81,[1]令和3年度契約状況調査票!$C:$AR,19,FALSE))))))</f>
        <v/>
      </c>
      <c r="K81" s="30" t="str">
        <f>IF(A81="","",IF(VLOOKUP(A81,[1]令和3年度契約状況調査票!$C:$AR,29,FALSE)="①公益社団法人","公社",IF(VLOOKUP(A81,[1]令和3年度契約状況調査票!$C:$AR,29,FALSE)="②公益財団法人","公財","")))</f>
        <v/>
      </c>
      <c r="L81" s="30" t="str">
        <f>IF(A81="","",VLOOKUP(A81,[1]令和3年度契約状況調査票!$C:$AR,30,FALSE))</f>
        <v/>
      </c>
      <c r="M81" s="31" t="str">
        <f>IF(A81="","",IF(VLOOKUP(A81,[1]令和3年度契約状況調査票!$C:$AR,30,FALSE)="国所管",VLOOKUP(A81,[1]令和3年度契約状況調査票!$C:$AR,24,FALSE),""))</f>
        <v/>
      </c>
      <c r="N81" s="32" t="str">
        <f>IF(A81="","",IF(AND(P81="○",O81="分担契約/単価契約"),"単価契約"&amp;CHAR(10)&amp;"予定調達総額 "&amp;TEXT(VLOOKUP(A81,[1]令和3年度契約状況調査票!$C:$AR,18,FALSE),"#,##0円")&amp;"(B)"&amp;CHAR(10)&amp;"分担契約"&amp;CHAR(10)&amp;VLOOKUP(A81,[1]令和3年度契約状況調査票!$C:$AR,34,FALSE),IF(AND(P81="○",O81="分担契約"),"分担契約"&amp;CHAR(10)&amp;"契約総額 "&amp;TEXT(VLOOKUP(A81,[1]令和3年度契約状況調査票!$C:$AR,18,FALSE),"#,##0円")&amp;"(B)"&amp;CHAR(10)&amp;VLOOKUP(A81,[1]令和3年度契約状況調査票!$C:$AR,34,FALSE),(IF(O81="分担契約/単価契約","単価契約"&amp;CHAR(10)&amp;"予定調達総額 "&amp;TEXT(VLOOKUP(A81,[1]令和3年度契約状況調査票!$C:$AR,18,FALSE),"#,##0円")&amp;CHAR(10)&amp;"分担契約"&amp;CHAR(10)&amp;VLOOKUP(A81,[1]令和3年度契約状況調査票!$C:$AR,34,FALSE),IF(O81="分担契約","分担契約"&amp;CHAR(10)&amp;"契約総額 "&amp;TEXT(VLOOKUP(A81,[1]令和3年度契約状況調査票!$C:$AR,18,FALSE),"#,##0円")&amp;CHAR(10)&amp;VLOOKUP(A81,[1]令和3年度契約状況調査票!$C:$AR,34,FALSE),IF(O81="単価契約","単価契約"&amp;CHAR(10)&amp;"予定調達総額 "&amp;TEXT(VLOOKUP(A81,[1]令和3年度契約状況調査票!$C:$AR,18,FALSE),"#,##0円")&amp;CHAR(10)&amp;VLOOKUP(A81,[1]令和3年度契約状況調査票!$C:$AR,34,FALSE),VLOOKUP(A81,[1]令和3年度契約状況調査票!$C:$AR,34,FALSE))))))))</f>
        <v/>
      </c>
      <c r="O81" s="21" t="str">
        <f>IF(A81="","",VLOOKUP(A81,[1]令和3年度契約状況調査票!$C:$BY,55,FALSE))</f>
        <v/>
      </c>
      <c r="P81" s="21" t="str">
        <f>IF(A81="","",IF(VLOOKUP(A81,[1]令和3年度契約状況調査票!$C:$AR,16,FALSE)="他官署で調達手続きを実施のため","×",IF(VLOOKUP(A81,[1]令和3年度契約状況調査票!$C:$AR,23,FALSE)="②同種の他の契約の予定価格を類推されるおそれがあるため公表しない","×","○")))</f>
        <v/>
      </c>
    </row>
    <row r="82" spans="1:16" s="21" customFormat="1" ht="60" customHeight="1" x14ac:dyDescent="0.15">
      <c r="A82" s="22" t="str">
        <f>IF(MAX([1]令和3年度契約状況調査票!C81:C326)&gt;=ROW()-5,ROW()-5,"")</f>
        <v/>
      </c>
      <c r="B82" s="23" t="str">
        <f>IF(A82="","",VLOOKUP(A82,[1]令和3年度契約状況調査票!$C:$AR,7,FALSE))</f>
        <v/>
      </c>
      <c r="C82" s="24" t="str">
        <f>IF(A82="","",VLOOKUP(A82,[1]令和3年度契約状況調査票!$C:$AR,8,FALSE))</f>
        <v/>
      </c>
      <c r="D82" s="25" t="str">
        <f>IF(A82="","",VLOOKUP(A82,[1]令和3年度契約状況調査票!$C:$AR,11,FALSE))</f>
        <v/>
      </c>
      <c r="E82" s="23" t="str">
        <f>IF(A82="","",VLOOKUP(A82,[1]令和3年度契約状況調査票!$C:$AR,12,FALSE))</f>
        <v/>
      </c>
      <c r="F82" s="26" t="str">
        <f>IF(A82="","",VLOOKUP(A82,[1]令和3年度契約状況調査票!$C:$AR,13,FALSE))</f>
        <v/>
      </c>
      <c r="G82" s="27" t="str">
        <f>IF(A82="","",IF(VLOOKUP(A82,[1]令和3年度契約状況調査票!$C:$AR,14,FALSE)="②一般競争入札（総合評価方式）","一般競争入札"&amp;CHAR(10)&amp;"（総合評価方式）","一般競争入札"))</f>
        <v/>
      </c>
      <c r="H82" s="28" t="str">
        <f>IF(A82="","",IF(VLOOKUP(A82,[1]令和3年度契約状況調査票!$C:$AR,16,FALSE)="他官署で調達手続きを実施のため","他官署で調達手続きを実施のため",IF(VLOOKUP(A82,[1]令和3年度契約状況調査票!$C:$AR,23,FALSE)="②同種の他の契約の予定価格を類推されるおそれがあるため公表しない","同種の他の契約の予定価格を類推されるおそれがあるため公表しない",IF(VLOOKUP(A82,[1]令和3年度契約状況調査票!$C:$AR,23,FALSE)="－","－",IF(VLOOKUP(A82,[1]令和3年度契約状況調査票!$C:$AR,9,FALSE)&lt;&gt;"",TEXT(VLOOKUP(A82,[1]令和3年度契約状況調査票!$C:$AR,16,FALSE),"#,##0円")&amp;CHAR(10)&amp;"(A)",VLOOKUP(A82,[1]令和3年度契約状況調査票!$C:$AR,16,FALSE))))))</f>
        <v/>
      </c>
      <c r="I82" s="28" t="str">
        <f>IF(A82="","",VLOOKUP(A82,[1]令和3年度契約状況調査票!$C:$AR,17,FALSE))</f>
        <v/>
      </c>
      <c r="J82" s="29" t="str">
        <f>IF(A82="","",IF(VLOOKUP(A82,[1]令和3年度契約状況調査票!$C:$AR,16,FALSE)="他官署で調達手続きを実施のため","－",IF(VLOOKUP(A82,[1]令和3年度契約状況調査票!$C:$AR,23,FALSE)="②同種の他の契約の予定価格を類推されるおそれがあるため公表しない","－",IF(VLOOKUP(A82,[1]令和3年度契約状況調査票!$C:$AR,23,FALSE)="－","－",IF(VLOOKUP(A82,[1]令和3年度契約状況調査票!$C:$AR,9,FALSE)&lt;&gt;"",TEXT(VLOOKUP(A82,[1]令和3年度契約状況調査票!$C:$AR,19,FALSE),"#.0%")&amp;CHAR(10)&amp;"(B/A×100)",VLOOKUP(A82,[1]令和3年度契約状況調査票!$C:$AR,19,FALSE))))))</f>
        <v/>
      </c>
      <c r="K82" s="30" t="str">
        <f>IF(A82="","",IF(VLOOKUP(A82,[1]令和3年度契約状況調査票!$C:$AR,29,FALSE)="①公益社団法人","公社",IF(VLOOKUP(A82,[1]令和3年度契約状況調査票!$C:$AR,29,FALSE)="②公益財団法人","公財","")))</f>
        <v/>
      </c>
      <c r="L82" s="30" t="str">
        <f>IF(A82="","",VLOOKUP(A82,[1]令和3年度契約状況調査票!$C:$AR,30,FALSE))</f>
        <v/>
      </c>
      <c r="M82" s="31" t="str">
        <f>IF(A82="","",IF(VLOOKUP(A82,[1]令和3年度契約状況調査票!$C:$AR,30,FALSE)="国所管",VLOOKUP(A82,[1]令和3年度契約状況調査票!$C:$AR,24,FALSE),""))</f>
        <v/>
      </c>
      <c r="N82" s="32" t="str">
        <f>IF(A82="","",IF(AND(P82="○",O82="分担契約/単価契約"),"単価契約"&amp;CHAR(10)&amp;"予定調達総額 "&amp;TEXT(VLOOKUP(A82,[1]令和3年度契約状況調査票!$C:$AR,18,FALSE),"#,##0円")&amp;"(B)"&amp;CHAR(10)&amp;"分担契約"&amp;CHAR(10)&amp;VLOOKUP(A82,[1]令和3年度契約状況調査票!$C:$AR,34,FALSE),IF(AND(P82="○",O82="分担契約"),"分担契約"&amp;CHAR(10)&amp;"契約総額 "&amp;TEXT(VLOOKUP(A82,[1]令和3年度契約状況調査票!$C:$AR,18,FALSE),"#,##0円")&amp;"(B)"&amp;CHAR(10)&amp;VLOOKUP(A82,[1]令和3年度契約状況調査票!$C:$AR,34,FALSE),(IF(O82="分担契約/単価契約","単価契約"&amp;CHAR(10)&amp;"予定調達総額 "&amp;TEXT(VLOOKUP(A82,[1]令和3年度契約状況調査票!$C:$AR,18,FALSE),"#,##0円")&amp;CHAR(10)&amp;"分担契約"&amp;CHAR(10)&amp;VLOOKUP(A82,[1]令和3年度契約状況調査票!$C:$AR,34,FALSE),IF(O82="分担契約","分担契約"&amp;CHAR(10)&amp;"契約総額 "&amp;TEXT(VLOOKUP(A82,[1]令和3年度契約状況調査票!$C:$AR,18,FALSE),"#,##0円")&amp;CHAR(10)&amp;VLOOKUP(A82,[1]令和3年度契約状況調査票!$C:$AR,34,FALSE),IF(O82="単価契約","単価契約"&amp;CHAR(10)&amp;"予定調達総額 "&amp;TEXT(VLOOKUP(A82,[1]令和3年度契約状況調査票!$C:$AR,18,FALSE),"#,##0円")&amp;CHAR(10)&amp;VLOOKUP(A82,[1]令和3年度契約状況調査票!$C:$AR,34,FALSE),VLOOKUP(A82,[1]令和3年度契約状況調査票!$C:$AR,34,FALSE))))))))</f>
        <v/>
      </c>
      <c r="O82" s="21" t="str">
        <f>IF(A82="","",VLOOKUP(A82,[1]令和3年度契約状況調査票!$C:$BY,55,FALSE))</f>
        <v/>
      </c>
      <c r="P82" s="21" t="str">
        <f>IF(A82="","",IF(VLOOKUP(A82,[1]令和3年度契約状況調査票!$C:$AR,16,FALSE)="他官署で調達手続きを実施のため","×",IF(VLOOKUP(A82,[1]令和3年度契約状況調査票!$C:$AR,23,FALSE)="②同種の他の契約の予定価格を類推されるおそれがあるため公表しない","×","○")))</f>
        <v/>
      </c>
    </row>
    <row r="83" spans="1:16" s="21" customFormat="1" ht="60" customHeight="1" x14ac:dyDescent="0.15">
      <c r="A83" s="22" t="str">
        <f>IF(MAX([1]令和3年度契約状況調査票!C82:C327)&gt;=ROW()-5,ROW()-5,"")</f>
        <v/>
      </c>
      <c r="B83" s="23" t="str">
        <f>IF(A83="","",VLOOKUP(A83,[1]令和3年度契約状況調査票!$C:$AR,7,FALSE))</f>
        <v/>
      </c>
      <c r="C83" s="24" t="str">
        <f>IF(A83="","",VLOOKUP(A83,[1]令和3年度契約状況調査票!$C:$AR,8,FALSE))</f>
        <v/>
      </c>
      <c r="D83" s="25" t="str">
        <f>IF(A83="","",VLOOKUP(A83,[1]令和3年度契約状況調査票!$C:$AR,11,FALSE))</f>
        <v/>
      </c>
      <c r="E83" s="23" t="str">
        <f>IF(A83="","",VLOOKUP(A83,[1]令和3年度契約状況調査票!$C:$AR,12,FALSE))</f>
        <v/>
      </c>
      <c r="F83" s="26" t="str">
        <f>IF(A83="","",VLOOKUP(A83,[1]令和3年度契約状況調査票!$C:$AR,13,FALSE))</f>
        <v/>
      </c>
      <c r="G83" s="27" t="str">
        <f>IF(A83="","",IF(VLOOKUP(A83,[1]令和3年度契約状況調査票!$C:$AR,14,FALSE)="②一般競争入札（総合評価方式）","一般競争入札"&amp;CHAR(10)&amp;"（総合評価方式）","一般競争入札"))</f>
        <v/>
      </c>
      <c r="H83" s="28" t="str">
        <f>IF(A83="","",IF(VLOOKUP(A83,[1]令和3年度契約状況調査票!$C:$AR,16,FALSE)="他官署で調達手続きを実施のため","他官署で調達手続きを実施のため",IF(VLOOKUP(A83,[1]令和3年度契約状況調査票!$C:$AR,23,FALSE)="②同種の他の契約の予定価格を類推されるおそれがあるため公表しない","同種の他の契約の予定価格を類推されるおそれがあるため公表しない",IF(VLOOKUP(A83,[1]令和3年度契約状況調査票!$C:$AR,23,FALSE)="－","－",IF(VLOOKUP(A83,[1]令和3年度契約状況調査票!$C:$AR,9,FALSE)&lt;&gt;"",TEXT(VLOOKUP(A83,[1]令和3年度契約状況調査票!$C:$AR,16,FALSE),"#,##0円")&amp;CHAR(10)&amp;"(A)",VLOOKUP(A83,[1]令和3年度契約状況調査票!$C:$AR,16,FALSE))))))</f>
        <v/>
      </c>
      <c r="I83" s="28" t="str">
        <f>IF(A83="","",VLOOKUP(A83,[1]令和3年度契約状況調査票!$C:$AR,17,FALSE))</f>
        <v/>
      </c>
      <c r="J83" s="29" t="str">
        <f>IF(A83="","",IF(VLOOKUP(A83,[1]令和3年度契約状況調査票!$C:$AR,16,FALSE)="他官署で調達手続きを実施のため","－",IF(VLOOKUP(A83,[1]令和3年度契約状況調査票!$C:$AR,23,FALSE)="②同種の他の契約の予定価格を類推されるおそれがあるため公表しない","－",IF(VLOOKUP(A83,[1]令和3年度契約状況調査票!$C:$AR,23,FALSE)="－","－",IF(VLOOKUP(A83,[1]令和3年度契約状況調査票!$C:$AR,9,FALSE)&lt;&gt;"",TEXT(VLOOKUP(A83,[1]令和3年度契約状況調査票!$C:$AR,19,FALSE),"#.0%")&amp;CHAR(10)&amp;"(B/A×100)",VLOOKUP(A83,[1]令和3年度契約状況調査票!$C:$AR,19,FALSE))))))</f>
        <v/>
      </c>
      <c r="K83" s="30" t="str">
        <f>IF(A83="","",IF(VLOOKUP(A83,[1]令和3年度契約状況調査票!$C:$AR,29,FALSE)="①公益社団法人","公社",IF(VLOOKUP(A83,[1]令和3年度契約状況調査票!$C:$AR,29,FALSE)="②公益財団法人","公財","")))</f>
        <v/>
      </c>
      <c r="L83" s="30" t="str">
        <f>IF(A83="","",VLOOKUP(A83,[1]令和3年度契約状況調査票!$C:$AR,30,FALSE))</f>
        <v/>
      </c>
      <c r="M83" s="31" t="str">
        <f>IF(A83="","",IF(VLOOKUP(A83,[1]令和3年度契約状況調査票!$C:$AR,30,FALSE)="国所管",VLOOKUP(A83,[1]令和3年度契約状況調査票!$C:$AR,24,FALSE),""))</f>
        <v/>
      </c>
      <c r="N83" s="32" t="str">
        <f>IF(A83="","",IF(AND(P83="○",O83="分担契約/単価契約"),"単価契約"&amp;CHAR(10)&amp;"予定調達総額 "&amp;TEXT(VLOOKUP(A83,[1]令和3年度契約状況調査票!$C:$AR,18,FALSE),"#,##0円")&amp;"(B)"&amp;CHAR(10)&amp;"分担契約"&amp;CHAR(10)&amp;VLOOKUP(A83,[1]令和3年度契約状況調査票!$C:$AR,34,FALSE),IF(AND(P83="○",O83="分担契約"),"分担契約"&amp;CHAR(10)&amp;"契約総額 "&amp;TEXT(VLOOKUP(A83,[1]令和3年度契約状況調査票!$C:$AR,18,FALSE),"#,##0円")&amp;"(B)"&amp;CHAR(10)&amp;VLOOKUP(A83,[1]令和3年度契約状況調査票!$C:$AR,34,FALSE),(IF(O83="分担契約/単価契約","単価契約"&amp;CHAR(10)&amp;"予定調達総額 "&amp;TEXT(VLOOKUP(A83,[1]令和3年度契約状況調査票!$C:$AR,18,FALSE),"#,##0円")&amp;CHAR(10)&amp;"分担契約"&amp;CHAR(10)&amp;VLOOKUP(A83,[1]令和3年度契約状況調査票!$C:$AR,34,FALSE),IF(O83="分担契約","分担契約"&amp;CHAR(10)&amp;"契約総額 "&amp;TEXT(VLOOKUP(A83,[1]令和3年度契約状況調査票!$C:$AR,18,FALSE),"#,##0円")&amp;CHAR(10)&amp;VLOOKUP(A83,[1]令和3年度契約状況調査票!$C:$AR,34,FALSE),IF(O83="単価契約","単価契約"&amp;CHAR(10)&amp;"予定調達総額 "&amp;TEXT(VLOOKUP(A83,[1]令和3年度契約状況調査票!$C:$AR,18,FALSE),"#,##0円")&amp;CHAR(10)&amp;VLOOKUP(A83,[1]令和3年度契約状況調査票!$C:$AR,34,FALSE),VLOOKUP(A83,[1]令和3年度契約状況調査票!$C:$AR,34,FALSE))))))))</f>
        <v/>
      </c>
      <c r="O83" s="21" t="str">
        <f>IF(A83="","",VLOOKUP(A83,[1]令和3年度契約状況調査票!$C:$BY,55,FALSE))</f>
        <v/>
      </c>
      <c r="P83" s="21" t="str">
        <f>IF(A83="","",IF(VLOOKUP(A83,[1]令和3年度契約状況調査票!$C:$AR,16,FALSE)="他官署で調達手続きを実施のため","×",IF(VLOOKUP(A83,[1]令和3年度契約状況調査票!$C:$AR,23,FALSE)="②同種の他の契約の予定価格を類推されるおそれがあるため公表しない","×","○")))</f>
        <v/>
      </c>
    </row>
    <row r="84" spans="1:16" s="21" customFormat="1" ht="60" customHeight="1" x14ac:dyDescent="0.15">
      <c r="A84" s="22" t="str">
        <f>IF(MAX([1]令和3年度契約状況調査票!C83:C328)&gt;=ROW()-5,ROW()-5,"")</f>
        <v/>
      </c>
      <c r="B84" s="23" t="str">
        <f>IF(A84="","",VLOOKUP(A84,[1]令和3年度契約状況調査票!$C:$AR,7,FALSE))</f>
        <v/>
      </c>
      <c r="C84" s="24" t="str">
        <f>IF(A84="","",VLOOKUP(A84,[1]令和3年度契約状況調査票!$C:$AR,8,FALSE))</f>
        <v/>
      </c>
      <c r="D84" s="25" t="str">
        <f>IF(A84="","",VLOOKUP(A84,[1]令和3年度契約状況調査票!$C:$AR,11,FALSE))</f>
        <v/>
      </c>
      <c r="E84" s="23" t="str">
        <f>IF(A84="","",VLOOKUP(A84,[1]令和3年度契約状況調査票!$C:$AR,12,FALSE))</f>
        <v/>
      </c>
      <c r="F84" s="26" t="str">
        <f>IF(A84="","",VLOOKUP(A84,[1]令和3年度契約状況調査票!$C:$AR,13,FALSE))</f>
        <v/>
      </c>
      <c r="G84" s="27" t="str">
        <f>IF(A84="","",IF(VLOOKUP(A84,[1]令和3年度契約状況調査票!$C:$AR,14,FALSE)="②一般競争入札（総合評価方式）","一般競争入札"&amp;CHAR(10)&amp;"（総合評価方式）","一般競争入札"))</f>
        <v/>
      </c>
      <c r="H84" s="28" t="str">
        <f>IF(A84="","",IF(VLOOKUP(A84,[1]令和3年度契約状況調査票!$C:$AR,16,FALSE)="他官署で調達手続きを実施のため","他官署で調達手続きを実施のため",IF(VLOOKUP(A84,[1]令和3年度契約状況調査票!$C:$AR,23,FALSE)="②同種の他の契約の予定価格を類推されるおそれがあるため公表しない","同種の他の契約の予定価格を類推されるおそれがあるため公表しない",IF(VLOOKUP(A84,[1]令和3年度契約状況調査票!$C:$AR,23,FALSE)="－","－",IF(VLOOKUP(A84,[1]令和3年度契約状況調査票!$C:$AR,9,FALSE)&lt;&gt;"",TEXT(VLOOKUP(A84,[1]令和3年度契約状況調査票!$C:$AR,16,FALSE),"#,##0円")&amp;CHAR(10)&amp;"(A)",VLOOKUP(A84,[1]令和3年度契約状況調査票!$C:$AR,16,FALSE))))))</f>
        <v/>
      </c>
      <c r="I84" s="28" t="str">
        <f>IF(A84="","",VLOOKUP(A84,[1]令和3年度契約状況調査票!$C:$AR,17,FALSE))</f>
        <v/>
      </c>
      <c r="J84" s="29" t="str">
        <f>IF(A84="","",IF(VLOOKUP(A84,[1]令和3年度契約状況調査票!$C:$AR,16,FALSE)="他官署で調達手続きを実施のため","－",IF(VLOOKUP(A84,[1]令和3年度契約状況調査票!$C:$AR,23,FALSE)="②同種の他の契約の予定価格を類推されるおそれがあるため公表しない","－",IF(VLOOKUP(A84,[1]令和3年度契約状況調査票!$C:$AR,23,FALSE)="－","－",IF(VLOOKUP(A84,[1]令和3年度契約状況調査票!$C:$AR,9,FALSE)&lt;&gt;"",TEXT(VLOOKUP(A84,[1]令和3年度契約状況調査票!$C:$AR,19,FALSE),"#.0%")&amp;CHAR(10)&amp;"(B/A×100)",VLOOKUP(A84,[1]令和3年度契約状況調査票!$C:$AR,19,FALSE))))))</f>
        <v/>
      </c>
      <c r="K84" s="30" t="str">
        <f>IF(A84="","",IF(VLOOKUP(A84,[1]令和3年度契約状況調査票!$C:$AR,29,FALSE)="①公益社団法人","公社",IF(VLOOKUP(A84,[1]令和3年度契約状況調査票!$C:$AR,29,FALSE)="②公益財団法人","公財","")))</f>
        <v/>
      </c>
      <c r="L84" s="30" t="str">
        <f>IF(A84="","",VLOOKUP(A84,[1]令和3年度契約状況調査票!$C:$AR,30,FALSE))</f>
        <v/>
      </c>
      <c r="M84" s="31" t="str">
        <f>IF(A84="","",IF(VLOOKUP(A84,[1]令和3年度契約状況調査票!$C:$AR,30,FALSE)="国所管",VLOOKUP(A84,[1]令和3年度契約状況調査票!$C:$AR,24,FALSE),""))</f>
        <v/>
      </c>
      <c r="N84" s="32" t="str">
        <f>IF(A84="","",IF(AND(P84="○",O84="分担契約/単価契約"),"単価契約"&amp;CHAR(10)&amp;"予定調達総額 "&amp;TEXT(VLOOKUP(A84,[1]令和3年度契約状況調査票!$C:$AR,18,FALSE),"#,##0円")&amp;"(B)"&amp;CHAR(10)&amp;"分担契約"&amp;CHAR(10)&amp;VLOOKUP(A84,[1]令和3年度契約状況調査票!$C:$AR,34,FALSE),IF(AND(P84="○",O84="分担契約"),"分担契約"&amp;CHAR(10)&amp;"契約総額 "&amp;TEXT(VLOOKUP(A84,[1]令和3年度契約状況調査票!$C:$AR,18,FALSE),"#,##0円")&amp;"(B)"&amp;CHAR(10)&amp;VLOOKUP(A84,[1]令和3年度契約状況調査票!$C:$AR,34,FALSE),(IF(O84="分担契約/単価契約","単価契約"&amp;CHAR(10)&amp;"予定調達総額 "&amp;TEXT(VLOOKUP(A84,[1]令和3年度契約状況調査票!$C:$AR,18,FALSE),"#,##0円")&amp;CHAR(10)&amp;"分担契約"&amp;CHAR(10)&amp;VLOOKUP(A84,[1]令和3年度契約状況調査票!$C:$AR,34,FALSE),IF(O84="分担契約","分担契約"&amp;CHAR(10)&amp;"契約総額 "&amp;TEXT(VLOOKUP(A84,[1]令和3年度契約状況調査票!$C:$AR,18,FALSE),"#,##0円")&amp;CHAR(10)&amp;VLOOKUP(A84,[1]令和3年度契約状況調査票!$C:$AR,34,FALSE),IF(O84="単価契約","単価契約"&amp;CHAR(10)&amp;"予定調達総額 "&amp;TEXT(VLOOKUP(A84,[1]令和3年度契約状況調査票!$C:$AR,18,FALSE),"#,##0円")&amp;CHAR(10)&amp;VLOOKUP(A84,[1]令和3年度契約状況調査票!$C:$AR,34,FALSE),VLOOKUP(A84,[1]令和3年度契約状況調査票!$C:$AR,34,FALSE))))))))</f>
        <v/>
      </c>
      <c r="O84" s="21" t="str">
        <f>IF(A84="","",VLOOKUP(A84,[1]令和3年度契約状況調査票!$C:$BY,55,FALSE))</f>
        <v/>
      </c>
      <c r="P84" s="21" t="str">
        <f>IF(A84="","",IF(VLOOKUP(A84,[1]令和3年度契約状況調査票!$C:$AR,16,FALSE)="他官署で調達手続きを実施のため","×",IF(VLOOKUP(A84,[1]令和3年度契約状況調査票!$C:$AR,23,FALSE)="②同種の他の契約の予定価格を類推されるおそれがあるため公表しない","×","○")))</f>
        <v/>
      </c>
    </row>
    <row r="85" spans="1:16" s="21" customFormat="1" ht="60" customHeight="1" x14ac:dyDescent="0.15">
      <c r="A85" s="22" t="str">
        <f>IF(MAX([1]令和3年度契約状況調査票!C84:C329)&gt;=ROW()-5,ROW()-5,"")</f>
        <v/>
      </c>
      <c r="B85" s="23" t="str">
        <f>IF(A85="","",VLOOKUP(A85,[1]令和3年度契約状況調査票!$C:$AR,7,FALSE))</f>
        <v/>
      </c>
      <c r="C85" s="24" t="str">
        <f>IF(A85="","",VLOOKUP(A85,[1]令和3年度契約状況調査票!$C:$AR,8,FALSE))</f>
        <v/>
      </c>
      <c r="D85" s="25" t="str">
        <f>IF(A85="","",VLOOKUP(A85,[1]令和3年度契約状況調査票!$C:$AR,11,FALSE))</f>
        <v/>
      </c>
      <c r="E85" s="23" t="str">
        <f>IF(A85="","",VLOOKUP(A85,[1]令和3年度契約状況調査票!$C:$AR,12,FALSE))</f>
        <v/>
      </c>
      <c r="F85" s="26" t="str">
        <f>IF(A85="","",VLOOKUP(A85,[1]令和3年度契約状況調査票!$C:$AR,13,FALSE))</f>
        <v/>
      </c>
      <c r="G85" s="27" t="str">
        <f>IF(A85="","",IF(VLOOKUP(A85,[1]令和3年度契約状況調査票!$C:$AR,14,FALSE)="②一般競争入札（総合評価方式）","一般競争入札"&amp;CHAR(10)&amp;"（総合評価方式）","一般競争入札"))</f>
        <v/>
      </c>
      <c r="H85" s="28" t="str">
        <f>IF(A85="","",IF(VLOOKUP(A85,[1]令和3年度契約状況調査票!$C:$AR,16,FALSE)="他官署で調達手続きを実施のため","他官署で調達手続きを実施のため",IF(VLOOKUP(A85,[1]令和3年度契約状況調査票!$C:$AR,23,FALSE)="②同種の他の契約の予定価格を類推されるおそれがあるため公表しない","同種の他の契約の予定価格を類推されるおそれがあるため公表しない",IF(VLOOKUP(A85,[1]令和3年度契約状況調査票!$C:$AR,23,FALSE)="－","－",IF(VLOOKUP(A85,[1]令和3年度契約状況調査票!$C:$AR,9,FALSE)&lt;&gt;"",TEXT(VLOOKUP(A85,[1]令和3年度契約状況調査票!$C:$AR,16,FALSE),"#,##0円")&amp;CHAR(10)&amp;"(A)",VLOOKUP(A85,[1]令和3年度契約状況調査票!$C:$AR,16,FALSE))))))</f>
        <v/>
      </c>
      <c r="I85" s="28" t="str">
        <f>IF(A85="","",VLOOKUP(A85,[1]令和3年度契約状況調査票!$C:$AR,17,FALSE))</f>
        <v/>
      </c>
      <c r="J85" s="29" t="str">
        <f>IF(A85="","",IF(VLOOKUP(A85,[1]令和3年度契約状況調査票!$C:$AR,16,FALSE)="他官署で調達手続きを実施のため","－",IF(VLOOKUP(A85,[1]令和3年度契約状況調査票!$C:$AR,23,FALSE)="②同種の他の契約の予定価格を類推されるおそれがあるため公表しない","－",IF(VLOOKUP(A85,[1]令和3年度契約状況調査票!$C:$AR,23,FALSE)="－","－",IF(VLOOKUP(A85,[1]令和3年度契約状況調査票!$C:$AR,9,FALSE)&lt;&gt;"",TEXT(VLOOKUP(A85,[1]令和3年度契約状況調査票!$C:$AR,19,FALSE),"#.0%")&amp;CHAR(10)&amp;"(B/A×100)",VLOOKUP(A85,[1]令和3年度契約状況調査票!$C:$AR,19,FALSE))))))</f>
        <v/>
      </c>
      <c r="K85" s="30" t="str">
        <f>IF(A85="","",IF(VLOOKUP(A85,[1]令和3年度契約状況調査票!$C:$AR,29,FALSE)="①公益社団法人","公社",IF(VLOOKUP(A85,[1]令和3年度契約状況調査票!$C:$AR,29,FALSE)="②公益財団法人","公財","")))</f>
        <v/>
      </c>
      <c r="L85" s="30" t="str">
        <f>IF(A85="","",VLOOKUP(A85,[1]令和3年度契約状況調査票!$C:$AR,30,FALSE))</f>
        <v/>
      </c>
      <c r="M85" s="31" t="str">
        <f>IF(A85="","",IF(VLOOKUP(A85,[1]令和3年度契約状況調査票!$C:$AR,30,FALSE)="国所管",VLOOKUP(A85,[1]令和3年度契約状況調査票!$C:$AR,24,FALSE),""))</f>
        <v/>
      </c>
      <c r="N85" s="32" t="str">
        <f>IF(A85="","",IF(AND(P85="○",O85="分担契約/単価契約"),"単価契約"&amp;CHAR(10)&amp;"予定調達総額 "&amp;TEXT(VLOOKUP(A85,[1]令和3年度契約状況調査票!$C:$AR,18,FALSE),"#,##0円")&amp;"(B)"&amp;CHAR(10)&amp;"分担契約"&amp;CHAR(10)&amp;VLOOKUP(A85,[1]令和3年度契約状況調査票!$C:$AR,34,FALSE),IF(AND(P85="○",O85="分担契約"),"分担契約"&amp;CHAR(10)&amp;"契約総額 "&amp;TEXT(VLOOKUP(A85,[1]令和3年度契約状況調査票!$C:$AR,18,FALSE),"#,##0円")&amp;"(B)"&amp;CHAR(10)&amp;VLOOKUP(A85,[1]令和3年度契約状況調査票!$C:$AR,34,FALSE),(IF(O85="分担契約/単価契約","単価契約"&amp;CHAR(10)&amp;"予定調達総額 "&amp;TEXT(VLOOKUP(A85,[1]令和3年度契約状況調査票!$C:$AR,18,FALSE),"#,##0円")&amp;CHAR(10)&amp;"分担契約"&amp;CHAR(10)&amp;VLOOKUP(A85,[1]令和3年度契約状況調査票!$C:$AR,34,FALSE),IF(O85="分担契約","分担契約"&amp;CHAR(10)&amp;"契約総額 "&amp;TEXT(VLOOKUP(A85,[1]令和3年度契約状況調査票!$C:$AR,18,FALSE),"#,##0円")&amp;CHAR(10)&amp;VLOOKUP(A85,[1]令和3年度契約状況調査票!$C:$AR,34,FALSE),IF(O85="単価契約","単価契約"&amp;CHAR(10)&amp;"予定調達総額 "&amp;TEXT(VLOOKUP(A85,[1]令和3年度契約状況調査票!$C:$AR,18,FALSE),"#,##0円")&amp;CHAR(10)&amp;VLOOKUP(A85,[1]令和3年度契約状況調査票!$C:$AR,34,FALSE),VLOOKUP(A85,[1]令和3年度契約状況調査票!$C:$AR,34,FALSE))))))))</f>
        <v/>
      </c>
      <c r="O85" s="21" t="str">
        <f>IF(A85="","",VLOOKUP(A85,[1]令和3年度契約状況調査票!$C:$BY,55,FALSE))</f>
        <v/>
      </c>
      <c r="P85" s="21" t="str">
        <f>IF(A85="","",IF(VLOOKUP(A85,[1]令和3年度契約状況調査票!$C:$AR,16,FALSE)="他官署で調達手続きを実施のため","×",IF(VLOOKUP(A85,[1]令和3年度契約状況調査票!$C:$AR,23,FALSE)="②同種の他の契約の予定価格を類推されるおそれがあるため公表しない","×","○")))</f>
        <v/>
      </c>
    </row>
    <row r="86" spans="1:16" s="21" customFormat="1" ht="60" customHeight="1" x14ac:dyDescent="0.15">
      <c r="A86" s="22" t="str">
        <f>IF(MAX([1]令和3年度契約状況調査票!C85:C330)&gt;=ROW()-5,ROW()-5,"")</f>
        <v/>
      </c>
      <c r="B86" s="23" t="str">
        <f>IF(A86="","",VLOOKUP(A86,[1]令和3年度契約状況調査票!$C:$AR,7,FALSE))</f>
        <v/>
      </c>
      <c r="C86" s="24" t="str">
        <f>IF(A86="","",VLOOKUP(A86,[1]令和3年度契約状況調査票!$C:$AR,8,FALSE))</f>
        <v/>
      </c>
      <c r="D86" s="25" t="str">
        <f>IF(A86="","",VLOOKUP(A86,[1]令和3年度契約状況調査票!$C:$AR,11,FALSE))</f>
        <v/>
      </c>
      <c r="E86" s="23" t="str">
        <f>IF(A86="","",VLOOKUP(A86,[1]令和3年度契約状況調査票!$C:$AR,12,FALSE))</f>
        <v/>
      </c>
      <c r="F86" s="26" t="str">
        <f>IF(A86="","",VLOOKUP(A86,[1]令和3年度契約状況調査票!$C:$AR,13,FALSE))</f>
        <v/>
      </c>
      <c r="G86" s="27" t="str">
        <f>IF(A86="","",IF(VLOOKUP(A86,[1]令和3年度契約状況調査票!$C:$AR,14,FALSE)="②一般競争入札（総合評価方式）","一般競争入札"&amp;CHAR(10)&amp;"（総合評価方式）","一般競争入札"))</f>
        <v/>
      </c>
      <c r="H86" s="28" t="str">
        <f>IF(A86="","",IF(VLOOKUP(A86,[1]令和3年度契約状況調査票!$C:$AR,16,FALSE)="他官署で調達手続きを実施のため","他官署で調達手続きを実施のため",IF(VLOOKUP(A86,[1]令和3年度契約状況調査票!$C:$AR,23,FALSE)="②同種の他の契約の予定価格を類推されるおそれがあるため公表しない","同種の他の契約の予定価格を類推されるおそれがあるため公表しない",IF(VLOOKUP(A86,[1]令和3年度契約状況調査票!$C:$AR,23,FALSE)="－","－",IF(VLOOKUP(A86,[1]令和3年度契約状況調査票!$C:$AR,9,FALSE)&lt;&gt;"",TEXT(VLOOKUP(A86,[1]令和3年度契約状況調査票!$C:$AR,16,FALSE),"#,##0円")&amp;CHAR(10)&amp;"(A)",VLOOKUP(A86,[1]令和3年度契約状況調査票!$C:$AR,16,FALSE))))))</f>
        <v/>
      </c>
      <c r="I86" s="28" t="str">
        <f>IF(A86="","",VLOOKUP(A86,[1]令和3年度契約状況調査票!$C:$AR,17,FALSE))</f>
        <v/>
      </c>
      <c r="J86" s="29" t="str">
        <f>IF(A86="","",IF(VLOOKUP(A86,[1]令和3年度契約状況調査票!$C:$AR,16,FALSE)="他官署で調達手続きを実施のため","－",IF(VLOOKUP(A86,[1]令和3年度契約状況調査票!$C:$AR,23,FALSE)="②同種の他の契約の予定価格を類推されるおそれがあるため公表しない","－",IF(VLOOKUP(A86,[1]令和3年度契約状況調査票!$C:$AR,23,FALSE)="－","－",IF(VLOOKUP(A86,[1]令和3年度契約状況調査票!$C:$AR,9,FALSE)&lt;&gt;"",TEXT(VLOOKUP(A86,[1]令和3年度契約状況調査票!$C:$AR,19,FALSE),"#.0%")&amp;CHAR(10)&amp;"(B/A×100)",VLOOKUP(A86,[1]令和3年度契約状況調査票!$C:$AR,19,FALSE))))))</f>
        <v/>
      </c>
      <c r="K86" s="30" t="str">
        <f>IF(A86="","",IF(VLOOKUP(A86,[1]令和3年度契約状況調査票!$C:$AR,29,FALSE)="①公益社団法人","公社",IF(VLOOKUP(A86,[1]令和3年度契約状況調査票!$C:$AR,29,FALSE)="②公益財団法人","公財","")))</f>
        <v/>
      </c>
      <c r="L86" s="30" t="str">
        <f>IF(A86="","",VLOOKUP(A86,[1]令和3年度契約状況調査票!$C:$AR,30,FALSE))</f>
        <v/>
      </c>
      <c r="M86" s="31" t="str">
        <f>IF(A86="","",IF(VLOOKUP(A86,[1]令和3年度契約状況調査票!$C:$AR,30,FALSE)="国所管",VLOOKUP(A86,[1]令和3年度契約状況調査票!$C:$AR,24,FALSE),""))</f>
        <v/>
      </c>
      <c r="N86" s="32" t="str">
        <f>IF(A86="","",IF(AND(P86="○",O86="分担契約/単価契約"),"単価契約"&amp;CHAR(10)&amp;"予定調達総額 "&amp;TEXT(VLOOKUP(A86,[1]令和3年度契約状況調査票!$C:$AR,18,FALSE),"#,##0円")&amp;"(B)"&amp;CHAR(10)&amp;"分担契約"&amp;CHAR(10)&amp;VLOOKUP(A86,[1]令和3年度契約状況調査票!$C:$AR,34,FALSE),IF(AND(P86="○",O86="分担契約"),"分担契約"&amp;CHAR(10)&amp;"契約総額 "&amp;TEXT(VLOOKUP(A86,[1]令和3年度契約状況調査票!$C:$AR,18,FALSE),"#,##0円")&amp;"(B)"&amp;CHAR(10)&amp;VLOOKUP(A86,[1]令和3年度契約状況調査票!$C:$AR,34,FALSE),(IF(O86="分担契約/単価契約","単価契約"&amp;CHAR(10)&amp;"予定調達総額 "&amp;TEXT(VLOOKUP(A86,[1]令和3年度契約状況調査票!$C:$AR,18,FALSE),"#,##0円")&amp;CHAR(10)&amp;"分担契約"&amp;CHAR(10)&amp;VLOOKUP(A86,[1]令和3年度契約状況調査票!$C:$AR,34,FALSE),IF(O86="分担契約","分担契約"&amp;CHAR(10)&amp;"契約総額 "&amp;TEXT(VLOOKUP(A86,[1]令和3年度契約状況調査票!$C:$AR,18,FALSE),"#,##0円")&amp;CHAR(10)&amp;VLOOKUP(A86,[1]令和3年度契約状況調査票!$C:$AR,34,FALSE),IF(O86="単価契約","単価契約"&amp;CHAR(10)&amp;"予定調達総額 "&amp;TEXT(VLOOKUP(A86,[1]令和3年度契約状況調査票!$C:$AR,18,FALSE),"#,##0円")&amp;CHAR(10)&amp;VLOOKUP(A86,[1]令和3年度契約状況調査票!$C:$AR,34,FALSE),VLOOKUP(A86,[1]令和3年度契約状況調査票!$C:$AR,34,FALSE))))))))</f>
        <v/>
      </c>
      <c r="O86" s="21" t="str">
        <f>IF(A86="","",VLOOKUP(A86,[1]令和3年度契約状況調査票!$C:$BY,55,FALSE))</f>
        <v/>
      </c>
      <c r="P86" s="21" t="str">
        <f>IF(A86="","",IF(VLOOKUP(A86,[1]令和3年度契約状況調査票!$C:$AR,16,FALSE)="他官署で調達手続きを実施のため","×",IF(VLOOKUP(A86,[1]令和3年度契約状況調査票!$C:$AR,23,FALSE)="②同種の他の契約の予定価格を類推されるおそれがあるため公表しない","×","○")))</f>
        <v/>
      </c>
    </row>
    <row r="87" spans="1:16" s="21" customFormat="1" ht="60" customHeight="1" x14ac:dyDescent="0.15">
      <c r="A87" s="22" t="str">
        <f>IF(MAX([1]令和3年度契約状況調査票!C86:C331)&gt;=ROW()-5,ROW()-5,"")</f>
        <v/>
      </c>
      <c r="B87" s="23" t="str">
        <f>IF(A87="","",VLOOKUP(A87,[1]令和3年度契約状況調査票!$C:$AR,7,FALSE))</f>
        <v/>
      </c>
      <c r="C87" s="24" t="str">
        <f>IF(A87="","",VLOOKUP(A87,[1]令和3年度契約状況調査票!$C:$AR,8,FALSE))</f>
        <v/>
      </c>
      <c r="D87" s="25" t="str">
        <f>IF(A87="","",VLOOKUP(A87,[1]令和3年度契約状況調査票!$C:$AR,11,FALSE))</f>
        <v/>
      </c>
      <c r="E87" s="23" t="str">
        <f>IF(A87="","",VLOOKUP(A87,[1]令和3年度契約状況調査票!$C:$AR,12,FALSE))</f>
        <v/>
      </c>
      <c r="F87" s="26" t="str">
        <f>IF(A87="","",VLOOKUP(A87,[1]令和3年度契約状況調査票!$C:$AR,13,FALSE))</f>
        <v/>
      </c>
      <c r="G87" s="27" t="str">
        <f>IF(A87="","",IF(VLOOKUP(A87,[1]令和3年度契約状況調査票!$C:$AR,14,FALSE)="②一般競争入札（総合評価方式）","一般競争入札"&amp;CHAR(10)&amp;"（総合評価方式）","一般競争入札"))</f>
        <v/>
      </c>
      <c r="H87" s="28" t="str">
        <f>IF(A87="","",IF(VLOOKUP(A87,[1]令和3年度契約状況調査票!$C:$AR,16,FALSE)="他官署で調達手続きを実施のため","他官署で調達手続きを実施のため",IF(VLOOKUP(A87,[1]令和3年度契約状況調査票!$C:$AR,23,FALSE)="②同種の他の契約の予定価格を類推されるおそれがあるため公表しない","同種の他の契約の予定価格を類推されるおそれがあるため公表しない",IF(VLOOKUP(A87,[1]令和3年度契約状況調査票!$C:$AR,23,FALSE)="－","－",IF(VLOOKUP(A87,[1]令和3年度契約状況調査票!$C:$AR,9,FALSE)&lt;&gt;"",TEXT(VLOOKUP(A87,[1]令和3年度契約状況調査票!$C:$AR,16,FALSE),"#,##0円")&amp;CHAR(10)&amp;"(A)",VLOOKUP(A87,[1]令和3年度契約状況調査票!$C:$AR,16,FALSE))))))</f>
        <v/>
      </c>
      <c r="I87" s="28" t="str">
        <f>IF(A87="","",VLOOKUP(A87,[1]令和3年度契約状況調査票!$C:$AR,17,FALSE))</f>
        <v/>
      </c>
      <c r="J87" s="29" t="str">
        <f>IF(A87="","",IF(VLOOKUP(A87,[1]令和3年度契約状況調査票!$C:$AR,16,FALSE)="他官署で調達手続きを実施のため","－",IF(VLOOKUP(A87,[1]令和3年度契約状況調査票!$C:$AR,23,FALSE)="②同種の他の契約の予定価格を類推されるおそれがあるため公表しない","－",IF(VLOOKUP(A87,[1]令和3年度契約状況調査票!$C:$AR,23,FALSE)="－","－",IF(VLOOKUP(A87,[1]令和3年度契約状況調査票!$C:$AR,9,FALSE)&lt;&gt;"",TEXT(VLOOKUP(A87,[1]令和3年度契約状況調査票!$C:$AR,19,FALSE),"#.0%")&amp;CHAR(10)&amp;"(B/A×100)",VLOOKUP(A87,[1]令和3年度契約状況調査票!$C:$AR,19,FALSE))))))</f>
        <v/>
      </c>
      <c r="K87" s="30" t="str">
        <f>IF(A87="","",IF(VLOOKUP(A87,[1]令和3年度契約状況調査票!$C:$AR,29,FALSE)="①公益社団法人","公社",IF(VLOOKUP(A87,[1]令和3年度契約状況調査票!$C:$AR,29,FALSE)="②公益財団法人","公財","")))</f>
        <v/>
      </c>
      <c r="L87" s="30" t="str">
        <f>IF(A87="","",VLOOKUP(A87,[1]令和3年度契約状況調査票!$C:$AR,30,FALSE))</f>
        <v/>
      </c>
      <c r="M87" s="31" t="str">
        <f>IF(A87="","",IF(VLOOKUP(A87,[1]令和3年度契約状況調査票!$C:$AR,30,FALSE)="国所管",VLOOKUP(A87,[1]令和3年度契約状況調査票!$C:$AR,24,FALSE),""))</f>
        <v/>
      </c>
      <c r="N87" s="32" t="str">
        <f>IF(A87="","",IF(AND(P87="○",O87="分担契約/単価契約"),"単価契約"&amp;CHAR(10)&amp;"予定調達総額 "&amp;TEXT(VLOOKUP(A87,[1]令和3年度契約状況調査票!$C:$AR,18,FALSE),"#,##0円")&amp;"(B)"&amp;CHAR(10)&amp;"分担契約"&amp;CHAR(10)&amp;VLOOKUP(A87,[1]令和3年度契約状況調査票!$C:$AR,34,FALSE),IF(AND(P87="○",O87="分担契約"),"分担契約"&amp;CHAR(10)&amp;"契約総額 "&amp;TEXT(VLOOKUP(A87,[1]令和3年度契約状況調査票!$C:$AR,18,FALSE),"#,##0円")&amp;"(B)"&amp;CHAR(10)&amp;VLOOKUP(A87,[1]令和3年度契約状況調査票!$C:$AR,34,FALSE),(IF(O87="分担契約/単価契約","単価契約"&amp;CHAR(10)&amp;"予定調達総額 "&amp;TEXT(VLOOKUP(A87,[1]令和3年度契約状況調査票!$C:$AR,18,FALSE),"#,##0円")&amp;CHAR(10)&amp;"分担契約"&amp;CHAR(10)&amp;VLOOKUP(A87,[1]令和3年度契約状況調査票!$C:$AR,34,FALSE),IF(O87="分担契約","分担契約"&amp;CHAR(10)&amp;"契約総額 "&amp;TEXT(VLOOKUP(A87,[1]令和3年度契約状況調査票!$C:$AR,18,FALSE),"#,##0円")&amp;CHAR(10)&amp;VLOOKUP(A87,[1]令和3年度契約状況調査票!$C:$AR,34,FALSE),IF(O87="単価契約","単価契約"&amp;CHAR(10)&amp;"予定調達総額 "&amp;TEXT(VLOOKUP(A87,[1]令和3年度契約状況調査票!$C:$AR,18,FALSE),"#,##0円")&amp;CHAR(10)&amp;VLOOKUP(A87,[1]令和3年度契約状況調査票!$C:$AR,34,FALSE),VLOOKUP(A87,[1]令和3年度契約状況調査票!$C:$AR,34,FALSE))))))))</f>
        <v/>
      </c>
      <c r="O87" s="21" t="str">
        <f>IF(A87="","",VLOOKUP(A87,[1]令和3年度契約状況調査票!$C:$BY,55,FALSE))</f>
        <v/>
      </c>
      <c r="P87" s="21" t="str">
        <f>IF(A87="","",IF(VLOOKUP(A87,[1]令和3年度契約状況調査票!$C:$AR,16,FALSE)="他官署で調達手続きを実施のため","×",IF(VLOOKUP(A87,[1]令和3年度契約状況調査票!$C:$AR,23,FALSE)="②同種の他の契約の予定価格を類推されるおそれがあるため公表しない","×","○")))</f>
        <v/>
      </c>
    </row>
    <row r="88" spans="1:16" s="21" customFormat="1" ht="60" customHeight="1" x14ac:dyDescent="0.15">
      <c r="A88" s="22" t="str">
        <f>IF(MAX([1]令和3年度契約状況調査票!C87:C332)&gt;=ROW()-5,ROW()-5,"")</f>
        <v/>
      </c>
      <c r="B88" s="23" t="str">
        <f>IF(A88="","",VLOOKUP(A88,[1]令和3年度契約状況調査票!$C:$AR,7,FALSE))</f>
        <v/>
      </c>
      <c r="C88" s="24" t="str">
        <f>IF(A88="","",VLOOKUP(A88,[1]令和3年度契約状況調査票!$C:$AR,8,FALSE))</f>
        <v/>
      </c>
      <c r="D88" s="25" t="str">
        <f>IF(A88="","",VLOOKUP(A88,[1]令和3年度契約状況調査票!$C:$AR,11,FALSE))</f>
        <v/>
      </c>
      <c r="E88" s="23" t="str">
        <f>IF(A88="","",VLOOKUP(A88,[1]令和3年度契約状況調査票!$C:$AR,12,FALSE))</f>
        <v/>
      </c>
      <c r="F88" s="26" t="str">
        <f>IF(A88="","",VLOOKUP(A88,[1]令和3年度契約状況調査票!$C:$AR,13,FALSE))</f>
        <v/>
      </c>
      <c r="G88" s="27" t="str">
        <f>IF(A88="","",IF(VLOOKUP(A88,[1]令和3年度契約状況調査票!$C:$AR,14,FALSE)="②一般競争入札（総合評価方式）","一般競争入札"&amp;CHAR(10)&amp;"（総合評価方式）","一般競争入札"))</f>
        <v/>
      </c>
      <c r="H88" s="28" t="str">
        <f>IF(A88="","",IF(VLOOKUP(A88,[1]令和3年度契約状況調査票!$C:$AR,16,FALSE)="他官署で調達手続きを実施のため","他官署で調達手続きを実施のため",IF(VLOOKUP(A88,[1]令和3年度契約状況調査票!$C:$AR,23,FALSE)="②同種の他の契約の予定価格を類推されるおそれがあるため公表しない","同種の他の契約の予定価格を類推されるおそれがあるため公表しない",IF(VLOOKUP(A88,[1]令和3年度契約状況調査票!$C:$AR,23,FALSE)="－","－",IF(VLOOKUP(A88,[1]令和3年度契約状況調査票!$C:$AR,9,FALSE)&lt;&gt;"",TEXT(VLOOKUP(A88,[1]令和3年度契約状況調査票!$C:$AR,16,FALSE),"#,##0円")&amp;CHAR(10)&amp;"(A)",VLOOKUP(A88,[1]令和3年度契約状況調査票!$C:$AR,16,FALSE))))))</f>
        <v/>
      </c>
      <c r="I88" s="28" t="str">
        <f>IF(A88="","",VLOOKUP(A88,[1]令和3年度契約状況調査票!$C:$AR,17,FALSE))</f>
        <v/>
      </c>
      <c r="J88" s="29" t="str">
        <f>IF(A88="","",IF(VLOOKUP(A88,[1]令和3年度契約状況調査票!$C:$AR,16,FALSE)="他官署で調達手続きを実施のため","－",IF(VLOOKUP(A88,[1]令和3年度契約状況調査票!$C:$AR,23,FALSE)="②同種の他の契約の予定価格を類推されるおそれがあるため公表しない","－",IF(VLOOKUP(A88,[1]令和3年度契約状況調査票!$C:$AR,23,FALSE)="－","－",IF(VLOOKUP(A88,[1]令和3年度契約状況調査票!$C:$AR,9,FALSE)&lt;&gt;"",TEXT(VLOOKUP(A88,[1]令和3年度契約状況調査票!$C:$AR,19,FALSE),"#.0%")&amp;CHAR(10)&amp;"(B/A×100)",VLOOKUP(A88,[1]令和3年度契約状況調査票!$C:$AR,19,FALSE))))))</f>
        <v/>
      </c>
      <c r="K88" s="30" t="str">
        <f>IF(A88="","",IF(VLOOKUP(A88,[1]令和3年度契約状況調査票!$C:$AR,29,FALSE)="①公益社団法人","公社",IF(VLOOKUP(A88,[1]令和3年度契約状況調査票!$C:$AR,29,FALSE)="②公益財団法人","公財","")))</f>
        <v/>
      </c>
      <c r="L88" s="30" t="str">
        <f>IF(A88="","",VLOOKUP(A88,[1]令和3年度契約状況調査票!$C:$AR,30,FALSE))</f>
        <v/>
      </c>
      <c r="M88" s="31" t="str">
        <f>IF(A88="","",IF(VLOOKUP(A88,[1]令和3年度契約状況調査票!$C:$AR,30,FALSE)="国所管",VLOOKUP(A88,[1]令和3年度契約状況調査票!$C:$AR,24,FALSE),""))</f>
        <v/>
      </c>
      <c r="N88" s="32" t="str">
        <f>IF(A88="","",IF(AND(P88="○",O88="分担契約/単価契約"),"単価契約"&amp;CHAR(10)&amp;"予定調達総額 "&amp;TEXT(VLOOKUP(A88,[1]令和3年度契約状況調査票!$C:$AR,18,FALSE),"#,##0円")&amp;"(B)"&amp;CHAR(10)&amp;"分担契約"&amp;CHAR(10)&amp;VLOOKUP(A88,[1]令和3年度契約状況調査票!$C:$AR,34,FALSE),IF(AND(P88="○",O88="分担契約"),"分担契約"&amp;CHAR(10)&amp;"契約総額 "&amp;TEXT(VLOOKUP(A88,[1]令和3年度契約状況調査票!$C:$AR,18,FALSE),"#,##0円")&amp;"(B)"&amp;CHAR(10)&amp;VLOOKUP(A88,[1]令和3年度契約状況調査票!$C:$AR,34,FALSE),(IF(O88="分担契約/単価契約","単価契約"&amp;CHAR(10)&amp;"予定調達総額 "&amp;TEXT(VLOOKUP(A88,[1]令和3年度契約状況調査票!$C:$AR,18,FALSE),"#,##0円")&amp;CHAR(10)&amp;"分担契約"&amp;CHAR(10)&amp;VLOOKUP(A88,[1]令和3年度契約状況調査票!$C:$AR,34,FALSE),IF(O88="分担契約","分担契約"&amp;CHAR(10)&amp;"契約総額 "&amp;TEXT(VLOOKUP(A88,[1]令和3年度契約状況調査票!$C:$AR,18,FALSE),"#,##0円")&amp;CHAR(10)&amp;VLOOKUP(A88,[1]令和3年度契約状況調査票!$C:$AR,34,FALSE),IF(O88="単価契約","単価契約"&amp;CHAR(10)&amp;"予定調達総額 "&amp;TEXT(VLOOKUP(A88,[1]令和3年度契約状況調査票!$C:$AR,18,FALSE),"#,##0円")&amp;CHAR(10)&amp;VLOOKUP(A88,[1]令和3年度契約状況調査票!$C:$AR,34,FALSE),VLOOKUP(A88,[1]令和3年度契約状況調査票!$C:$AR,34,FALSE))))))))</f>
        <v/>
      </c>
      <c r="O88" s="21" t="str">
        <f>IF(A88="","",VLOOKUP(A88,[1]令和3年度契約状況調査票!$C:$BY,55,FALSE))</f>
        <v/>
      </c>
      <c r="P88" s="21" t="str">
        <f>IF(A88="","",IF(VLOOKUP(A88,[1]令和3年度契約状況調査票!$C:$AR,16,FALSE)="他官署で調達手続きを実施のため","×",IF(VLOOKUP(A88,[1]令和3年度契約状況調査票!$C:$AR,23,FALSE)="②同種の他の契約の予定価格を類推されるおそれがあるため公表しない","×","○")))</f>
        <v/>
      </c>
    </row>
    <row r="89" spans="1:16" s="21" customFormat="1" ht="60" customHeight="1" x14ac:dyDescent="0.15">
      <c r="A89" s="22" t="str">
        <f>IF(MAX([1]令和3年度契約状況調査票!C88:C333)&gt;=ROW()-5,ROW()-5,"")</f>
        <v/>
      </c>
      <c r="B89" s="23" t="str">
        <f>IF(A89="","",VLOOKUP(A89,[1]令和3年度契約状況調査票!$C:$AR,7,FALSE))</f>
        <v/>
      </c>
      <c r="C89" s="24" t="str">
        <f>IF(A89="","",VLOOKUP(A89,[1]令和3年度契約状況調査票!$C:$AR,8,FALSE))</f>
        <v/>
      </c>
      <c r="D89" s="25" t="str">
        <f>IF(A89="","",VLOOKUP(A89,[1]令和3年度契約状況調査票!$C:$AR,11,FALSE))</f>
        <v/>
      </c>
      <c r="E89" s="23" t="str">
        <f>IF(A89="","",VLOOKUP(A89,[1]令和3年度契約状況調査票!$C:$AR,12,FALSE))</f>
        <v/>
      </c>
      <c r="F89" s="26" t="str">
        <f>IF(A89="","",VLOOKUP(A89,[1]令和3年度契約状況調査票!$C:$AR,13,FALSE))</f>
        <v/>
      </c>
      <c r="G89" s="27" t="str">
        <f>IF(A89="","",IF(VLOOKUP(A89,[1]令和3年度契約状況調査票!$C:$AR,14,FALSE)="②一般競争入札（総合評価方式）","一般競争入札"&amp;CHAR(10)&amp;"（総合評価方式）","一般競争入札"))</f>
        <v/>
      </c>
      <c r="H89" s="28" t="str">
        <f>IF(A89="","",IF(VLOOKUP(A89,[1]令和3年度契約状況調査票!$C:$AR,16,FALSE)="他官署で調達手続きを実施のため","他官署で調達手続きを実施のため",IF(VLOOKUP(A89,[1]令和3年度契約状況調査票!$C:$AR,23,FALSE)="②同種の他の契約の予定価格を類推されるおそれがあるため公表しない","同種の他の契約の予定価格を類推されるおそれがあるため公表しない",IF(VLOOKUP(A89,[1]令和3年度契約状況調査票!$C:$AR,23,FALSE)="－","－",IF(VLOOKUP(A89,[1]令和3年度契約状況調査票!$C:$AR,9,FALSE)&lt;&gt;"",TEXT(VLOOKUP(A89,[1]令和3年度契約状況調査票!$C:$AR,16,FALSE),"#,##0円")&amp;CHAR(10)&amp;"(A)",VLOOKUP(A89,[1]令和3年度契約状況調査票!$C:$AR,16,FALSE))))))</f>
        <v/>
      </c>
      <c r="I89" s="28" t="str">
        <f>IF(A89="","",VLOOKUP(A89,[1]令和3年度契約状況調査票!$C:$AR,17,FALSE))</f>
        <v/>
      </c>
      <c r="J89" s="29" t="str">
        <f>IF(A89="","",IF(VLOOKUP(A89,[1]令和3年度契約状況調査票!$C:$AR,16,FALSE)="他官署で調達手続きを実施のため","－",IF(VLOOKUP(A89,[1]令和3年度契約状況調査票!$C:$AR,23,FALSE)="②同種の他の契約の予定価格を類推されるおそれがあるため公表しない","－",IF(VLOOKUP(A89,[1]令和3年度契約状況調査票!$C:$AR,23,FALSE)="－","－",IF(VLOOKUP(A89,[1]令和3年度契約状況調査票!$C:$AR,9,FALSE)&lt;&gt;"",TEXT(VLOOKUP(A89,[1]令和3年度契約状況調査票!$C:$AR,19,FALSE),"#.0%")&amp;CHAR(10)&amp;"(B/A×100)",VLOOKUP(A89,[1]令和3年度契約状況調査票!$C:$AR,19,FALSE))))))</f>
        <v/>
      </c>
      <c r="K89" s="30" t="str">
        <f>IF(A89="","",IF(VLOOKUP(A89,[1]令和3年度契約状況調査票!$C:$AR,29,FALSE)="①公益社団法人","公社",IF(VLOOKUP(A89,[1]令和3年度契約状況調査票!$C:$AR,29,FALSE)="②公益財団法人","公財","")))</f>
        <v/>
      </c>
      <c r="L89" s="30" t="str">
        <f>IF(A89="","",VLOOKUP(A89,[1]令和3年度契約状況調査票!$C:$AR,30,FALSE))</f>
        <v/>
      </c>
      <c r="M89" s="31" t="str">
        <f>IF(A89="","",IF(VLOOKUP(A89,[1]令和3年度契約状況調査票!$C:$AR,30,FALSE)="国所管",VLOOKUP(A89,[1]令和3年度契約状況調査票!$C:$AR,24,FALSE),""))</f>
        <v/>
      </c>
      <c r="N89" s="32" t="str">
        <f>IF(A89="","",IF(AND(P89="○",O89="分担契約/単価契約"),"単価契約"&amp;CHAR(10)&amp;"予定調達総額 "&amp;TEXT(VLOOKUP(A89,[1]令和3年度契約状況調査票!$C:$AR,18,FALSE),"#,##0円")&amp;"(B)"&amp;CHAR(10)&amp;"分担契約"&amp;CHAR(10)&amp;VLOOKUP(A89,[1]令和3年度契約状況調査票!$C:$AR,34,FALSE),IF(AND(P89="○",O89="分担契約"),"分担契約"&amp;CHAR(10)&amp;"契約総額 "&amp;TEXT(VLOOKUP(A89,[1]令和3年度契約状況調査票!$C:$AR,18,FALSE),"#,##0円")&amp;"(B)"&amp;CHAR(10)&amp;VLOOKUP(A89,[1]令和3年度契約状況調査票!$C:$AR,34,FALSE),(IF(O89="分担契約/単価契約","単価契約"&amp;CHAR(10)&amp;"予定調達総額 "&amp;TEXT(VLOOKUP(A89,[1]令和3年度契約状況調査票!$C:$AR,18,FALSE),"#,##0円")&amp;CHAR(10)&amp;"分担契約"&amp;CHAR(10)&amp;VLOOKUP(A89,[1]令和3年度契約状況調査票!$C:$AR,34,FALSE),IF(O89="分担契約","分担契約"&amp;CHAR(10)&amp;"契約総額 "&amp;TEXT(VLOOKUP(A89,[1]令和3年度契約状況調査票!$C:$AR,18,FALSE),"#,##0円")&amp;CHAR(10)&amp;VLOOKUP(A89,[1]令和3年度契約状況調査票!$C:$AR,34,FALSE),IF(O89="単価契約","単価契約"&amp;CHAR(10)&amp;"予定調達総額 "&amp;TEXT(VLOOKUP(A89,[1]令和3年度契約状況調査票!$C:$AR,18,FALSE),"#,##0円")&amp;CHAR(10)&amp;VLOOKUP(A89,[1]令和3年度契約状況調査票!$C:$AR,34,FALSE),VLOOKUP(A89,[1]令和3年度契約状況調査票!$C:$AR,34,FALSE))))))))</f>
        <v/>
      </c>
      <c r="O89" s="21" t="str">
        <f>IF(A89="","",VLOOKUP(A89,[1]令和3年度契約状況調査票!$C:$BY,55,FALSE))</f>
        <v/>
      </c>
      <c r="P89" s="21" t="str">
        <f>IF(A89="","",IF(VLOOKUP(A89,[1]令和3年度契約状況調査票!$C:$AR,16,FALSE)="他官署で調達手続きを実施のため","×",IF(VLOOKUP(A89,[1]令和3年度契約状況調査票!$C:$AR,23,FALSE)="②同種の他の契約の予定価格を類推されるおそれがあるため公表しない","×","○")))</f>
        <v/>
      </c>
    </row>
    <row r="90" spans="1:16" s="21" customFormat="1" ht="60" customHeight="1" x14ac:dyDescent="0.15">
      <c r="A90" s="22" t="str">
        <f>IF(MAX([1]令和3年度契約状況調査票!C89:C334)&gt;=ROW()-5,ROW()-5,"")</f>
        <v/>
      </c>
      <c r="B90" s="23" t="str">
        <f>IF(A90="","",VLOOKUP(A90,[1]令和3年度契約状況調査票!$C:$AR,7,FALSE))</f>
        <v/>
      </c>
      <c r="C90" s="24" t="str">
        <f>IF(A90="","",VLOOKUP(A90,[1]令和3年度契約状況調査票!$C:$AR,8,FALSE))</f>
        <v/>
      </c>
      <c r="D90" s="25" t="str">
        <f>IF(A90="","",VLOOKUP(A90,[1]令和3年度契約状況調査票!$C:$AR,11,FALSE))</f>
        <v/>
      </c>
      <c r="E90" s="23" t="str">
        <f>IF(A90="","",VLOOKUP(A90,[1]令和3年度契約状況調査票!$C:$AR,12,FALSE))</f>
        <v/>
      </c>
      <c r="F90" s="26" t="str">
        <f>IF(A90="","",VLOOKUP(A90,[1]令和3年度契約状況調査票!$C:$AR,13,FALSE))</f>
        <v/>
      </c>
      <c r="G90" s="27" t="str">
        <f>IF(A90="","",IF(VLOOKUP(A90,[1]令和3年度契約状況調査票!$C:$AR,14,FALSE)="②一般競争入札（総合評価方式）","一般競争入札"&amp;CHAR(10)&amp;"（総合評価方式）","一般競争入札"))</f>
        <v/>
      </c>
      <c r="H90" s="28" t="str">
        <f>IF(A90="","",IF(VLOOKUP(A90,[1]令和3年度契約状況調査票!$C:$AR,16,FALSE)="他官署で調達手続きを実施のため","他官署で調達手続きを実施のため",IF(VLOOKUP(A90,[1]令和3年度契約状況調査票!$C:$AR,23,FALSE)="②同種の他の契約の予定価格を類推されるおそれがあるため公表しない","同種の他の契約の予定価格を類推されるおそれがあるため公表しない",IF(VLOOKUP(A90,[1]令和3年度契約状況調査票!$C:$AR,23,FALSE)="－","－",IF(VLOOKUP(A90,[1]令和3年度契約状況調査票!$C:$AR,9,FALSE)&lt;&gt;"",TEXT(VLOOKUP(A90,[1]令和3年度契約状況調査票!$C:$AR,16,FALSE),"#,##0円")&amp;CHAR(10)&amp;"(A)",VLOOKUP(A90,[1]令和3年度契約状況調査票!$C:$AR,16,FALSE))))))</f>
        <v/>
      </c>
      <c r="I90" s="28" t="str">
        <f>IF(A90="","",VLOOKUP(A90,[1]令和3年度契約状況調査票!$C:$AR,17,FALSE))</f>
        <v/>
      </c>
      <c r="J90" s="29" t="str">
        <f>IF(A90="","",IF(VLOOKUP(A90,[1]令和3年度契約状況調査票!$C:$AR,16,FALSE)="他官署で調達手続きを実施のため","－",IF(VLOOKUP(A90,[1]令和3年度契約状況調査票!$C:$AR,23,FALSE)="②同種の他の契約の予定価格を類推されるおそれがあるため公表しない","－",IF(VLOOKUP(A90,[1]令和3年度契約状況調査票!$C:$AR,23,FALSE)="－","－",IF(VLOOKUP(A90,[1]令和3年度契約状況調査票!$C:$AR,9,FALSE)&lt;&gt;"",TEXT(VLOOKUP(A90,[1]令和3年度契約状況調査票!$C:$AR,19,FALSE),"#.0%")&amp;CHAR(10)&amp;"(B/A×100)",VLOOKUP(A90,[1]令和3年度契約状況調査票!$C:$AR,19,FALSE))))))</f>
        <v/>
      </c>
      <c r="K90" s="30" t="str">
        <f>IF(A90="","",IF(VLOOKUP(A90,[1]令和3年度契約状況調査票!$C:$AR,29,FALSE)="①公益社団法人","公社",IF(VLOOKUP(A90,[1]令和3年度契約状況調査票!$C:$AR,29,FALSE)="②公益財団法人","公財","")))</f>
        <v/>
      </c>
      <c r="L90" s="30" t="str">
        <f>IF(A90="","",VLOOKUP(A90,[1]令和3年度契約状況調査票!$C:$AR,30,FALSE))</f>
        <v/>
      </c>
      <c r="M90" s="31" t="str">
        <f>IF(A90="","",IF(VLOOKUP(A90,[1]令和3年度契約状況調査票!$C:$AR,30,FALSE)="国所管",VLOOKUP(A90,[1]令和3年度契約状況調査票!$C:$AR,24,FALSE),""))</f>
        <v/>
      </c>
      <c r="N90" s="32" t="str">
        <f>IF(A90="","",IF(AND(P90="○",O90="分担契約/単価契約"),"単価契約"&amp;CHAR(10)&amp;"予定調達総額 "&amp;TEXT(VLOOKUP(A90,[1]令和3年度契約状況調査票!$C:$AR,18,FALSE),"#,##0円")&amp;"(B)"&amp;CHAR(10)&amp;"分担契約"&amp;CHAR(10)&amp;VLOOKUP(A90,[1]令和3年度契約状況調査票!$C:$AR,34,FALSE),IF(AND(P90="○",O90="分担契約"),"分担契約"&amp;CHAR(10)&amp;"契約総額 "&amp;TEXT(VLOOKUP(A90,[1]令和3年度契約状況調査票!$C:$AR,18,FALSE),"#,##0円")&amp;"(B)"&amp;CHAR(10)&amp;VLOOKUP(A90,[1]令和3年度契約状況調査票!$C:$AR,34,FALSE),(IF(O90="分担契約/単価契約","単価契約"&amp;CHAR(10)&amp;"予定調達総額 "&amp;TEXT(VLOOKUP(A90,[1]令和3年度契約状況調査票!$C:$AR,18,FALSE),"#,##0円")&amp;CHAR(10)&amp;"分担契約"&amp;CHAR(10)&amp;VLOOKUP(A90,[1]令和3年度契約状況調査票!$C:$AR,34,FALSE),IF(O90="分担契約","分担契約"&amp;CHAR(10)&amp;"契約総額 "&amp;TEXT(VLOOKUP(A90,[1]令和3年度契約状況調査票!$C:$AR,18,FALSE),"#,##0円")&amp;CHAR(10)&amp;VLOOKUP(A90,[1]令和3年度契約状況調査票!$C:$AR,34,FALSE),IF(O90="単価契約","単価契約"&amp;CHAR(10)&amp;"予定調達総額 "&amp;TEXT(VLOOKUP(A90,[1]令和3年度契約状況調査票!$C:$AR,18,FALSE),"#,##0円")&amp;CHAR(10)&amp;VLOOKUP(A90,[1]令和3年度契約状況調査票!$C:$AR,34,FALSE),VLOOKUP(A90,[1]令和3年度契約状況調査票!$C:$AR,34,FALSE))))))))</f>
        <v/>
      </c>
      <c r="O90" s="21" t="str">
        <f>IF(A90="","",VLOOKUP(A90,[1]令和3年度契約状況調査票!$C:$BY,55,FALSE))</f>
        <v/>
      </c>
      <c r="P90" s="21" t="str">
        <f>IF(A90="","",IF(VLOOKUP(A90,[1]令和3年度契約状況調査票!$C:$AR,16,FALSE)="他官署で調達手続きを実施のため","×",IF(VLOOKUP(A90,[1]令和3年度契約状況調査票!$C:$AR,23,FALSE)="②同種の他の契約の予定価格を類推されるおそれがあるため公表しない","×","○")))</f>
        <v/>
      </c>
    </row>
    <row r="91" spans="1:16" s="21" customFormat="1" ht="60" customHeight="1" x14ac:dyDescent="0.15">
      <c r="A91" s="22" t="str">
        <f>IF(MAX([1]令和3年度契約状況調査票!C90:C335)&gt;=ROW()-5,ROW()-5,"")</f>
        <v/>
      </c>
      <c r="B91" s="23" t="str">
        <f>IF(A91="","",VLOOKUP(A91,[1]令和3年度契約状況調査票!$C:$AR,7,FALSE))</f>
        <v/>
      </c>
      <c r="C91" s="24" t="str">
        <f>IF(A91="","",VLOOKUP(A91,[1]令和3年度契約状況調査票!$C:$AR,8,FALSE))</f>
        <v/>
      </c>
      <c r="D91" s="25" t="str">
        <f>IF(A91="","",VLOOKUP(A91,[1]令和3年度契約状況調査票!$C:$AR,11,FALSE))</f>
        <v/>
      </c>
      <c r="E91" s="23" t="str">
        <f>IF(A91="","",VLOOKUP(A91,[1]令和3年度契約状況調査票!$C:$AR,12,FALSE))</f>
        <v/>
      </c>
      <c r="F91" s="26" t="str">
        <f>IF(A91="","",VLOOKUP(A91,[1]令和3年度契約状況調査票!$C:$AR,13,FALSE))</f>
        <v/>
      </c>
      <c r="G91" s="27" t="str">
        <f>IF(A91="","",IF(VLOOKUP(A91,[1]令和3年度契約状況調査票!$C:$AR,14,FALSE)="②一般競争入札（総合評価方式）","一般競争入札"&amp;CHAR(10)&amp;"（総合評価方式）","一般競争入札"))</f>
        <v/>
      </c>
      <c r="H91" s="28" t="str">
        <f>IF(A91="","",IF(VLOOKUP(A91,[1]令和3年度契約状況調査票!$C:$AR,16,FALSE)="他官署で調達手続きを実施のため","他官署で調達手続きを実施のため",IF(VLOOKUP(A91,[1]令和3年度契約状況調査票!$C:$AR,23,FALSE)="②同種の他の契約の予定価格を類推されるおそれがあるため公表しない","同種の他の契約の予定価格を類推されるおそれがあるため公表しない",IF(VLOOKUP(A91,[1]令和3年度契約状況調査票!$C:$AR,23,FALSE)="－","－",IF(VLOOKUP(A91,[1]令和3年度契約状況調査票!$C:$AR,9,FALSE)&lt;&gt;"",TEXT(VLOOKUP(A91,[1]令和3年度契約状況調査票!$C:$AR,16,FALSE),"#,##0円")&amp;CHAR(10)&amp;"(A)",VLOOKUP(A91,[1]令和3年度契約状況調査票!$C:$AR,16,FALSE))))))</f>
        <v/>
      </c>
      <c r="I91" s="28" t="str">
        <f>IF(A91="","",VLOOKUP(A91,[1]令和3年度契約状況調査票!$C:$AR,17,FALSE))</f>
        <v/>
      </c>
      <c r="J91" s="29" t="str">
        <f>IF(A91="","",IF(VLOOKUP(A91,[1]令和3年度契約状況調査票!$C:$AR,16,FALSE)="他官署で調達手続きを実施のため","－",IF(VLOOKUP(A91,[1]令和3年度契約状況調査票!$C:$AR,23,FALSE)="②同種の他の契約の予定価格を類推されるおそれがあるため公表しない","－",IF(VLOOKUP(A91,[1]令和3年度契約状況調査票!$C:$AR,23,FALSE)="－","－",IF(VLOOKUP(A91,[1]令和3年度契約状況調査票!$C:$AR,9,FALSE)&lt;&gt;"",TEXT(VLOOKUP(A91,[1]令和3年度契約状況調査票!$C:$AR,19,FALSE),"#.0%")&amp;CHAR(10)&amp;"(B/A×100)",VLOOKUP(A91,[1]令和3年度契約状況調査票!$C:$AR,19,FALSE))))))</f>
        <v/>
      </c>
      <c r="K91" s="30" t="str">
        <f>IF(A91="","",IF(VLOOKUP(A91,[1]令和3年度契約状況調査票!$C:$AR,29,FALSE)="①公益社団法人","公社",IF(VLOOKUP(A91,[1]令和3年度契約状況調査票!$C:$AR,29,FALSE)="②公益財団法人","公財","")))</f>
        <v/>
      </c>
      <c r="L91" s="30" t="str">
        <f>IF(A91="","",VLOOKUP(A91,[1]令和3年度契約状況調査票!$C:$AR,30,FALSE))</f>
        <v/>
      </c>
      <c r="M91" s="31" t="str">
        <f>IF(A91="","",IF(VLOOKUP(A91,[1]令和3年度契約状況調査票!$C:$AR,30,FALSE)="国所管",VLOOKUP(A91,[1]令和3年度契約状況調査票!$C:$AR,24,FALSE),""))</f>
        <v/>
      </c>
      <c r="N91" s="32" t="str">
        <f>IF(A91="","",IF(AND(P91="○",O91="分担契約/単価契約"),"単価契約"&amp;CHAR(10)&amp;"予定調達総額 "&amp;TEXT(VLOOKUP(A91,[1]令和3年度契約状況調査票!$C:$AR,18,FALSE),"#,##0円")&amp;"(B)"&amp;CHAR(10)&amp;"分担契約"&amp;CHAR(10)&amp;VLOOKUP(A91,[1]令和3年度契約状況調査票!$C:$AR,34,FALSE),IF(AND(P91="○",O91="分担契約"),"分担契約"&amp;CHAR(10)&amp;"契約総額 "&amp;TEXT(VLOOKUP(A91,[1]令和3年度契約状況調査票!$C:$AR,18,FALSE),"#,##0円")&amp;"(B)"&amp;CHAR(10)&amp;VLOOKUP(A91,[1]令和3年度契約状況調査票!$C:$AR,34,FALSE),(IF(O91="分担契約/単価契約","単価契約"&amp;CHAR(10)&amp;"予定調達総額 "&amp;TEXT(VLOOKUP(A91,[1]令和3年度契約状況調査票!$C:$AR,18,FALSE),"#,##0円")&amp;CHAR(10)&amp;"分担契約"&amp;CHAR(10)&amp;VLOOKUP(A91,[1]令和3年度契約状況調査票!$C:$AR,34,FALSE),IF(O91="分担契約","分担契約"&amp;CHAR(10)&amp;"契約総額 "&amp;TEXT(VLOOKUP(A91,[1]令和3年度契約状況調査票!$C:$AR,18,FALSE),"#,##0円")&amp;CHAR(10)&amp;VLOOKUP(A91,[1]令和3年度契約状況調査票!$C:$AR,34,FALSE),IF(O91="単価契約","単価契約"&amp;CHAR(10)&amp;"予定調達総額 "&amp;TEXT(VLOOKUP(A91,[1]令和3年度契約状況調査票!$C:$AR,18,FALSE),"#,##0円")&amp;CHAR(10)&amp;VLOOKUP(A91,[1]令和3年度契約状況調査票!$C:$AR,34,FALSE),VLOOKUP(A91,[1]令和3年度契約状況調査票!$C:$AR,34,FALSE))))))))</f>
        <v/>
      </c>
      <c r="O91" s="21" t="str">
        <f>IF(A91="","",VLOOKUP(A91,[1]令和3年度契約状況調査票!$C:$BY,55,FALSE))</f>
        <v/>
      </c>
      <c r="P91" s="21" t="str">
        <f>IF(A91="","",IF(VLOOKUP(A91,[1]令和3年度契約状況調査票!$C:$AR,16,FALSE)="他官署で調達手続きを実施のため","×",IF(VLOOKUP(A91,[1]令和3年度契約状況調査票!$C:$AR,23,FALSE)="②同種の他の契約の予定価格を類推されるおそれがあるため公表しない","×","○")))</f>
        <v/>
      </c>
    </row>
    <row r="92" spans="1:16" s="21" customFormat="1" ht="60" customHeight="1" x14ac:dyDescent="0.15">
      <c r="A92" s="22" t="str">
        <f>IF(MAX([1]令和3年度契約状況調査票!C91:C336)&gt;=ROW()-5,ROW()-5,"")</f>
        <v/>
      </c>
      <c r="B92" s="23" t="str">
        <f>IF(A92="","",VLOOKUP(A92,[1]令和3年度契約状況調査票!$C:$AR,7,FALSE))</f>
        <v/>
      </c>
      <c r="C92" s="24" t="str">
        <f>IF(A92="","",VLOOKUP(A92,[1]令和3年度契約状況調査票!$C:$AR,8,FALSE))</f>
        <v/>
      </c>
      <c r="D92" s="25" t="str">
        <f>IF(A92="","",VLOOKUP(A92,[1]令和3年度契約状況調査票!$C:$AR,11,FALSE))</f>
        <v/>
      </c>
      <c r="E92" s="23" t="str">
        <f>IF(A92="","",VLOOKUP(A92,[1]令和3年度契約状況調査票!$C:$AR,12,FALSE))</f>
        <v/>
      </c>
      <c r="F92" s="26" t="str">
        <f>IF(A92="","",VLOOKUP(A92,[1]令和3年度契約状況調査票!$C:$AR,13,FALSE))</f>
        <v/>
      </c>
      <c r="G92" s="27" t="str">
        <f>IF(A92="","",IF(VLOOKUP(A92,[1]令和3年度契約状況調査票!$C:$AR,14,FALSE)="②一般競争入札（総合評価方式）","一般競争入札"&amp;CHAR(10)&amp;"（総合評価方式）","一般競争入札"))</f>
        <v/>
      </c>
      <c r="H92" s="28" t="str">
        <f>IF(A92="","",IF(VLOOKUP(A92,[1]令和3年度契約状況調査票!$C:$AR,16,FALSE)="他官署で調達手続きを実施のため","他官署で調達手続きを実施のため",IF(VLOOKUP(A92,[1]令和3年度契約状況調査票!$C:$AR,23,FALSE)="②同種の他の契約の予定価格を類推されるおそれがあるため公表しない","同種の他の契約の予定価格を類推されるおそれがあるため公表しない",IF(VLOOKUP(A92,[1]令和3年度契約状況調査票!$C:$AR,23,FALSE)="－","－",IF(VLOOKUP(A92,[1]令和3年度契約状況調査票!$C:$AR,9,FALSE)&lt;&gt;"",TEXT(VLOOKUP(A92,[1]令和3年度契約状況調査票!$C:$AR,16,FALSE),"#,##0円")&amp;CHAR(10)&amp;"(A)",VLOOKUP(A92,[1]令和3年度契約状況調査票!$C:$AR,16,FALSE))))))</f>
        <v/>
      </c>
      <c r="I92" s="28" t="str">
        <f>IF(A92="","",VLOOKUP(A92,[1]令和3年度契約状況調査票!$C:$AR,17,FALSE))</f>
        <v/>
      </c>
      <c r="J92" s="29" t="str">
        <f>IF(A92="","",IF(VLOOKUP(A92,[1]令和3年度契約状況調査票!$C:$AR,16,FALSE)="他官署で調達手続きを実施のため","－",IF(VLOOKUP(A92,[1]令和3年度契約状況調査票!$C:$AR,23,FALSE)="②同種の他の契約の予定価格を類推されるおそれがあるため公表しない","－",IF(VLOOKUP(A92,[1]令和3年度契約状況調査票!$C:$AR,23,FALSE)="－","－",IF(VLOOKUP(A92,[1]令和3年度契約状況調査票!$C:$AR,9,FALSE)&lt;&gt;"",TEXT(VLOOKUP(A92,[1]令和3年度契約状況調査票!$C:$AR,19,FALSE),"#.0%")&amp;CHAR(10)&amp;"(B/A×100)",VLOOKUP(A92,[1]令和3年度契約状況調査票!$C:$AR,19,FALSE))))))</f>
        <v/>
      </c>
      <c r="K92" s="30" t="str">
        <f>IF(A92="","",IF(VLOOKUP(A92,[1]令和3年度契約状況調査票!$C:$AR,29,FALSE)="①公益社団法人","公社",IF(VLOOKUP(A92,[1]令和3年度契約状況調査票!$C:$AR,29,FALSE)="②公益財団法人","公財","")))</f>
        <v/>
      </c>
      <c r="L92" s="30" t="str">
        <f>IF(A92="","",VLOOKUP(A92,[1]令和3年度契約状況調査票!$C:$AR,30,FALSE))</f>
        <v/>
      </c>
      <c r="M92" s="31" t="str">
        <f>IF(A92="","",IF(VLOOKUP(A92,[1]令和3年度契約状況調査票!$C:$AR,30,FALSE)="国所管",VLOOKUP(A92,[1]令和3年度契約状況調査票!$C:$AR,24,FALSE),""))</f>
        <v/>
      </c>
      <c r="N92" s="32" t="str">
        <f>IF(A92="","",IF(AND(P92="○",O92="分担契約/単価契約"),"単価契約"&amp;CHAR(10)&amp;"予定調達総額 "&amp;TEXT(VLOOKUP(A92,[1]令和3年度契約状況調査票!$C:$AR,18,FALSE),"#,##0円")&amp;"(B)"&amp;CHAR(10)&amp;"分担契約"&amp;CHAR(10)&amp;VLOOKUP(A92,[1]令和3年度契約状況調査票!$C:$AR,34,FALSE),IF(AND(P92="○",O92="分担契約"),"分担契約"&amp;CHAR(10)&amp;"契約総額 "&amp;TEXT(VLOOKUP(A92,[1]令和3年度契約状況調査票!$C:$AR,18,FALSE),"#,##0円")&amp;"(B)"&amp;CHAR(10)&amp;VLOOKUP(A92,[1]令和3年度契約状況調査票!$C:$AR,34,FALSE),(IF(O92="分担契約/単価契約","単価契約"&amp;CHAR(10)&amp;"予定調達総額 "&amp;TEXT(VLOOKUP(A92,[1]令和3年度契約状況調査票!$C:$AR,18,FALSE),"#,##0円")&amp;CHAR(10)&amp;"分担契約"&amp;CHAR(10)&amp;VLOOKUP(A92,[1]令和3年度契約状況調査票!$C:$AR,34,FALSE),IF(O92="分担契約","分担契約"&amp;CHAR(10)&amp;"契約総額 "&amp;TEXT(VLOOKUP(A92,[1]令和3年度契約状況調査票!$C:$AR,18,FALSE),"#,##0円")&amp;CHAR(10)&amp;VLOOKUP(A92,[1]令和3年度契約状況調査票!$C:$AR,34,FALSE),IF(O92="単価契約","単価契約"&amp;CHAR(10)&amp;"予定調達総額 "&amp;TEXT(VLOOKUP(A92,[1]令和3年度契約状況調査票!$C:$AR,18,FALSE),"#,##0円")&amp;CHAR(10)&amp;VLOOKUP(A92,[1]令和3年度契約状況調査票!$C:$AR,34,FALSE),VLOOKUP(A92,[1]令和3年度契約状況調査票!$C:$AR,34,FALSE))))))))</f>
        <v/>
      </c>
      <c r="O92" s="21" t="str">
        <f>IF(A92="","",VLOOKUP(A92,[1]令和3年度契約状況調査票!$C:$BY,55,FALSE))</f>
        <v/>
      </c>
      <c r="P92" s="21" t="str">
        <f>IF(A92="","",IF(VLOOKUP(A92,[1]令和3年度契約状況調査票!$C:$AR,16,FALSE)="他官署で調達手続きを実施のため","×",IF(VLOOKUP(A92,[1]令和3年度契約状況調査票!$C:$AR,23,FALSE)="②同種の他の契約の予定価格を類推されるおそれがあるため公表しない","×","○")))</f>
        <v/>
      </c>
    </row>
    <row r="93" spans="1:16" s="21" customFormat="1" ht="60" customHeight="1" x14ac:dyDescent="0.15">
      <c r="A93" s="22" t="str">
        <f>IF(MAX([1]令和3年度契約状況調査票!C92:C337)&gt;=ROW()-5,ROW()-5,"")</f>
        <v/>
      </c>
      <c r="B93" s="23" t="str">
        <f>IF(A93="","",VLOOKUP(A93,[1]令和3年度契約状況調査票!$C:$AR,7,FALSE))</f>
        <v/>
      </c>
      <c r="C93" s="24" t="str">
        <f>IF(A93="","",VLOOKUP(A93,[1]令和3年度契約状況調査票!$C:$AR,8,FALSE))</f>
        <v/>
      </c>
      <c r="D93" s="25" t="str">
        <f>IF(A93="","",VLOOKUP(A93,[1]令和3年度契約状況調査票!$C:$AR,11,FALSE))</f>
        <v/>
      </c>
      <c r="E93" s="23" t="str">
        <f>IF(A93="","",VLOOKUP(A93,[1]令和3年度契約状況調査票!$C:$AR,12,FALSE))</f>
        <v/>
      </c>
      <c r="F93" s="26" t="str">
        <f>IF(A93="","",VLOOKUP(A93,[1]令和3年度契約状況調査票!$C:$AR,13,FALSE))</f>
        <v/>
      </c>
      <c r="G93" s="27" t="str">
        <f>IF(A93="","",IF(VLOOKUP(A93,[1]令和3年度契約状況調査票!$C:$AR,14,FALSE)="②一般競争入札（総合評価方式）","一般競争入札"&amp;CHAR(10)&amp;"（総合評価方式）","一般競争入札"))</f>
        <v/>
      </c>
      <c r="H93" s="28" t="str">
        <f>IF(A93="","",IF(VLOOKUP(A93,[1]令和3年度契約状況調査票!$C:$AR,16,FALSE)="他官署で調達手続きを実施のため","他官署で調達手続きを実施のため",IF(VLOOKUP(A93,[1]令和3年度契約状況調査票!$C:$AR,23,FALSE)="②同種の他の契約の予定価格を類推されるおそれがあるため公表しない","同種の他の契約の予定価格を類推されるおそれがあるため公表しない",IF(VLOOKUP(A93,[1]令和3年度契約状況調査票!$C:$AR,23,FALSE)="－","－",IF(VLOOKUP(A93,[1]令和3年度契約状況調査票!$C:$AR,9,FALSE)&lt;&gt;"",TEXT(VLOOKUP(A93,[1]令和3年度契約状況調査票!$C:$AR,16,FALSE),"#,##0円")&amp;CHAR(10)&amp;"(A)",VLOOKUP(A93,[1]令和3年度契約状況調査票!$C:$AR,16,FALSE))))))</f>
        <v/>
      </c>
      <c r="I93" s="28" t="str">
        <f>IF(A93="","",VLOOKUP(A93,[1]令和3年度契約状況調査票!$C:$AR,17,FALSE))</f>
        <v/>
      </c>
      <c r="J93" s="29" t="str">
        <f>IF(A93="","",IF(VLOOKUP(A93,[1]令和3年度契約状況調査票!$C:$AR,16,FALSE)="他官署で調達手続きを実施のため","－",IF(VLOOKUP(A93,[1]令和3年度契約状況調査票!$C:$AR,23,FALSE)="②同種の他の契約の予定価格を類推されるおそれがあるため公表しない","－",IF(VLOOKUP(A93,[1]令和3年度契約状況調査票!$C:$AR,23,FALSE)="－","－",IF(VLOOKUP(A93,[1]令和3年度契約状況調査票!$C:$AR,9,FALSE)&lt;&gt;"",TEXT(VLOOKUP(A93,[1]令和3年度契約状況調査票!$C:$AR,19,FALSE),"#.0%")&amp;CHAR(10)&amp;"(B/A×100)",VLOOKUP(A93,[1]令和3年度契約状況調査票!$C:$AR,19,FALSE))))))</f>
        <v/>
      </c>
      <c r="K93" s="30" t="str">
        <f>IF(A93="","",IF(VLOOKUP(A93,[1]令和3年度契約状況調査票!$C:$AR,29,FALSE)="①公益社団法人","公社",IF(VLOOKUP(A93,[1]令和3年度契約状況調査票!$C:$AR,29,FALSE)="②公益財団法人","公財","")))</f>
        <v/>
      </c>
      <c r="L93" s="30" t="str">
        <f>IF(A93="","",VLOOKUP(A93,[1]令和3年度契約状況調査票!$C:$AR,30,FALSE))</f>
        <v/>
      </c>
      <c r="M93" s="31" t="str">
        <f>IF(A93="","",IF(VLOOKUP(A93,[1]令和3年度契約状況調査票!$C:$AR,30,FALSE)="国所管",VLOOKUP(A93,[1]令和3年度契約状況調査票!$C:$AR,24,FALSE),""))</f>
        <v/>
      </c>
      <c r="N93" s="32" t="str">
        <f>IF(A93="","",IF(AND(P93="○",O93="分担契約/単価契約"),"単価契約"&amp;CHAR(10)&amp;"予定調達総額 "&amp;TEXT(VLOOKUP(A93,[1]令和3年度契約状況調査票!$C:$AR,18,FALSE),"#,##0円")&amp;"(B)"&amp;CHAR(10)&amp;"分担契約"&amp;CHAR(10)&amp;VLOOKUP(A93,[1]令和3年度契約状況調査票!$C:$AR,34,FALSE),IF(AND(P93="○",O93="分担契約"),"分担契約"&amp;CHAR(10)&amp;"契約総額 "&amp;TEXT(VLOOKUP(A93,[1]令和3年度契約状況調査票!$C:$AR,18,FALSE),"#,##0円")&amp;"(B)"&amp;CHAR(10)&amp;VLOOKUP(A93,[1]令和3年度契約状況調査票!$C:$AR,34,FALSE),(IF(O93="分担契約/単価契約","単価契約"&amp;CHAR(10)&amp;"予定調達総額 "&amp;TEXT(VLOOKUP(A93,[1]令和3年度契約状況調査票!$C:$AR,18,FALSE),"#,##0円")&amp;CHAR(10)&amp;"分担契約"&amp;CHAR(10)&amp;VLOOKUP(A93,[1]令和3年度契約状況調査票!$C:$AR,34,FALSE),IF(O93="分担契約","分担契約"&amp;CHAR(10)&amp;"契約総額 "&amp;TEXT(VLOOKUP(A93,[1]令和3年度契約状況調査票!$C:$AR,18,FALSE),"#,##0円")&amp;CHAR(10)&amp;VLOOKUP(A93,[1]令和3年度契約状況調査票!$C:$AR,34,FALSE),IF(O93="単価契約","単価契約"&amp;CHAR(10)&amp;"予定調達総額 "&amp;TEXT(VLOOKUP(A93,[1]令和3年度契約状況調査票!$C:$AR,18,FALSE),"#,##0円")&amp;CHAR(10)&amp;VLOOKUP(A93,[1]令和3年度契約状況調査票!$C:$AR,34,FALSE),VLOOKUP(A93,[1]令和3年度契約状況調査票!$C:$AR,34,FALSE))))))))</f>
        <v/>
      </c>
      <c r="O93" s="21" t="str">
        <f>IF(A93="","",VLOOKUP(A93,[1]令和3年度契約状況調査票!$C:$BY,55,FALSE))</f>
        <v/>
      </c>
      <c r="P93" s="21" t="str">
        <f>IF(A93="","",IF(VLOOKUP(A93,[1]令和3年度契約状況調査票!$C:$AR,16,FALSE)="他官署で調達手続きを実施のため","×",IF(VLOOKUP(A93,[1]令和3年度契約状況調査票!$C:$AR,23,FALSE)="②同種の他の契約の予定価格を類推されるおそれがあるため公表しない","×","○")))</f>
        <v/>
      </c>
    </row>
    <row r="94" spans="1:16" s="21" customFormat="1" ht="60" customHeight="1" x14ac:dyDescent="0.15">
      <c r="A94" s="22" t="str">
        <f>IF(MAX([1]令和3年度契約状況調査票!C93:C338)&gt;=ROW()-5,ROW()-5,"")</f>
        <v/>
      </c>
      <c r="B94" s="23" t="str">
        <f>IF(A94="","",VLOOKUP(A94,[1]令和3年度契約状況調査票!$C:$AR,7,FALSE))</f>
        <v/>
      </c>
      <c r="C94" s="24" t="str">
        <f>IF(A94="","",VLOOKUP(A94,[1]令和3年度契約状況調査票!$C:$AR,8,FALSE))</f>
        <v/>
      </c>
      <c r="D94" s="25" t="str">
        <f>IF(A94="","",VLOOKUP(A94,[1]令和3年度契約状況調査票!$C:$AR,11,FALSE))</f>
        <v/>
      </c>
      <c r="E94" s="23" t="str">
        <f>IF(A94="","",VLOOKUP(A94,[1]令和3年度契約状況調査票!$C:$AR,12,FALSE))</f>
        <v/>
      </c>
      <c r="F94" s="26" t="str">
        <f>IF(A94="","",VLOOKUP(A94,[1]令和3年度契約状況調査票!$C:$AR,13,FALSE))</f>
        <v/>
      </c>
      <c r="G94" s="27" t="str">
        <f>IF(A94="","",IF(VLOOKUP(A94,[1]令和3年度契約状況調査票!$C:$AR,14,FALSE)="②一般競争入札（総合評価方式）","一般競争入札"&amp;CHAR(10)&amp;"（総合評価方式）","一般競争入札"))</f>
        <v/>
      </c>
      <c r="H94" s="28" t="str">
        <f>IF(A94="","",IF(VLOOKUP(A94,[1]令和3年度契約状況調査票!$C:$AR,16,FALSE)="他官署で調達手続きを実施のため","他官署で調達手続きを実施のため",IF(VLOOKUP(A94,[1]令和3年度契約状況調査票!$C:$AR,23,FALSE)="②同種の他の契約の予定価格を類推されるおそれがあるため公表しない","同種の他の契約の予定価格を類推されるおそれがあるため公表しない",IF(VLOOKUP(A94,[1]令和3年度契約状況調査票!$C:$AR,23,FALSE)="－","－",IF(VLOOKUP(A94,[1]令和3年度契約状況調査票!$C:$AR,9,FALSE)&lt;&gt;"",TEXT(VLOOKUP(A94,[1]令和3年度契約状況調査票!$C:$AR,16,FALSE),"#,##0円")&amp;CHAR(10)&amp;"(A)",VLOOKUP(A94,[1]令和3年度契約状況調査票!$C:$AR,16,FALSE))))))</f>
        <v/>
      </c>
      <c r="I94" s="28" t="str">
        <f>IF(A94="","",VLOOKUP(A94,[1]令和3年度契約状況調査票!$C:$AR,17,FALSE))</f>
        <v/>
      </c>
      <c r="J94" s="29" t="str">
        <f>IF(A94="","",IF(VLOOKUP(A94,[1]令和3年度契約状況調査票!$C:$AR,16,FALSE)="他官署で調達手続きを実施のため","－",IF(VLOOKUP(A94,[1]令和3年度契約状況調査票!$C:$AR,23,FALSE)="②同種の他の契約の予定価格を類推されるおそれがあるため公表しない","－",IF(VLOOKUP(A94,[1]令和3年度契約状況調査票!$C:$AR,23,FALSE)="－","－",IF(VLOOKUP(A94,[1]令和3年度契約状況調査票!$C:$AR,9,FALSE)&lt;&gt;"",TEXT(VLOOKUP(A94,[1]令和3年度契約状況調査票!$C:$AR,19,FALSE),"#.0%")&amp;CHAR(10)&amp;"(B/A×100)",VLOOKUP(A94,[1]令和3年度契約状況調査票!$C:$AR,19,FALSE))))))</f>
        <v/>
      </c>
      <c r="K94" s="30" t="str">
        <f>IF(A94="","",IF(VLOOKUP(A94,[1]令和3年度契約状況調査票!$C:$AR,29,FALSE)="①公益社団法人","公社",IF(VLOOKUP(A94,[1]令和3年度契約状況調査票!$C:$AR,29,FALSE)="②公益財団法人","公財","")))</f>
        <v/>
      </c>
      <c r="L94" s="30" t="str">
        <f>IF(A94="","",VLOOKUP(A94,[1]令和3年度契約状況調査票!$C:$AR,30,FALSE))</f>
        <v/>
      </c>
      <c r="M94" s="31" t="str">
        <f>IF(A94="","",IF(VLOOKUP(A94,[1]令和3年度契約状況調査票!$C:$AR,30,FALSE)="国所管",VLOOKUP(A94,[1]令和3年度契約状況調査票!$C:$AR,24,FALSE),""))</f>
        <v/>
      </c>
      <c r="N94" s="32" t="str">
        <f>IF(A94="","",IF(AND(P94="○",O94="分担契約/単価契約"),"単価契約"&amp;CHAR(10)&amp;"予定調達総額 "&amp;TEXT(VLOOKUP(A94,[1]令和3年度契約状況調査票!$C:$AR,18,FALSE),"#,##0円")&amp;"(B)"&amp;CHAR(10)&amp;"分担契約"&amp;CHAR(10)&amp;VLOOKUP(A94,[1]令和3年度契約状況調査票!$C:$AR,34,FALSE),IF(AND(P94="○",O94="分担契約"),"分担契約"&amp;CHAR(10)&amp;"契約総額 "&amp;TEXT(VLOOKUP(A94,[1]令和3年度契約状況調査票!$C:$AR,18,FALSE),"#,##0円")&amp;"(B)"&amp;CHAR(10)&amp;VLOOKUP(A94,[1]令和3年度契約状況調査票!$C:$AR,34,FALSE),(IF(O94="分担契約/単価契約","単価契約"&amp;CHAR(10)&amp;"予定調達総額 "&amp;TEXT(VLOOKUP(A94,[1]令和3年度契約状況調査票!$C:$AR,18,FALSE),"#,##0円")&amp;CHAR(10)&amp;"分担契約"&amp;CHAR(10)&amp;VLOOKUP(A94,[1]令和3年度契約状況調査票!$C:$AR,34,FALSE),IF(O94="分担契約","分担契約"&amp;CHAR(10)&amp;"契約総額 "&amp;TEXT(VLOOKUP(A94,[1]令和3年度契約状況調査票!$C:$AR,18,FALSE),"#,##0円")&amp;CHAR(10)&amp;VLOOKUP(A94,[1]令和3年度契約状況調査票!$C:$AR,34,FALSE),IF(O94="単価契約","単価契約"&amp;CHAR(10)&amp;"予定調達総額 "&amp;TEXT(VLOOKUP(A94,[1]令和3年度契約状況調査票!$C:$AR,18,FALSE),"#,##0円")&amp;CHAR(10)&amp;VLOOKUP(A94,[1]令和3年度契約状況調査票!$C:$AR,34,FALSE),VLOOKUP(A94,[1]令和3年度契約状況調査票!$C:$AR,34,FALSE))))))))</f>
        <v/>
      </c>
      <c r="O94" s="21" t="str">
        <f>IF(A94="","",VLOOKUP(A94,[1]令和3年度契約状況調査票!$C:$BY,55,FALSE))</f>
        <v/>
      </c>
      <c r="P94" s="21" t="str">
        <f>IF(A94="","",IF(VLOOKUP(A94,[1]令和3年度契約状況調査票!$C:$AR,16,FALSE)="他官署で調達手続きを実施のため","×",IF(VLOOKUP(A94,[1]令和3年度契約状況調査票!$C:$AR,23,FALSE)="②同種の他の契約の予定価格を類推されるおそれがあるため公表しない","×","○")))</f>
        <v/>
      </c>
    </row>
    <row r="95" spans="1:16" s="21" customFormat="1" ht="60" customHeight="1" x14ac:dyDescent="0.15">
      <c r="A95" s="22" t="str">
        <f>IF(MAX([1]令和3年度契約状況調査票!C94:C339)&gt;=ROW()-5,ROW()-5,"")</f>
        <v/>
      </c>
      <c r="B95" s="23" t="str">
        <f>IF(A95="","",VLOOKUP(A95,[1]令和3年度契約状況調査票!$C:$AR,7,FALSE))</f>
        <v/>
      </c>
      <c r="C95" s="24" t="str">
        <f>IF(A95="","",VLOOKUP(A95,[1]令和3年度契約状況調査票!$C:$AR,8,FALSE))</f>
        <v/>
      </c>
      <c r="D95" s="25" t="str">
        <f>IF(A95="","",VLOOKUP(A95,[1]令和3年度契約状況調査票!$C:$AR,11,FALSE))</f>
        <v/>
      </c>
      <c r="E95" s="23" t="str">
        <f>IF(A95="","",VLOOKUP(A95,[1]令和3年度契約状況調査票!$C:$AR,12,FALSE))</f>
        <v/>
      </c>
      <c r="F95" s="26" t="str">
        <f>IF(A95="","",VLOOKUP(A95,[1]令和3年度契約状況調査票!$C:$AR,13,FALSE))</f>
        <v/>
      </c>
      <c r="G95" s="27" t="str">
        <f>IF(A95="","",IF(VLOOKUP(A95,[1]令和3年度契約状況調査票!$C:$AR,14,FALSE)="②一般競争入札（総合評価方式）","一般競争入札"&amp;CHAR(10)&amp;"（総合評価方式）","一般競争入札"))</f>
        <v/>
      </c>
      <c r="H95" s="28" t="str">
        <f>IF(A95="","",IF(VLOOKUP(A95,[1]令和3年度契約状況調査票!$C:$AR,16,FALSE)="他官署で調達手続きを実施のため","他官署で調達手続きを実施のため",IF(VLOOKUP(A95,[1]令和3年度契約状況調査票!$C:$AR,23,FALSE)="②同種の他の契約の予定価格を類推されるおそれがあるため公表しない","同種の他の契約の予定価格を類推されるおそれがあるため公表しない",IF(VLOOKUP(A95,[1]令和3年度契約状況調査票!$C:$AR,23,FALSE)="－","－",IF(VLOOKUP(A95,[1]令和3年度契約状況調査票!$C:$AR,9,FALSE)&lt;&gt;"",TEXT(VLOOKUP(A95,[1]令和3年度契約状況調査票!$C:$AR,16,FALSE),"#,##0円")&amp;CHAR(10)&amp;"(A)",VLOOKUP(A95,[1]令和3年度契約状況調査票!$C:$AR,16,FALSE))))))</f>
        <v/>
      </c>
      <c r="I95" s="28" t="str">
        <f>IF(A95="","",VLOOKUP(A95,[1]令和3年度契約状況調査票!$C:$AR,17,FALSE))</f>
        <v/>
      </c>
      <c r="J95" s="29" t="str">
        <f>IF(A95="","",IF(VLOOKUP(A95,[1]令和3年度契約状況調査票!$C:$AR,16,FALSE)="他官署で調達手続きを実施のため","－",IF(VLOOKUP(A95,[1]令和3年度契約状況調査票!$C:$AR,23,FALSE)="②同種の他の契約の予定価格を類推されるおそれがあるため公表しない","－",IF(VLOOKUP(A95,[1]令和3年度契約状況調査票!$C:$AR,23,FALSE)="－","－",IF(VLOOKUP(A95,[1]令和3年度契約状況調査票!$C:$AR,9,FALSE)&lt;&gt;"",TEXT(VLOOKUP(A95,[1]令和3年度契約状況調査票!$C:$AR,19,FALSE),"#.0%")&amp;CHAR(10)&amp;"(B/A×100)",VLOOKUP(A95,[1]令和3年度契約状況調査票!$C:$AR,19,FALSE))))))</f>
        <v/>
      </c>
      <c r="K95" s="30" t="str">
        <f>IF(A95="","",IF(VLOOKUP(A95,[1]令和3年度契約状況調査票!$C:$AR,29,FALSE)="①公益社団法人","公社",IF(VLOOKUP(A95,[1]令和3年度契約状況調査票!$C:$AR,29,FALSE)="②公益財団法人","公財","")))</f>
        <v/>
      </c>
      <c r="L95" s="30" t="str">
        <f>IF(A95="","",VLOOKUP(A95,[1]令和3年度契約状況調査票!$C:$AR,30,FALSE))</f>
        <v/>
      </c>
      <c r="M95" s="31" t="str">
        <f>IF(A95="","",IF(VLOOKUP(A95,[1]令和3年度契約状況調査票!$C:$AR,30,FALSE)="国所管",VLOOKUP(A95,[1]令和3年度契約状況調査票!$C:$AR,24,FALSE),""))</f>
        <v/>
      </c>
      <c r="N95" s="32" t="str">
        <f>IF(A95="","",IF(AND(P95="○",O95="分担契約/単価契約"),"単価契約"&amp;CHAR(10)&amp;"予定調達総額 "&amp;TEXT(VLOOKUP(A95,[1]令和3年度契約状況調査票!$C:$AR,18,FALSE),"#,##0円")&amp;"(B)"&amp;CHAR(10)&amp;"分担契約"&amp;CHAR(10)&amp;VLOOKUP(A95,[1]令和3年度契約状況調査票!$C:$AR,34,FALSE),IF(AND(P95="○",O95="分担契約"),"分担契約"&amp;CHAR(10)&amp;"契約総額 "&amp;TEXT(VLOOKUP(A95,[1]令和3年度契約状況調査票!$C:$AR,18,FALSE),"#,##0円")&amp;"(B)"&amp;CHAR(10)&amp;VLOOKUP(A95,[1]令和3年度契約状況調査票!$C:$AR,34,FALSE),(IF(O95="分担契約/単価契約","単価契約"&amp;CHAR(10)&amp;"予定調達総額 "&amp;TEXT(VLOOKUP(A95,[1]令和3年度契約状況調査票!$C:$AR,18,FALSE),"#,##0円")&amp;CHAR(10)&amp;"分担契約"&amp;CHAR(10)&amp;VLOOKUP(A95,[1]令和3年度契約状況調査票!$C:$AR,34,FALSE),IF(O95="分担契約","分担契約"&amp;CHAR(10)&amp;"契約総額 "&amp;TEXT(VLOOKUP(A95,[1]令和3年度契約状況調査票!$C:$AR,18,FALSE),"#,##0円")&amp;CHAR(10)&amp;VLOOKUP(A95,[1]令和3年度契約状況調査票!$C:$AR,34,FALSE),IF(O95="単価契約","単価契約"&amp;CHAR(10)&amp;"予定調達総額 "&amp;TEXT(VLOOKUP(A95,[1]令和3年度契約状況調査票!$C:$AR,18,FALSE),"#,##0円")&amp;CHAR(10)&amp;VLOOKUP(A95,[1]令和3年度契約状況調査票!$C:$AR,34,FALSE),VLOOKUP(A95,[1]令和3年度契約状況調査票!$C:$AR,34,FALSE))))))))</f>
        <v/>
      </c>
      <c r="O95" s="21" t="str">
        <f>IF(A95="","",VLOOKUP(A95,[1]令和3年度契約状況調査票!$C:$BY,55,FALSE))</f>
        <v/>
      </c>
      <c r="P95" s="21" t="str">
        <f>IF(A95="","",IF(VLOOKUP(A95,[1]令和3年度契約状況調査票!$C:$AR,16,FALSE)="他官署で調達手続きを実施のため","×",IF(VLOOKUP(A95,[1]令和3年度契約状況調査票!$C:$AR,23,FALSE)="②同種の他の契約の予定価格を類推されるおそれがあるため公表しない","×","○")))</f>
        <v/>
      </c>
    </row>
    <row r="96" spans="1:16" s="21" customFormat="1" ht="60" customHeight="1" x14ac:dyDescent="0.15">
      <c r="A96" s="22" t="str">
        <f>IF(MAX([1]令和3年度契約状況調査票!C95:C340)&gt;=ROW()-5,ROW()-5,"")</f>
        <v/>
      </c>
      <c r="B96" s="23" t="str">
        <f>IF(A96="","",VLOOKUP(A96,[1]令和3年度契約状況調査票!$C:$AR,7,FALSE))</f>
        <v/>
      </c>
      <c r="C96" s="24" t="str">
        <f>IF(A96="","",VLOOKUP(A96,[1]令和3年度契約状況調査票!$C:$AR,8,FALSE))</f>
        <v/>
      </c>
      <c r="D96" s="25" t="str">
        <f>IF(A96="","",VLOOKUP(A96,[1]令和3年度契約状況調査票!$C:$AR,11,FALSE))</f>
        <v/>
      </c>
      <c r="E96" s="23" t="str">
        <f>IF(A96="","",VLOOKUP(A96,[1]令和3年度契約状況調査票!$C:$AR,12,FALSE))</f>
        <v/>
      </c>
      <c r="F96" s="26" t="str">
        <f>IF(A96="","",VLOOKUP(A96,[1]令和3年度契約状況調査票!$C:$AR,13,FALSE))</f>
        <v/>
      </c>
      <c r="G96" s="27" t="str">
        <f>IF(A96="","",IF(VLOOKUP(A96,[1]令和3年度契約状況調査票!$C:$AR,14,FALSE)="②一般競争入札（総合評価方式）","一般競争入札"&amp;CHAR(10)&amp;"（総合評価方式）","一般競争入札"))</f>
        <v/>
      </c>
      <c r="H96" s="28" t="str">
        <f>IF(A96="","",IF(VLOOKUP(A96,[1]令和3年度契約状況調査票!$C:$AR,16,FALSE)="他官署で調達手続きを実施のため","他官署で調達手続きを実施のため",IF(VLOOKUP(A96,[1]令和3年度契約状況調査票!$C:$AR,23,FALSE)="②同種の他の契約の予定価格を類推されるおそれがあるため公表しない","同種の他の契約の予定価格を類推されるおそれがあるため公表しない",IF(VLOOKUP(A96,[1]令和3年度契約状況調査票!$C:$AR,23,FALSE)="－","－",IF(VLOOKUP(A96,[1]令和3年度契約状況調査票!$C:$AR,9,FALSE)&lt;&gt;"",TEXT(VLOOKUP(A96,[1]令和3年度契約状況調査票!$C:$AR,16,FALSE),"#,##0円")&amp;CHAR(10)&amp;"(A)",VLOOKUP(A96,[1]令和3年度契約状況調査票!$C:$AR,16,FALSE))))))</f>
        <v/>
      </c>
      <c r="I96" s="28" t="str">
        <f>IF(A96="","",VLOOKUP(A96,[1]令和3年度契約状況調査票!$C:$AR,17,FALSE))</f>
        <v/>
      </c>
      <c r="J96" s="29" t="str">
        <f>IF(A96="","",IF(VLOOKUP(A96,[1]令和3年度契約状況調査票!$C:$AR,16,FALSE)="他官署で調達手続きを実施のため","－",IF(VLOOKUP(A96,[1]令和3年度契約状況調査票!$C:$AR,23,FALSE)="②同種の他の契約の予定価格を類推されるおそれがあるため公表しない","－",IF(VLOOKUP(A96,[1]令和3年度契約状況調査票!$C:$AR,23,FALSE)="－","－",IF(VLOOKUP(A96,[1]令和3年度契約状況調査票!$C:$AR,9,FALSE)&lt;&gt;"",TEXT(VLOOKUP(A96,[1]令和3年度契約状況調査票!$C:$AR,19,FALSE),"#.0%")&amp;CHAR(10)&amp;"(B/A×100)",VLOOKUP(A96,[1]令和3年度契約状況調査票!$C:$AR,19,FALSE))))))</f>
        <v/>
      </c>
      <c r="K96" s="30" t="str">
        <f>IF(A96="","",IF(VLOOKUP(A96,[1]令和3年度契約状況調査票!$C:$AR,29,FALSE)="①公益社団法人","公社",IF(VLOOKUP(A96,[1]令和3年度契約状況調査票!$C:$AR,29,FALSE)="②公益財団法人","公財","")))</f>
        <v/>
      </c>
      <c r="L96" s="30" t="str">
        <f>IF(A96="","",VLOOKUP(A96,[1]令和3年度契約状況調査票!$C:$AR,30,FALSE))</f>
        <v/>
      </c>
      <c r="M96" s="31" t="str">
        <f>IF(A96="","",IF(VLOOKUP(A96,[1]令和3年度契約状況調査票!$C:$AR,30,FALSE)="国所管",VLOOKUP(A96,[1]令和3年度契約状況調査票!$C:$AR,24,FALSE),""))</f>
        <v/>
      </c>
      <c r="N96" s="32" t="str">
        <f>IF(A96="","",IF(AND(P96="○",O96="分担契約/単価契約"),"単価契約"&amp;CHAR(10)&amp;"予定調達総額 "&amp;TEXT(VLOOKUP(A96,[1]令和3年度契約状況調査票!$C:$AR,18,FALSE),"#,##0円")&amp;"(B)"&amp;CHAR(10)&amp;"分担契約"&amp;CHAR(10)&amp;VLOOKUP(A96,[1]令和3年度契約状況調査票!$C:$AR,34,FALSE),IF(AND(P96="○",O96="分担契約"),"分担契約"&amp;CHAR(10)&amp;"契約総額 "&amp;TEXT(VLOOKUP(A96,[1]令和3年度契約状況調査票!$C:$AR,18,FALSE),"#,##0円")&amp;"(B)"&amp;CHAR(10)&amp;VLOOKUP(A96,[1]令和3年度契約状況調査票!$C:$AR,34,FALSE),(IF(O96="分担契約/単価契約","単価契約"&amp;CHAR(10)&amp;"予定調達総額 "&amp;TEXT(VLOOKUP(A96,[1]令和3年度契約状況調査票!$C:$AR,18,FALSE),"#,##0円")&amp;CHAR(10)&amp;"分担契約"&amp;CHAR(10)&amp;VLOOKUP(A96,[1]令和3年度契約状況調査票!$C:$AR,34,FALSE),IF(O96="分担契約","分担契約"&amp;CHAR(10)&amp;"契約総額 "&amp;TEXT(VLOOKUP(A96,[1]令和3年度契約状況調査票!$C:$AR,18,FALSE),"#,##0円")&amp;CHAR(10)&amp;VLOOKUP(A96,[1]令和3年度契約状況調査票!$C:$AR,34,FALSE),IF(O96="単価契約","単価契約"&amp;CHAR(10)&amp;"予定調達総額 "&amp;TEXT(VLOOKUP(A96,[1]令和3年度契約状況調査票!$C:$AR,18,FALSE),"#,##0円")&amp;CHAR(10)&amp;VLOOKUP(A96,[1]令和3年度契約状況調査票!$C:$AR,34,FALSE),VLOOKUP(A96,[1]令和3年度契約状況調査票!$C:$AR,34,FALSE))))))))</f>
        <v/>
      </c>
      <c r="O96" s="21" t="str">
        <f>IF(A96="","",VLOOKUP(A96,[1]令和3年度契約状況調査票!$C:$BY,55,FALSE))</f>
        <v/>
      </c>
      <c r="P96" s="21" t="str">
        <f>IF(A96="","",IF(VLOOKUP(A96,[1]令和3年度契約状況調査票!$C:$AR,16,FALSE)="他官署で調達手続きを実施のため","×",IF(VLOOKUP(A96,[1]令和3年度契約状況調査票!$C:$AR,23,FALSE)="②同種の他の契約の予定価格を類推されるおそれがあるため公表しない","×","○")))</f>
        <v/>
      </c>
    </row>
    <row r="97" spans="1:16" s="21" customFormat="1" ht="60" customHeight="1" x14ac:dyDescent="0.15">
      <c r="A97" s="22" t="str">
        <f>IF(MAX([1]令和3年度契約状況調査票!C96:C341)&gt;=ROW()-5,ROW()-5,"")</f>
        <v/>
      </c>
      <c r="B97" s="23" t="str">
        <f>IF(A97="","",VLOOKUP(A97,[1]令和3年度契約状況調査票!$C:$AR,7,FALSE))</f>
        <v/>
      </c>
      <c r="C97" s="24" t="str">
        <f>IF(A97="","",VLOOKUP(A97,[1]令和3年度契約状況調査票!$C:$AR,8,FALSE))</f>
        <v/>
      </c>
      <c r="D97" s="25" t="str">
        <f>IF(A97="","",VLOOKUP(A97,[1]令和3年度契約状況調査票!$C:$AR,11,FALSE))</f>
        <v/>
      </c>
      <c r="E97" s="23" t="str">
        <f>IF(A97="","",VLOOKUP(A97,[1]令和3年度契約状況調査票!$C:$AR,12,FALSE))</f>
        <v/>
      </c>
      <c r="F97" s="26" t="str">
        <f>IF(A97="","",VLOOKUP(A97,[1]令和3年度契約状況調査票!$C:$AR,13,FALSE))</f>
        <v/>
      </c>
      <c r="G97" s="27" t="str">
        <f>IF(A97="","",IF(VLOOKUP(A97,[1]令和3年度契約状況調査票!$C:$AR,14,FALSE)="②一般競争入札（総合評価方式）","一般競争入札"&amp;CHAR(10)&amp;"（総合評価方式）","一般競争入札"))</f>
        <v/>
      </c>
      <c r="H97" s="28" t="str">
        <f>IF(A97="","",IF(VLOOKUP(A97,[1]令和3年度契約状況調査票!$C:$AR,16,FALSE)="他官署で調達手続きを実施のため","他官署で調達手続きを実施のため",IF(VLOOKUP(A97,[1]令和3年度契約状況調査票!$C:$AR,23,FALSE)="②同種の他の契約の予定価格を類推されるおそれがあるため公表しない","同種の他の契約の予定価格を類推されるおそれがあるため公表しない",IF(VLOOKUP(A97,[1]令和3年度契約状況調査票!$C:$AR,23,FALSE)="－","－",IF(VLOOKUP(A97,[1]令和3年度契約状況調査票!$C:$AR,9,FALSE)&lt;&gt;"",TEXT(VLOOKUP(A97,[1]令和3年度契約状況調査票!$C:$AR,16,FALSE),"#,##0円")&amp;CHAR(10)&amp;"(A)",VLOOKUP(A97,[1]令和3年度契約状況調査票!$C:$AR,16,FALSE))))))</f>
        <v/>
      </c>
      <c r="I97" s="28" t="str">
        <f>IF(A97="","",VLOOKUP(A97,[1]令和3年度契約状況調査票!$C:$AR,17,FALSE))</f>
        <v/>
      </c>
      <c r="J97" s="29" t="str">
        <f>IF(A97="","",IF(VLOOKUP(A97,[1]令和3年度契約状況調査票!$C:$AR,16,FALSE)="他官署で調達手続きを実施のため","－",IF(VLOOKUP(A97,[1]令和3年度契約状況調査票!$C:$AR,23,FALSE)="②同種の他の契約の予定価格を類推されるおそれがあるため公表しない","－",IF(VLOOKUP(A97,[1]令和3年度契約状況調査票!$C:$AR,23,FALSE)="－","－",IF(VLOOKUP(A97,[1]令和3年度契約状況調査票!$C:$AR,9,FALSE)&lt;&gt;"",TEXT(VLOOKUP(A97,[1]令和3年度契約状況調査票!$C:$AR,19,FALSE),"#.0%")&amp;CHAR(10)&amp;"(B/A×100)",VLOOKUP(A97,[1]令和3年度契約状況調査票!$C:$AR,19,FALSE))))))</f>
        <v/>
      </c>
      <c r="K97" s="30" t="str">
        <f>IF(A97="","",IF(VLOOKUP(A97,[1]令和3年度契約状況調査票!$C:$AR,29,FALSE)="①公益社団法人","公社",IF(VLOOKUP(A97,[1]令和3年度契約状況調査票!$C:$AR,29,FALSE)="②公益財団法人","公財","")))</f>
        <v/>
      </c>
      <c r="L97" s="30" t="str">
        <f>IF(A97="","",VLOOKUP(A97,[1]令和3年度契約状況調査票!$C:$AR,30,FALSE))</f>
        <v/>
      </c>
      <c r="M97" s="31" t="str">
        <f>IF(A97="","",IF(VLOOKUP(A97,[1]令和3年度契約状況調査票!$C:$AR,30,FALSE)="国所管",VLOOKUP(A97,[1]令和3年度契約状況調査票!$C:$AR,24,FALSE),""))</f>
        <v/>
      </c>
      <c r="N97" s="32" t="str">
        <f>IF(A97="","",IF(AND(P97="○",O97="分担契約/単価契約"),"単価契約"&amp;CHAR(10)&amp;"予定調達総額 "&amp;TEXT(VLOOKUP(A97,[1]令和3年度契約状況調査票!$C:$AR,18,FALSE),"#,##0円")&amp;"(B)"&amp;CHAR(10)&amp;"分担契約"&amp;CHAR(10)&amp;VLOOKUP(A97,[1]令和3年度契約状況調査票!$C:$AR,34,FALSE),IF(AND(P97="○",O97="分担契約"),"分担契約"&amp;CHAR(10)&amp;"契約総額 "&amp;TEXT(VLOOKUP(A97,[1]令和3年度契約状況調査票!$C:$AR,18,FALSE),"#,##0円")&amp;"(B)"&amp;CHAR(10)&amp;VLOOKUP(A97,[1]令和3年度契約状況調査票!$C:$AR,34,FALSE),(IF(O97="分担契約/単価契約","単価契約"&amp;CHAR(10)&amp;"予定調達総額 "&amp;TEXT(VLOOKUP(A97,[1]令和3年度契約状況調査票!$C:$AR,18,FALSE),"#,##0円")&amp;CHAR(10)&amp;"分担契約"&amp;CHAR(10)&amp;VLOOKUP(A97,[1]令和3年度契約状況調査票!$C:$AR,34,FALSE),IF(O97="分担契約","分担契約"&amp;CHAR(10)&amp;"契約総額 "&amp;TEXT(VLOOKUP(A97,[1]令和3年度契約状況調査票!$C:$AR,18,FALSE),"#,##0円")&amp;CHAR(10)&amp;VLOOKUP(A97,[1]令和3年度契約状況調査票!$C:$AR,34,FALSE),IF(O97="単価契約","単価契約"&amp;CHAR(10)&amp;"予定調達総額 "&amp;TEXT(VLOOKUP(A97,[1]令和3年度契約状況調査票!$C:$AR,18,FALSE),"#,##0円")&amp;CHAR(10)&amp;VLOOKUP(A97,[1]令和3年度契約状況調査票!$C:$AR,34,FALSE),VLOOKUP(A97,[1]令和3年度契約状況調査票!$C:$AR,34,FALSE))))))))</f>
        <v/>
      </c>
      <c r="O97" s="21" t="str">
        <f>IF(A97="","",VLOOKUP(A97,[1]令和3年度契約状況調査票!$C:$BY,55,FALSE))</f>
        <v/>
      </c>
      <c r="P97" s="21" t="str">
        <f>IF(A97="","",IF(VLOOKUP(A97,[1]令和3年度契約状況調査票!$C:$AR,16,FALSE)="他官署で調達手続きを実施のため","×",IF(VLOOKUP(A97,[1]令和3年度契約状況調査票!$C:$AR,23,FALSE)="②同種の他の契約の予定価格を類推されるおそれがあるため公表しない","×","○")))</f>
        <v/>
      </c>
    </row>
    <row r="98" spans="1:16" s="21" customFormat="1" ht="60" customHeight="1" x14ac:dyDescent="0.15">
      <c r="A98" s="22" t="str">
        <f>IF(MAX([1]令和3年度契約状況調査票!C97:C342)&gt;=ROW()-5,ROW()-5,"")</f>
        <v/>
      </c>
      <c r="B98" s="23" t="str">
        <f>IF(A98="","",VLOOKUP(A98,[1]令和3年度契約状況調査票!$C:$AR,7,FALSE))</f>
        <v/>
      </c>
      <c r="C98" s="24" t="str">
        <f>IF(A98="","",VLOOKUP(A98,[1]令和3年度契約状況調査票!$C:$AR,8,FALSE))</f>
        <v/>
      </c>
      <c r="D98" s="25" t="str">
        <f>IF(A98="","",VLOOKUP(A98,[1]令和3年度契約状況調査票!$C:$AR,11,FALSE))</f>
        <v/>
      </c>
      <c r="E98" s="23" t="str">
        <f>IF(A98="","",VLOOKUP(A98,[1]令和3年度契約状況調査票!$C:$AR,12,FALSE))</f>
        <v/>
      </c>
      <c r="F98" s="26" t="str">
        <f>IF(A98="","",VLOOKUP(A98,[1]令和3年度契約状況調査票!$C:$AR,13,FALSE))</f>
        <v/>
      </c>
      <c r="G98" s="27" t="str">
        <f>IF(A98="","",IF(VLOOKUP(A98,[1]令和3年度契約状況調査票!$C:$AR,14,FALSE)="②一般競争入札（総合評価方式）","一般競争入札"&amp;CHAR(10)&amp;"（総合評価方式）","一般競争入札"))</f>
        <v/>
      </c>
      <c r="H98" s="28" t="str">
        <f>IF(A98="","",IF(VLOOKUP(A98,[1]令和3年度契約状況調査票!$C:$AR,16,FALSE)="他官署で調達手続きを実施のため","他官署で調達手続きを実施のため",IF(VLOOKUP(A98,[1]令和3年度契約状況調査票!$C:$AR,23,FALSE)="②同種の他の契約の予定価格を類推されるおそれがあるため公表しない","同種の他の契約の予定価格を類推されるおそれがあるため公表しない",IF(VLOOKUP(A98,[1]令和3年度契約状況調査票!$C:$AR,23,FALSE)="－","－",IF(VLOOKUP(A98,[1]令和3年度契約状況調査票!$C:$AR,9,FALSE)&lt;&gt;"",TEXT(VLOOKUP(A98,[1]令和3年度契約状況調査票!$C:$AR,16,FALSE),"#,##0円")&amp;CHAR(10)&amp;"(A)",VLOOKUP(A98,[1]令和3年度契約状況調査票!$C:$AR,16,FALSE))))))</f>
        <v/>
      </c>
      <c r="I98" s="28" t="str">
        <f>IF(A98="","",VLOOKUP(A98,[1]令和3年度契約状況調査票!$C:$AR,17,FALSE))</f>
        <v/>
      </c>
      <c r="J98" s="29" t="str">
        <f>IF(A98="","",IF(VLOOKUP(A98,[1]令和3年度契約状況調査票!$C:$AR,16,FALSE)="他官署で調達手続きを実施のため","－",IF(VLOOKUP(A98,[1]令和3年度契約状況調査票!$C:$AR,23,FALSE)="②同種の他の契約の予定価格を類推されるおそれがあるため公表しない","－",IF(VLOOKUP(A98,[1]令和3年度契約状況調査票!$C:$AR,23,FALSE)="－","－",IF(VLOOKUP(A98,[1]令和3年度契約状況調査票!$C:$AR,9,FALSE)&lt;&gt;"",TEXT(VLOOKUP(A98,[1]令和3年度契約状況調査票!$C:$AR,19,FALSE),"#.0%")&amp;CHAR(10)&amp;"(B/A×100)",VLOOKUP(A98,[1]令和3年度契約状況調査票!$C:$AR,19,FALSE))))))</f>
        <v/>
      </c>
      <c r="K98" s="30" t="str">
        <f>IF(A98="","",IF(VLOOKUP(A98,[1]令和3年度契約状況調査票!$C:$AR,29,FALSE)="①公益社団法人","公社",IF(VLOOKUP(A98,[1]令和3年度契約状況調査票!$C:$AR,29,FALSE)="②公益財団法人","公財","")))</f>
        <v/>
      </c>
      <c r="L98" s="30" t="str">
        <f>IF(A98="","",VLOOKUP(A98,[1]令和3年度契約状況調査票!$C:$AR,30,FALSE))</f>
        <v/>
      </c>
      <c r="M98" s="31" t="str">
        <f>IF(A98="","",IF(VLOOKUP(A98,[1]令和3年度契約状況調査票!$C:$AR,30,FALSE)="国所管",VLOOKUP(A98,[1]令和3年度契約状況調査票!$C:$AR,24,FALSE),""))</f>
        <v/>
      </c>
      <c r="N98" s="32" t="str">
        <f>IF(A98="","",IF(AND(P98="○",O98="分担契約/単価契約"),"単価契約"&amp;CHAR(10)&amp;"予定調達総額 "&amp;TEXT(VLOOKUP(A98,[1]令和3年度契約状況調査票!$C:$AR,18,FALSE),"#,##0円")&amp;"(B)"&amp;CHAR(10)&amp;"分担契約"&amp;CHAR(10)&amp;VLOOKUP(A98,[1]令和3年度契約状況調査票!$C:$AR,34,FALSE),IF(AND(P98="○",O98="分担契約"),"分担契約"&amp;CHAR(10)&amp;"契約総額 "&amp;TEXT(VLOOKUP(A98,[1]令和3年度契約状況調査票!$C:$AR,18,FALSE),"#,##0円")&amp;"(B)"&amp;CHAR(10)&amp;VLOOKUP(A98,[1]令和3年度契約状況調査票!$C:$AR,34,FALSE),(IF(O98="分担契約/単価契約","単価契約"&amp;CHAR(10)&amp;"予定調達総額 "&amp;TEXT(VLOOKUP(A98,[1]令和3年度契約状況調査票!$C:$AR,18,FALSE),"#,##0円")&amp;CHAR(10)&amp;"分担契約"&amp;CHAR(10)&amp;VLOOKUP(A98,[1]令和3年度契約状況調査票!$C:$AR,34,FALSE),IF(O98="分担契約","分担契約"&amp;CHAR(10)&amp;"契約総額 "&amp;TEXT(VLOOKUP(A98,[1]令和3年度契約状況調査票!$C:$AR,18,FALSE),"#,##0円")&amp;CHAR(10)&amp;VLOOKUP(A98,[1]令和3年度契約状況調査票!$C:$AR,34,FALSE),IF(O98="単価契約","単価契約"&amp;CHAR(10)&amp;"予定調達総額 "&amp;TEXT(VLOOKUP(A98,[1]令和3年度契約状況調査票!$C:$AR,18,FALSE),"#,##0円")&amp;CHAR(10)&amp;VLOOKUP(A98,[1]令和3年度契約状況調査票!$C:$AR,34,FALSE),VLOOKUP(A98,[1]令和3年度契約状況調査票!$C:$AR,34,FALSE))))))))</f>
        <v/>
      </c>
      <c r="O98" s="21" t="str">
        <f>IF(A98="","",VLOOKUP(A98,[1]令和3年度契約状況調査票!$C:$BY,55,FALSE))</f>
        <v/>
      </c>
      <c r="P98" s="21" t="str">
        <f>IF(A98="","",IF(VLOOKUP(A98,[1]令和3年度契約状況調査票!$C:$AR,16,FALSE)="他官署で調達手続きを実施のため","×",IF(VLOOKUP(A98,[1]令和3年度契約状況調査票!$C:$AR,23,FALSE)="②同種の他の契約の予定価格を類推されるおそれがあるため公表しない","×","○")))</f>
        <v/>
      </c>
    </row>
    <row r="99" spans="1:16" s="21" customFormat="1" ht="60" customHeight="1" x14ac:dyDescent="0.15">
      <c r="A99" s="22" t="str">
        <f>IF(MAX([1]令和3年度契約状況調査票!C98:C343)&gt;=ROW()-5,ROW()-5,"")</f>
        <v/>
      </c>
      <c r="B99" s="23" t="str">
        <f>IF(A99="","",VLOOKUP(A99,[1]令和3年度契約状況調査票!$C:$AR,7,FALSE))</f>
        <v/>
      </c>
      <c r="C99" s="24" t="str">
        <f>IF(A99="","",VLOOKUP(A99,[1]令和3年度契約状況調査票!$C:$AR,8,FALSE))</f>
        <v/>
      </c>
      <c r="D99" s="25" t="str">
        <f>IF(A99="","",VLOOKUP(A99,[1]令和3年度契約状況調査票!$C:$AR,11,FALSE))</f>
        <v/>
      </c>
      <c r="E99" s="23" t="str">
        <f>IF(A99="","",VLOOKUP(A99,[1]令和3年度契約状況調査票!$C:$AR,12,FALSE))</f>
        <v/>
      </c>
      <c r="F99" s="26" t="str">
        <f>IF(A99="","",VLOOKUP(A99,[1]令和3年度契約状況調査票!$C:$AR,13,FALSE))</f>
        <v/>
      </c>
      <c r="G99" s="27" t="str">
        <f>IF(A99="","",IF(VLOOKUP(A99,[1]令和3年度契約状況調査票!$C:$AR,14,FALSE)="②一般競争入札（総合評価方式）","一般競争入札"&amp;CHAR(10)&amp;"（総合評価方式）","一般競争入札"))</f>
        <v/>
      </c>
      <c r="H99" s="28" t="str">
        <f>IF(A99="","",IF(VLOOKUP(A99,[1]令和3年度契約状況調査票!$C:$AR,16,FALSE)="他官署で調達手続きを実施のため","他官署で調達手続きを実施のため",IF(VLOOKUP(A99,[1]令和3年度契約状況調査票!$C:$AR,23,FALSE)="②同種の他の契約の予定価格を類推されるおそれがあるため公表しない","同種の他の契約の予定価格を類推されるおそれがあるため公表しない",IF(VLOOKUP(A99,[1]令和3年度契約状況調査票!$C:$AR,23,FALSE)="－","－",IF(VLOOKUP(A99,[1]令和3年度契約状況調査票!$C:$AR,9,FALSE)&lt;&gt;"",TEXT(VLOOKUP(A99,[1]令和3年度契約状況調査票!$C:$AR,16,FALSE),"#,##0円")&amp;CHAR(10)&amp;"(A)",VLOOKUP(A99,[1]令和3年度契約状況調査票!$C:$AR,16,FALSE))))))</f>
        <v/>
      </c>
      <c r="I99" s="28" t="str">
        <f>IF(A99="","",VLOOKUP(A99,[1]令和3年度契約状況調査票!$C:$AR,17,FALSE))</f>
        <v/>
      </c>
      <c r="J99" s="29" t="str">
        <f>IF(A99="","",IF(VLOOKUP(A99,[1]令和3年度契約状況調査票!$C:$AR,16,FALSE)="他官署で調達手続きを実施のため","－",IF(VLOOKUP(A99,[1]令和3年度契約状況調査票!$C:$AR,23,FALSE)="②同種の他の契約の予定価格を類推されるおそれがあるため公表しない","－",IF(VLOOKUP(A99,[1]令和3年度契約状況調査票!$C:$AR,23,FALSE)="－","－",IF(VLOOKUP(A99,[1]令和3年度契約状況調査票!$C:$AR,9,FALSE)&lt;&gt;"",TEXT(VLOOKUP(A99,[1]令和3年度契約状況調査票!$C:$AR,19,FALSE),"#.0%")&amp;CHAR(10)&amp;"(B/A×100)",VLOOKUP(A99,[1]令和3年度契約状況調査票!$C:$AR,19,FALSE))))))</f>
        <v/>
      </c>
      <c r="K99" s="30" t="str">
        <f>IF(A99="","",IF(VLOOKUP(A99,[1]令和3年度契約状況調査票!$C:$AR,29,FALSE)="①公益社団法人","公社",IF(VLOOKUP(A99,[1]令和3年度契約状況調査票!$C:$AR,29,FALSE)="②公益財団法人","公財","")))</f>
        <v/>
      </c>
      <c r="L99" s="30" t="str">
        <f>IF(A99="","",VLOOKUP(A99,[1]令和3年度契約状況調査票!$C:$AR,30,FALSE))</f>
        <v/>
      </c>
      <c r="M99" s="31" t="str">
        <f>IF(A99="","",IF(VLOOKUP(A99,[1]令和3年度契約状況調査票!$C:$AR,30,FALSE)="国所管",VLOOKUP(A99,[1]令和3年度契約状況調査票!$C:$AR,24,FALSE),""))</f>
        <v/>
      </c>
      <c r="N99" s="32" t="str">
        <f>IF(A99="","",IF(AND(P99="○",O99="分担契約/単価契約"),"単価契約"&amp;CHAR(10)&amp;"予定調達総額 "&amp;TEXT(VLOOKUP(A99,[1]令和3年度契約状況調査票!$C:$AR,18,FALSE),"#,##0円")&amp;"(B)"&amp;CHAR(10)&amp;"分担契約"&amp;CHAR(10)&amp;VLOOKUP(A99,[1]令和3年度契約状況調査票!$C:$AR,34,FALSE),IF(AND(P99="○",O99="分担契約"),"分担契約"&amp;CHAR(10)&amp;"契約総額 "&amp;TEXT(VLOOKUP(A99,[1]令和3年度契約状況調査票!$C:$AR,18,FALSE),"#,##0円")&amp;"(B)"&amp;CHAR(10)&amp;VLOOKUP(A99,[1]令和3年度契約状況調査票!$C:$AR,34,FALSE),(IF(O99="分担契約/単価契約","単価契約"&amp;CHAR(10)&amp;"予定調達総額 "&amp;TEXT(VLOOKUP(A99,[1]令和3年度契約状況調査票!$C:$AR,18,FALSE),"#,##0円")&amp;CHAR(10)&amp;"分担契約"&amp;CHAR(10)&amp;VLOOKUP(A99,[1]令和3年度契約状況調査票!$C:$AR,34,FALSE),IF(O99="分担契約","分担契約"&amp;CHAR(10)&amp;"契約総額 "&amp;TEXT(VLOOKUP(A99,[1]令和3年度契約状況調査票!$C:$AR,18,FALSE),"#,##0円")&amp;CHAR(10)&amp;VLOOKUP(A99,[1]令和3年度契約状況調査票!$C:$AR,34,FALSE),IF(O99="単価契約","単価契約"&amp;CHAR(10)&amp;"予定調達総額 "&amp;TEXT(VLOOKUP(A99,[1]令和3年度契約状況調査票!$C:$AR,18,FALSE),"#,##0円")&amp;CHAR(10)&amp;VLOOKUP(A99,[1]令和3年度契約状況調査票!$C:$AR,34,FALSE),VLOOKUP(A99,[1]令和3年度契約状況調査票!$C:$AR,34,FALSE))))))))</f>
        <v/>
      </c>
      <c r="O99" s="21" t="str">
        <f>IF(A99="","",VLOOKUP(A99,[1]令和3年度契約状況調査票!$C:$BY,55,FALSE))</f>
        <v/>
      </c>
      <c r="P99" s="21" t="str">
        <f>IF(A99="","",IF(VLOOKUP(A99,[1]令和3年度契約状況調査票!$C:$AR,16,FALSE)="他官署で調達手続きを実施のため","×",IF(VLOOKUP(A99,[1]令和3年度契約状況調査票!$C:$AR,23,FALSE)="②同種の他の契約の予定価格を類推されるおそれがあるため公表しない","×","○")))</f>
        <v/>
      </c>
    </row>
    <row r="100" spans="1:16" s="21" customFormat="1" ht="60" customHeight="1" x14ac:dyDescent="0.15">
      <c r="A100" s="22" t="str">
        <f>IF(MAX([1]令和3年度契約状況調査票!C99:C344)&gt;=ROW()-5,ROW()-5,"")</f>
        <v/>
      </c>
      <c r="B100" s="23" t="str">
        <f>IF(A100="","",VLOOKUP(A100,[1]令和3年度契約状況調査票!$C:$AR,7,FALSE))</f>
        <v/>
      </c>
      <c r="C100" s="24" t="str">
        <f>IF(A100="","",VLOOKUP(A100,[1]令和3年度契約状況調査票!$C:$AR,8,FALSE))</f>
        <v/>
      </c>
      <c r="D100" s="25" t="str">
        <f>IF(A100="","",VLOOKUP(A100,[1]令和3年度契約状況調査票!$C:$AR,11,FALSE))</f>
        <v/>
      </c>
      <c r="E100" s="23" t="str">
        <f>IF(A100="","",VLOOKUP(A100,[1]令和3年度契約状況調査票!$C:$AR,12,FALSE))</f>
        <v/>
      </c>
      <c r="F100" s="26" t="str">
        <f>IF(A100="","",VLOOKUP(A100,[1]令和3年度契約状況調査票!$C:$AR,13,FALSE))</f>
        <v/>
      </c>
      <c r="G100" s="27" t="str">
        <f>IF(A100="","",IF(VLOOKUP(A100,[1]令和3年度契約状況調査票!$C:$AR,14,FALSE)="②一般競争入札（総合評価方式）","一般競争入札"&amp;CHAR(10)&amp;"（総合評価方式）","一般競争入札"))</f>
        <v/>
      </c>
      <c r="H100" s="28" t="str">
        <f>IF(A100="","",IF(VLOOKUP(A100,[1]令和3年度契約状況調査票!$C:$AR,16,FALSE)="他官署で調達手続きを実施のため","他官署で調達手続きを実施のため",IF(VLOOKUP(A100,[1]令和3年度契約状況調査票!$C:$AR,23,FALSE)="②同種の他の契約の予定価格を類推されるおそれがあるため公表しない","同種の他の契約の予定価格を類推されるおそれがあるため公表しない",IF(VLOOKUP(A100,[1]令和3年度契約状況調査票!$C:$AR,23,FALSE)="－","－",IF(VLOOKUP(A100,[1]令和3年度契約状況調査票!$C:$AR,9,FALSE)&lt;&gt;"",TEXT(VLOOKUP(A100,[1]令和3年度契約状況調査票!$C:$AR,16,FALSE),"#,##0円")&amp;CHAR(10)&amp;"(A)",VLOOKUP(A100,[1]令和3年度契約状況調査票!$C:$AR,16,FALSE))))))</f>
        <v/>
      </c>
      <c r="I100" s="28" t="str">
        <f>IF(A100="","",VLOOKUP(A100,[1]令和3年度契約状況調査票!$C:$AR,17,FALSE))</f>
        <v/>
      </c>
      <c r="J100" s="29" t="str">
        <f>IF(A100="","",IF(VLOOKUP(A100,[1]令和3年度契約状況調査票!$C:$AR,16,FALSE)="他官署で調達手続きを実施のため","－",IF(VLOOKUP(A100,[1]令和3年度契約状況調査票!$C:$AR,23,FALSE)="②同種の他の契約の予定価格を類推されるおそれがあるため公表しない","－",IF(VLOOKUP(A100,[1]令和3年度契約状況調査票!$C:$AR,23,FALSE)="－","－",IF(VLOOKUP(A100,[1]令和3年度契約状況調査票!$C:$AR,9,FALSE)&lt;&gt;"",TEXT(VLOOKUP(A100,[1]令和3年度契約状況調査票!$C:$AR,19,FALSE),"#.0%")&amp;CHAR(10)&amp;"(B/A×100)",VLOOKUP(A100,[1]令和3年度契約状況調査票!$C:$AR,19,FALSE))))))</f>
        <v/>
      </c>
      <c r="K100" s="30" t="str">
        <f>IF(A100="","",IF(VLOOKUP(A100,[1]令和3年度契約状況調査票!$C:$AR,29,FALSE)="①公益社団法人","公社",IF(VLOOKUP(A100,[1]令和3年度契約状況調査票!$C:$AR,29,FALSE)="②公益財団法人","公財","")))</f>
        <v/>
      </c>
      <c r="L100" s="30" t="str">
        <f>IF(A100="","",VLOOKUP(A100,[1]令和3年度契約状況調査票!$C:$AR,30,FALSE))</f>
        <v/>
      </c>
      <c r="M100" s="31" t="str">
        <f>IF(A100="","",IF(VLOOKUP(A100,[1]令和3年度契約状況調査票!$C:$AR,30,FALSE)="国所管",VLOOKUP(A100,[1]令和3年度契約状況調査票!$C:$AR,24,FALSE),""))</f>
        <v/>
      </c>
      <c r="N100" s="32" t="str">
        <f>IF(A100="","",IF(AND(P100="○",O100="分担契約/単価契約"),"単価契約"&amp;CHAR(10)&amp;"予定調達総額 "&amp;TEXT(VLOOKUP(A100,[1]令和3年度契約状況調査票!$C:$AR,18,FALSE),"#,##0円")&amp;"(B)"&amp;CHAR(10)&amp;"分担契約"&amp;CHAR(10)&amp;VLOOKUP(A100,[1]令和3年度契約状況調査票!$C:$AR,34,FALSE),IF(AND(P100="○",O100="分担契約"),"分担契約"&amp;CHAR(10)&amp;"契約総額 "&amp;TEXT(VLOOKUP(A100,[1]令和3年度契約状況調査票!$C:$AR,18,FALSE),"#,##0円")&amp;"(B)"&amp;CHAR(10)&amp;VLOOKUP(A100,[1]令和3年度契約状況調査票!$C:$AR,34,FALSE),(IF(O100="分担契約/単価契約","単価契約"&amp;CHAR(10)&amp;"予定調達総額 "&amp;TEXT(VLOOKUP(A100,[1]令和3年度契約状況調査票!$C:$AR,18,FALSE),"#,##0円")&amp;CHAR(10)&amp;"分担契約"&amp;CHAR(10)&amp;VLOOKUP(A100,[1]令和3年度契約状況調査票!$C:$AR,34,FALSE),IF(O100="分担契約","分担契約"&amp;CHAR(10)&amp;"契約総額 "&amp;TEXT(VLOOKUP(A100,[1]令和3年度契約状況調査票!$C:$AR,18,FALSE),"#,##0円")&amp;CHAR(10)&amp;VLOOKUP(A100,[1]令和3年度契約状況調査票!$C:$AR,34,FALSE),IF(O100="単価契約","単価契約"&amp;CHAR(10)&amp;"予定調達総額 "&amp;TEXT(VLOOKUP(A100,[1]令和3年度契約状況調査票!$C:$AR,18,FALSE),"#,##0円")&amp;CHAR(10)&amp;VLOOKUP(A100,[1]令和3年度契約状況調査票!$C:$AR,34,FALSE),VLOOKUP(A100,[1]令和3年度契約状況調査票!$C:$AR,34,FALSE))))))))</f>
        <v/>
      </c>
      <c r="O100" s="21" t="str">
        <f>IF(A100="","",VLOOKUP(A100,[1]令和3年度契約状況調査票!$C:$BY,55,FALSE))</f>
        <v/>
      </c>
      <c r="P100" s="21" t="str">
        <f>IF(A100="","",IF(VLOOKUP(A100,[1]令和3年度契約状況調査票!$C:$AR,16,FALSE)="他官署で調達手続きを実施のため","×",IF(VLOOKUP(A100,[1]令和3年度契約状況調査票!$C:$AR,23,FALSE)="②同種の他の契約の予定価格を類推されるおそれがあるため公表しない","×","○")))</f>
        <v/>
      </c>
    </row>
    <row r="101" spans="1:16" s="21" customFormat="1" ht="60" customHeight="1" x14ac:dyDescent="0.15">
      <c r="A101" s="22" t="str">
        <f>IF(MAX([1]令和3年度契約状況調査票!C100:C345)&gt;=ROW()-5,ROW()-5,"")</f>
        <v/>
      </c>
      <c r="B101" s="23" t="str">
        <f>IF(A101="","",VLOOKUP(A101,[1]令和3年度契約状況調査票!$C:$AR,7,FALSE))</f>
        <v/>
      </c>
      <c r="C101" s="24" t="str">
        <f>IF(A101="","",VLOOKUP(A101,[1]令和3年度契約状況調査票!$C:$AR,8,FALSE))</f>
        <v/>
      </c>
      <c r="D101" s="25" t="str">
        <f>IF(A101="","",VLOOKUP(A101,[1]令和3年度契約状況調査票!$C:$AR,11,FALSE))</f>
        <v/>
      </c>
      <c r="E101" s="23" t="str">
        <f>IF(A101="","",VLOOKUP(A101,[1]令和3年度契約状況調査票!$C:$AR,12,FALSE))</f>
        <v/>
      </c>
      <c r="F101" s="26" t="str">
        <f>IF(A101="","",VLOOKUP(A101,[1]令和3年度契約状況調査票!$C:$AR,13,FALSE))</f>
        <v/>
      </c>
      <c r="G101" s="27" t="str">
        <f>IF(A101="","",IF(VLOOKUP(A101,[1]令和3年度契約状況調査票!$C:$AR,14,FALSE)="②一般競争入札（総合評価方式）","一般競争入札"&amp;CHAR(10)&amp;"（総合評価方式）","一般競争入札"))</f>
        <v/>
      </c>
      <c r="H101" s="28" t="str">
        <f>IF(A101="","",IF(VLOOKUP(A101,[1]令和3年度契約状況調査票!$C:$AR,16,FALSE)="他官署で調達手続きを実施のため","他官署で調達手続きを実施のため",IF(VLOOKUP(A101,[1]令和3年度契約状況調査票!$C:$AR,23,FALSE)="②同種の他の契約の予定価格を類推されるおそれがあるため公表しない","同種の他の契約の予定価格を類推されるおそれがあるため公表しない",IF(VLOOKUP(A101,[1]令和3年度契約状況調査票!$C:$AR,23,FALSE)="－","－",IF(VLOOKUP(A101,[1]令和3年度契約状況調査票!$C:$AR,9,FALSE)&lt;&gt;"",TEXT(VLOOKUP(A101,[1]令和3年度契約状況調査票!$C:$AR,16,FALSE),"#,##0円")&amp;CHAR(10)&amp;"(A)",VLOOKUP(A101,[1]令和3年度契約状況調査票!$C:$AR,16,FALSE))))))</f>
        <v/>
      </c>
      <c r="I101" s="28" t="str">
        <f>IF(A101="","",VLOOKUP(A101,[1]令和3年度契約状況調査票!$C:$AR,17,FALSE))</f>
        <v/>
      </c>
      <c r="J101" s="29" t="str">
        <f>IF(A101="","",IF(VLOOKUP(A101,[1]令和3年度契約状況調査票!$C:$AR,16,FALSE)="他官署で調達手続きを実施のため","－",IF(VLOOKUP(A101,[1]令和3年度契約状況調査票!$C:$AR,23,FALSE)="②同種の他の契約の予定価格を類推されるおそれがあるため公表しない","－",IF(VLOOKUP(A101,[1]令和3年度契約状況調査票!$C:$AR,23,FALSE)="－","－",IF(VLOOKUP(A101,[1]令和3年度契約状況調査票!$C:$AR,9,FALSE)&lt;&gt;"",TEXT(VLOOKUP(A101,[1]令和3年度契約状況調査票!$C:$AR,19,FALSE),"#.0%")&amp;CHAR(10)&amp;"(B/A×100)",VLOOKUP(A101,[1]令和3年度契約状況調査票!$C:$AR,19,FALSE))))))</f>
        <v/>
      </c>
      <c r="K101" s="30" t="str">
        <f>IF(A101="","",IF(VLOOKUP(A101,[1]令和3年度契約状況調査票!$C:$AR,29,FALSE)="①公益社団法人","公社",IF(VLOOKUP(A101,[1]令和3年度契約状況調査票!$C:$AR,29,FALSE)="②公益財団法人","公財","")))</f>
        <v/>
      </c>
      <c r="L101" s="30" t="str">
        <f>IF(A101="","",VLOOKUP(A101,[1]令和3年度契約状況調査票!$C:$AR,30,FALSE))</f>
        <v/>
      </c>
      <c r="M101" s="31" t="str">
        <f>IF(A101="","",IF(VLOOKUP(A101,[1]令和3年度契約状況調査票!$C:$AR,30,FALSE)="国所管",VLOOKUP(A101,[1]令和3年度契約状況調査票!$C:$AR,24,FALSE),""))</f>
        <v/>
      </c>
      <c r="N101" s="32" t="str">
        <f>IF(A101="","",IF(AND(P101="○",O101="分担契約/単価契約"),"単価契約"&amp;CHAR(10)&amp;"予定調達総額 "&amp;TEXT(VLOOKUP(A101,[1]令和3年度契約状況調査票!$C:$AR,18,FALSE),"#,##0円")&amp;"(B)"&amp;CHAR(10)&amp;"分担契約"&amp;CHAR(10)&amp;VLOOKUP(A101,[1]令和3年度契約状況調査票!$C:$AR,34,FALSE),IF(AND(P101="○",O101="分担契約"),"分担契約"&amp;CHAR(10)&amp;"契約総額 "&amp;TEXT(VLOOKUP(A101,[1]令和3年度契約状況調査票!$C:$AR,18,FALSE),"#,##0円")&amp;"(B)"&amp;CHAR(10)&amp;VLOOKUP(A101,[1]令和3年度契約状況調査票!$C:$AR,34,FALSE),(IF(O101="分担契約/単価契約","単価契約"&amp;CHAR(10)&amp;"予定調達総額 "&amp;TEXT(VLOOKUP(A101,[1]令和3年度契約状況調査票!$C:$AR,18,FALSE),"#,##0円")&amp;CHAR(10)&amp;"分担契約"&amp;CHAR(10)&amp;VLOOKUP(A101,[1]令和3年度契約状況調査票!$C:$AR,34,FALSE),IF(O101="分担契約","分担契約"&amp;CHAR(10)&amp;"契約総額 "&amp;TEXT(VLOOKUP(A101,[1]令和3年度契約状況調査票!$C:$AR,18,FALSE),"#,##0円")&amp;CHAR(10)&amp;VLOOKUP(A101,[1]令和3年度契約状況調査票!$C:$AR,34,FALSE),IF(O101="単価契約","単価契約"&amp;CHAR(10)&amp;"予定調達総額 "&amp;TEXT(VLOOKUP(A101,[1]令和3年度契約状況調査票!$C:$AR,18,FALSE),"#,##0円")&amp;CHAR(10)&amp;VLOOKUP(A101,[1]令和3年度契約状況調査票!$C:$AR,34,FALSE),VLOOKUP(A101,[1]令和3年度契約状況調査票!$C:$AR,34,FALSE))))))))</f>
        <v/>
      </c>
      <c r="O101" s="21" t="str">
        <f>IF(A101="","",VLOOKUP(A101,[1]令和3年度契約状況調査票!$C:$BY,55,FALSE))</f>
        <v/>
      </c>
      <c r="P101" s="21" t="str">
        <f>IF(A101="","",IF(VLOOKUP(A101,[1]令和3年度契約状況調査票!$C:$AR,16,FALSE)="他官署で調達手続きを実施のため","×",IF(VLOOKUP(A101,[1]令和3年度契約状況調査票!$C:$AR,23,FALSE)="②同種の他の契約の予定価格を類推されるおそれがあるため公表しない","×","○")))</f>
        <v/>
      </c>
    </row>
    <row r="102" spans="1:16" s="21" customFormat="1" ht="60" customHeight="1" x14ac:dyDescent="0.15">
      <c r="A102" s="22" t="str">
        <f>IF(MAX([1]令和3年度契約状況調査票!C101:C346)&gt;=ROW()-5,ROW()-5,"")</f>
        <v/>
      </c>
      <c r="B102" s="23" t="str">
        <f>IF(A102="","",VLOOKUP(A102,[1]令和3年度契約状況調査票!$C:$AR,7,FALSE))</f>
        <v/>
      </c>
      <c r="C102" s="24" t="str">
        <f>IF(A102="","",VLOOKUP(A102,[1]令和3年度契約状況調査票!$C:$AR,8,FALSE))</f>
        <v/>
      </c>
      <c r="D102" s="25" t="str">
        <f>IF(A102="","",VLOOKUP(A102,[1]令和3年度契約状況調査票!$C:$AR,11,FALSE))</f>
        <v/>
      </c>
      <c r="E102" s="23" t="str">
        <f>IF(A102="","",VLOOKUP(A102,[1]令和3年度契約状況調査票!$C:$AR,12,FALSE))</f>
        <v/>
      </c>
      <c r="F102" s="26" t="str">
        <f>IF(A102="","",VLOOKUP(A102,[1]令和3年度契約状況調査票!$C:$AR,13,FALSE))</f>
        <v/>
      </c>
      <c r="G102" s="27" t="str">
        <f>IF(A102="","",IF(VLOOKUP(A102,[1]令和3年度契約状況調査票!$C:$AR,14,FALSE)="②一般競争入札（総合評価方式）","一般競争入札"&amp;CHAR(10)&amp;"（総合評価方式）","一般競争入札"))</f>
        <v/>
      </c>
      <c r="H102" s="28" t="str">
        <f>IF(A102="","",IF(VLOOKUP(A102,[1]令和3年度契約状況調査票!$C:$AR,16,FALSE)="他官署で調達手続きを実施のため","他官署で調達手続きを実施のため",IF(VLOOKUP(A102,[1]令和3年度契約状況調査票!$C:$AR,23,FALSE)="②同種の他の契約の予定価格を類推されるおそれがあるため公表しない","同種の他の契約の予定価格を類推されるおそれがあるため公表しない",IF(VLOOKUP(A102,[1]令和3年度契約状況調査票!$C:$AR,23,FALSE)="－","－",IF(VLOOKUP(A102,[1]令和3年度契約状況調査票!$C:$AR,9,FALSE)&lt;&gt;"",TEXT(VLOOKUP(A102,[1]令和3年度契約状況調査票!$C:$AR,16,FALSE),"#,##0円")&amp;CHAR(10)&amp;"(A)",VLOOKUP(A102,[1]令和3年度契約状況調査票!$C:$AR,16,FALSE))))))</f>
        <v/>
      </c>
      <c r="I102" s="28" t="str">
        <f>IF(A102="","",VLOOKUP(A102,[1]令和3年度契約状況調査票!$C:$AR,17,FALSE))</f>
        <v/>
      </c>
      <c r="J102" s="29" t="str">
        <f>IF(A102="","",IF(VLOOKUP(A102,[1]令和3年度契約状況調査票!$C:$AR,16,FALSE)="他官署で調達手続きを実施のため","－",IF(VLOOKUP(A102,[1]令和3年度契約状況調査票!$C:$AR,23,FALSE)="②同種の他の契約の予定価格を類推されるおそれがあるため公表しない","－",IF(VLOOKUP(A102,[1]令和3年度契約状況調査票!$C:$AR,23,FALSE)="－","－",IF(VLOOKUP(A102,[1]令和3年度契約状況調査票!$C:$AR,9,FALSE)&lt;&gt;"",TEXT(VLOOKUP(A102,[1]令和3年度契約状況調査票!$C:$AR,19,FALSE),"#.0%")&amp;CHAR(10)&amp;"(B/A×100)",VLOOKUP(A102,[1]令和3年度契約状況調査票!$C:$AR,19,FALSE))))))</f>
        <v/>
      </c>
      <c r="K102" s="30" t="str">
        <f>IF(A102="","",IF(VLOOKUP(A102,[1]令和3年度契約状況調査票!$C:$AR,29,FALSE)="①公益社団法人","公社",IF(VLOOKUP(A102,[1]令和3年度契約状況調査票!$C:$AR,29,FALSE)="②公益財団法人","公財","")))</f>
        <v/>
      </c>
      <c r="L102" s="30" t="str">
        <f>IF(A102="","",VLOOKUP(A102,[1]令和3年度契約状況調査票!$C:$AR,30,FALSE))</f>
        <v/>
      </c>
      <c r="M102" s="31" t="str">
        <f>IF(A102="","",IF(VLOOKUP(A102,[1]令和3年度契約状況調査票!$C:$AR,30,FALSE)="国所管",VLOOKUP(A102,[1]令和3年度契約状況調査票!$C:$AR,24,FALSE),""))</f>
        <v/>
      </c>
      <c r="N102" s="32" t="str">
        <f>IF(A102="","",IF(AND(P102="○",O102="分担契約/単価契約"),"単価契約"&amp;CHAR(10)&amp;"予定調達総額 "&amp;TEXT(VLOOKUP(A102,[1]令和3年度契約状況調査票!$C:$AR,18,FALSE),"#,##0円")&amp;"(B)"&amp;CHAR(10)&amp;"分担契約"&amp;CHAR(10)&amp;VLOOKUP(A102,[1]令和3年度契約状況調査票!$C:$AR,34,FALSE),IF(AND(P102="○",O102="分担契約"),"分担契約"&amp;CHAR(10)&amp;"契約総額 "&amp;TEXT(VLOOKUP(A102,[1]令和3年度契約状況調査票!$C:$AR,18,FALSE),"#,##0円")&amp;"(B)"&amp;CHAR(10)&amp;VLOOKUP(A102,[1]令和3年度契約状況調査票!$C:$AR,34,FALSE),(IF(O102="分担契約/単価契約","単価契約"&amp;CHAR(10)&amp;"予定調達総額 "&amp;TEXT(VLOOKUP(A102,[1]令和3年度契約状況調査票!$C:$AR,18,FALSE),"#,##0円")&amp;CHAR(10)&amp;"分担契約"&amp;CHAR(10)&amp;VLOOKUP(A102,[1]令和3年度契約状況調査票!$C:$AR,34,FALSE),IF(O102="分担契約","分担契約"&amp;CHAR(10)&amp;"契約総額 "&amp;TEXT(VLOOKUP(A102,[1]令和3年度契約状況調査票!$C:$AR,18,FALSE),"#,##0円")&amp;CHAR(10)&amp;VLOOKUP(A102,[1]令和3年度契約状況調査票!$C:$AR,34,FALSE),IF(O102="単価契約","単価契約"&amp;CHAR(10)&amp;"予定調達総額 "&amp;TEXT(VLOOKUP(A102,[1]令和3年度契約状況調査票!$C:$AR,18,FALSE),"#,##0円")&amp;CHAR(10)&amp;VLOOKUP(A102,[1]令和3年度契約状況調査票!$C:$AR,34,FALSE),VLOOKUP(A102,[1]令和3年度契約状況調査票!$C:$AR,34,FALSE))))))))</f>
        <v/>
      </c>
      <c r="O102" s="21" t="str">
        <f>IF(A102="","",VLOOKUP(A102,[1]令和3年度契約状況調査票!$C:$BY,55,FALSE))</f>
        <v/>
      </c>
      <c r="P102" s="21" t="str">
        <f>IF(A102="","",IF(VLOOKUP(A102,[1]令和3年度契約状況調査票!$C:$AR,16,FALSE)="他官署で調達手続きを実施のため","×",IF(VLOOKUP(A102,[1]令和3年度契約状況調査票!$C:$AR,23,FALSE)="②同種の他の契約の予定価格を類推されるおそれがあるため公表しない","×","○")))</f>
        <v/>
      </c>
    </row>
    <row r="103" spans="1:16" s="21" customFormat="1" ht="60" customHeight="1" x14ac:dyDescent="0.15">
      <c r="A103" s="22" t="str">
        <f>IF(MAX([1]令和3年度契約状況調査票!C102:C347)&gt;=ROW()-5,ROW()-5,"")</f>
        <v/>
      </c>
      <c r="B103" s="23" t="str">
        <f>IF(A103="","",VLOOKUP(A103,[1]令和3年度契約状況調査票!$C:$AR,7,FALSE))</f>
        <v/>
      </c>
      <c r="C103" s="24" t="str">
        <f>IF(A103="","",VLOOKUP(A103,[1]令和3年度契約状況調査票!$C:$AR,8,FALSE))</f>
        <v/>
      </c>
      <c r="D103" s="25" t="str">
        <f>IF(A103="","",VLOOKUP(A103,[1]令和3年度契約状況調査票!$C:$AR,11,FALSE))</f>
        <v/>
      </c>
      <c r="E103" s="23" t="str">
        <f>IF(A103="","",VLOOKUP(A103,[1]令和3年度契約状況調査票!$C:$AR,12,FALSE))</f>
        <v/>
      </c>
      <c r="F103" s="26" t="str">
        <f>IF(A103="","",VLOOKUP(A103,[1]令和3年度契約状況調査票!$C:$AR,13,FALSE))</f>
        <v/>
      </c>
      <c r="G103" s="27" t="str">
        <f>IF(A103="","",IF(VLOOKUP(A103,[1]令和3年度契約状況調査票!$C:$AR,14,FALSE)="②一般競争入札（総合評価方式）","一般競争入札"&amp;CHAR(10)&amp;"（総合評価方式）","一般競争入札"))</f>
        <v/>
      </c>
      <c r="H103" s="28" t="str">
        <f>IF(A103="","",IF(VLOOKUP(A103,[1]令和3年度契約状況調査票!$C:$AR,16,FALSE)="他官署で調達手続きを実施のため","他官署で調達手続きを実施のため",IF(VLOOKUP(A103,[1]令和3年度契約状況調査票!$C:$AR,23,FALSE)="②同種の他の契約の予定価格を類推されるおそれがあるため公表しない","同種の他の契約の予定価格を類推されるおそれがあるため公表しない",IF(VLOOKUP(A103,[1]令和3年度契約状況調査票!$C:$AR,23,FALSE)="－","－",IF(VLOOKUP(A103,[1]令和3年度契約状況調査票!$C:$AR,9,FALSE)&lt;&gt;"",TEXT(VLOOKUP(A103,[1]令和3年度契約状況調査票!$C:$AR,16,FALSE),"#,##0円")&amp;CHAR(10)&amp;"(A)",VLOOKUP(A103,[1]令和3年度契約状況調査票!$C:$AR,16,FALSE))))))</f>
        <v/>
      </c>
      <c r="I103" s="28" t="str">
        <f>IF(A103="","",VLOOKUP(A103,[1]令和3年度契約状況調査票!$C:$AR,17,FALSE))</f>
        <v/>
      </c>
      <c r="J103" s="29" t="str">
        <f>IF(A103="","",IF(VLOOKUP(A103,[1]令和3年度契約状況調査票!$C:$AR,16,FALSE)="他官署で調達手続きを実施のため","－",IF(VLOOKUP(A103,[1]令和3年度契約状況調査票!$C:$AR,23,FALSE)="②同種の他の契約の予定価格を類推されるおそれがあるため公表しない","－",IF(VLOOKUP(A103,[1]令和3年度契約状況調査票!$C:$AR,23,FALSE)="－","－",IF(VLOOKUP(A103,[1]令和3年度契約状況調査票!$C:$AR,9,FALSE)&lt;&gt;"",TEXT(VLOOKUP(A103,[1]令和3年度契約状況調査票!$C:$AR,19,FALSE),"#.0%")&amp;CHAR(10)&amp;"(B/A×100)",VLOOKUP(A103,[1]令和3年度契約状況調査票!$C:$AR,19,FALSE))))))</f>
        <v/>
      </c>
      <c r="K103" s="30" t="str">
        <f>IF(A103="","",IF(VLOOKUP(A103,[1]令和3年度契約状況調査票!$C:$AR,29,FALSE)="①公益社団法人","公社",IF(VLOOKUP(A103,[1]令和3年度契約状況調査票!$C:$AR,29,FALSE)="②公益財団法人","公財","")))</f>
        <v/>
      </c>
      <c r="L103" s="30" t="str">
        <f>IF(A103="","",VLOOKUP(A103,[1]令和3年度契約状況調査票!$C:$AR,30,FALSE))</f>
        <v/>
      </c>
      <c r="M103" s="31" t="str">
        <f>IF(A103="","",IF(VLOOKUP(A103,[1]令和3年度契約状況調査票!$C:$AR,30,FALSE)="国所管",VLOOKUP(A103,[1]令和3年度契約状況調査票!$C:$AR,24,FALSE),""))</f>
        <v/>
      </c>
      <c r="N103" s="32" t="str">
        <f>IF(A103="","",IF(AND(P103="○",O103="分担契約/単価契約"),"単価契約"&amp;CHAR(10)&amp;"予定調達総額 "&amp;TEXT(VLOOKUP(A103,[1]令和3年度契約状況調査票!$C:$AR,18,FALSE),"#,##0円")&amp;"(B)"&amp;CHAR(10)&amp;"分担契約"&amp;CHAR(10)&amp;VLOOKUP(A103,[1]令和3年度契約状況調査票!$C:$AR,34,FALSE),IF(AND(P103="○",O103="分担契約"),"分担契約"&amp;CHAR(10)&amp;"契約総額 "&amp;TEXT(VLOOKUP(A103,[1]令和3年度契約状況調査票!$C:$AR,18,FALSE),"#,##0円")&amp;"(B)"&amp;CHAR(10)&amp;VLOOKUP(A103,[1]令和3年度契約状況調査票!$C:$AR,34,FALSE),(IF(O103="分担契約/単価契約","単価契約"&amp;CHAR(10)&amp;"予定調達総額 "&amp;TEXT(VLOOKUP(A103,[1]令和3年度契約状況調査票!$C:$AR,18,FALSE),"#,##0円")&amp;CHAR(10)&amp;"分担契約"&amp;CHAR(10)&amp;VLOOKUP(A103,[1]令和3年度契約状況調査票!$C:$AR,34,FALSE),IF(O103="分担契約","分担契約"&amp;CHAR(10)&amp;"契約総額 "&amp;TEXT(VLOOKUP(A103,[1]令和3年度契約状況調査票!$C:$AR,18,FALSE),"#,##0円")&amp;CHAR(10)&amp;VLOOKUP(A103,[1]令和3年度契約状況調査票!$C:$AR,34,FALSE),IF(O103="単価契約","単価契約"&amp;CHAR(10)&amp;"予定調達総額 "&amp;TEXT(VLOOKUP(A103,[1]令和3年度契約状況調査票!$C:$AR,18,FALSE),"#,##0円")&amp;CHAR(10)&amp;VLOOKUP(A103,[1]令和3年度契約状況調査票!$C:$AR,34,FALSE),VLOOKUP(A103,[1]令和3年度契約状況調査票!$C:$AR,34,FALSE))))))))</f>
        <v/>
      </c>
      <c r="O103" s="21" t="str">
        <f>IF(A103="","",VLOOKUP(A103,[1]令和3年度契約状況調査票!$C:$BY,55,FALSE))</f>
        <v/>
      </c>
      <c r="P103" s="21" t="str">
        <f>IF(A103="","",IF(VLOOKUP(A103,[1]令和3年度契約状況調査票!$C:$AR,16,FALSE)="他官署で調達手続きを実施のため","×",IF(VLOOKUP(A103,[1]令和3年度契約状況調査票!$C:$AR,23,FALSE)="②同種の他の契約の予定価格を類推されるおそれがあるため公表しない","×","○")))</f>
        <v/>
      </c>
    </row>
    <row r="104" spans="1:16" s="33" customFormat="1" ht="60" customHeight="1" x14ac:dyDescent="0.15">
      <c r="A104" s="22" t="str">
        <f>IF(MAX([1]令和3年度契約状況調査票!C103:C348)&gt;=ROW()-5,ROW()-5,"")</f>
        <v/>
      </c>
      <c r="B104" s="23" t="str">
        <f>IF(A104="","",VLOOKUP(A104,[1]令和3年度契約状況調査票!$C:$AR,7,FALSE))</f>
        <v/>
      </c>
      <c r="C104" s="24" t="str">
        <f>IF(A104="","",VLOOKUP(A104,[1]令和3年度契約状況調査票!$C:$AR,8,FALSE))</f>
        <v/>
      </c>
      <c r="D104" s="25" t="str">
        <f>IF(A104="","",VLOOKUP(A104,[1]令和3年度契約状況調査票!$C:$AR,11,FALSE))</f>
        <v/>
      </c>
      <c r="E104" s="23" t="str">
        <f>IF(A104="","",VLOOKUP(A104,[1]令和3年度契約状況調査票!$C:$AR,12,FALSE))</f>
        <v/>
      </c>
      <c r="F104" s="26" t="str">
        <f>IF(A104="","",VLOOKUP(A104,[1]令和3年度契約状況調査票!$C:$AR,13,FALSE))</f>
        <v/>
      </c>
      <c r="G104" s="27" t="str">
        <f>IF(A104="","",IF(VLOOKUP(A104,[1]令和3年度契約状況調査票!$C:$AR,14,FALSE)="②一般競争入札（総合評価方式）","一般競争入札"&amp;CHAR(10)&amp;"（総合評価方式）","一般競争入札"))</f>
        <v/>
      </c>
      <c r="H104" s="28" t="str">
        <f>IF(A104="","",IF(VLOOKUP(A104,[1]令和3年度契約状況調査票!$C:$AR,16,FALSE)="他官署で調達手続きを実施のため","他官署で調達手続きを実施のため",IF(VLOOKUP(A104,[1]令和3年度契約状況調査票!$C:$AR,23,FALSE)="②同種の他の契約の予定価格を類推されるおそれがあるため公表しない","同種の他の契約の予定価格を類推されるおそれがあるため公表しない",IF(VLOOKUP(A104,[1]令和3年度契約状況調査票!$C:$AR,23,FALSE)="－","－",IF(VLOOKUP(A104,[1]令和3年度契約状況調査票!$C:$AR,9,FALSE)&lt;&gt;"",TEXT(VLOOKUP(A104,[1]令和3年度契約状況調査票!$C:$AR,16,FALSE),"#,##0円")&amp;CHAR(10)&amp;"(A)",VLOOKUP(A104,[1]令和3年度契約状況調査票!$C:$AR,16,FALSE))))))</f>
        <v/>
      </c>
      <c r="I104" s="28" t="str">
        <f>IF(A104="","",VLOOKUP(A104,[1]令和3年度契約状況調査票!$C:$AR,17,FALSE))</f>
        <v/>
      </c>
      <c r="J104" s="29" t="str">
        <f>IF(A104="","",IF(VLOOKUP(A104,[1]令和3年度契約状況調査票!$C:$AR,16,FALSE)="他官署で調達手続きを実施のため","－",IF(VLOOKUP(A104,[1]令和3年度契約状況調査票!$C:$AR,23,FALSE)="②同種の他の契約の予定価格を類推されるおそれがあるため公表しない","－",IF(VLOOKUP(A104,[1]令和3年度契約状況調査票!$C:$AR,23,FALSE)="－","－",IF(VLOOKUP(A104,[1]令和3年度契約状況調査票!$C:$AR,9,FALSE)&lt;&gt;"",TEXT(VLOOKUP(A104,[1]令和3年度契約状況調査票!$C:$AR,19,FALSE),"#.0%")&amp;CHAR(10)&amp;"(B/A×100)",VLOOKUP(A104,[1]令和3年度契約状況調査票!$C:$AR,19,FALSE))))))</f>
        <v/>
      </c>
      <c r="K104" s="30" t="str">
        <f>IF(A104="","",IF(VLOOKUP(A104,[1]令和3年度契約状況調査票!$C:$AR,29,FALSE)="①公益社団法人","公社",IF(VLOOKUP(A104,[1]令和3年度契約状況調査票!$C:$AR,29,FALSE)="②公益財団法人","公財","")))</f>
        <v/>
      </c>
      <c r="L104" s="30" t="str">
        <f>IF(A104="","",VLOOKUP(A104,[1]令和3年度契約状況調査票!$C:$AR,30,FALSE))</f>
        <v/>
      </c>
      <c r="M104" s="31" t="str">
        <f>IF(A104="","",IF(VLOOKUP(A104,[1]令和3年度契約状況調査票!$C:$AR,30,FALSE)="国所管",VLOOKUP(A104,[1]令和3年度契約状況調査票!$C:$AR,24,FALSE),""))</f>
        <v/>
      </c>
      <c r="N104" s="32" t="str">
        <f>IF(A104="","",IF(AND(P104="○",O104="分担契約/単価契約"),"単価契約"&amp;CHAR(10)&amp;"予定調達総額 "&amp;TEXT(VLOOKUP(A104,[1]令和3年度契約状況調査票!$C:$AR,18,FALSE),"#,##0円")&amp;"(B)"&amp;CHAR(10)&amp;"分担契約"&amp;CHAR(10)&amp;VLOOKUP(A104,[1]令和3年度契約状況調査票!$C:$AR,34,FALSE),IF(AND(P104="○",O104="分担契約"),"分担契約"&amp;CHAR(10)&amp;"契約総額 "&amp;TEXT(VLOOKUP(A104,[1]令和3年度契約状況調査票!$C:$AR,18,FALSE),"#,##0円")&amp;"(B)"&amp;CHAR(10)&amp;VLOOKUP(A104,[1]令和3年度契約状況調査票!$C:$AR,34,FALSE),(IF(O104="分担契約/単価契約","単価契約"&amp;CHAR(10)&amp;"予定調達総額 "&amp;TEXT(VLOOKUP(A104,[1]令和3年度契約状況調査票!$C:$AR,18,FALSE),"#,##0円")&amp;CHAR(10)&amp;"分担契約"&amp;CHAR(10)&amp;VLOOKUP(A104,[1]令和3年度契約状況調査票!$C:$AR,34,FALSE),IF(O104="分担契約","分担契約"&amp;CHAR(10)&amp;"契約総額 "&amp;TEXT(VLOOKUP(A104,[1]令和3年度契約状況調査票!$C:$AR,18,FALSE),"#,##0円")&amp;CHAR(10)&amp;VLOOKUP(A104,[1]令和3年度契約状況調査票!$C:$AR,34,FALSE),IF(O104="単価契約","単価契約"&amp;CHAR(10)&amp;"予定調達総額 "&amp;TEXT(VLOOKUP(A104,[1]令和3年度契約状況調査票!$C:$AR,18,FALSE),"#,##0円")&amp;CHAR(10)&amp;VLOOKUP(A104,[1]令和3年度契約状況調査票!$C:$AR,34,FALSE),VLOOKUP(A104,[1]令和3年度契約状況調査票!$C:$AR,34,FALSE))))))))</f>
        <v/>
      </c>
      <c r="O104" s="21" t="str">
        <f>IF(A104="","",VLOOKUP(A104,[1]令和3年度契約状況調査票!$C:$BY,55,FALSE))</f>
        <v/>
      </c>
      <c r="P104" s="21" t="str">
        <f>IF(A104="","",IF(VLOOKUP(A104,[1]令和3年度契約状況調査票!$C:$AR,16,FALSE)="他官署で調達手続きを実施のため","×",IF(VLOOKUP(A104,[1]令和3年度契約状況調査票!$C:$AR,23,FALSE)="②同種の他の契約の予定価格を類推されるおそれがあるため公表しない","×","○")))</f>
        <v/>
      </c>
    </row>
    <row r="105" spans="1:16" s="33" customFormat="1" ht="60" customHeight="1" x14ac:dyDescent="0.15">
      <c r="A105" s="22" t="str">
        <f>IF(MAX([1]令和3年度契約状況調査票!C104:C349)&gt;=ROW()-5,ROW()-5,"")</f>
        <v/>
      </c>
      <c r="B105" s="23" t="str">
        <f>IF(A105="","",VLOOKUP(A105,[1]令和3年度契約状況調査票!$C:$AR,7,FALSE))</f>
        <v/>
      </c>
      <c r="C105" s="24" t="str">
        <f>IF(A105="","",VLOOKUP(A105,[1]令和3年度契約状況調査票!$C:$AR,8,FALSE))</f>
        <v/>
      </c>
      <c r="D105" s="25" t="str">
        <f>IF(A105="","",VLOOKUP(A105,[1]令和3年度契約状況調査票!$C:$AR,11,FALSE))</f>
        <v/>
      </c>
      <c r="E105" s="23" t="str">
        <f>IF(A105="","",VLOOKUP(A105,[1]令和3年度契約状況調査票!$C:$AR,12,FALSE))</f>
        <v/>
      </c>
      <c r="F105" s="26" t="str">
        <f>IF(A105="","",VLOOKUP(A105,[1]令和3年度契約状況調査票!$C:$AR,13,FALSE))</f>
        <v/>
      </c>
      <c r="G105" s="27" t="str">
        <f>IF(A105="","",IF(VLOOKUP(A105,[1]令和3年度契約状況調査票!$C:$AR,14,FALSE)="②一般競争入札（総合評価方式）","一般競争入札"&amp;CHAR(10)&amp;"（総合評価方式）","一般競争入札"))</f>
        <v/>
      </c>
      <c r="H105" s="28" t="str">
        <f>IF(A105="","",IF(VLOOKUP(A105,[1]令和3年度契約状況調査票!$C:$AR,16,FALSE)="他官署で調達手続きを実施のため","他官署で調達手続きを実施のため",IF(VLOOKUP(A105,[1]令和3年度契約状況調査票!$C:$AR,23,FALSE)="②同種の他の契約の予定価格を類推されるおそれがあるため公表しない","同種の他の契約の予定価格を類推されるおそれがあるため公表しない",IF(VLOOKUP(A105,[1]令和3年度契約状況調査票!$C:$AR,23,FALSE)="－","－",IF(VLOOKUP(A105,[1]令和3年度契約状況調査票!$C:$AR,9,FALSE)&lt;&gt;"",TEXT(VLOOKUP(A105,[1]令和3年度契約状況調査票!$C:$AR,16,FALSE),"#,##0円")&amp;CHAR(10)&amp;"(A)",VLOOKUP(A105,[1]令和3年度契約状況調査票!$C:$AR,16,FALSE))))))</f>
        <v/>
      </c>
      <c r="I105" s="28" t="str">
        <f>IF(A105="","",VLOOKUP(A105,[1]令和3年度契約状況調査票!$C:$AR,17,FALSE))</f>
        <v/>
      </c>
      <c r="J105" s="29" t="str">
        <f>IF(A105="","",IF(VLOOKUP(A105,[1]令和3年度契約状況調査票!$C:$AR,16,FALSE)="他官署で調達手続きを実施のため","－",IF(VLOOKUP(A105,[1]令和3年度契約状況調査票!$C:$AR,23,FALSE)="②同種の他の契約の予定価格を類推されるおそれがあるため公表しない","－",IF(VLOOKUP(A105,[1]令和3年度契約状況調査票!$C:$AR,23,FALSE)="－","－",IF(VLOOKUP(A105,[1]令和3年度契約状況調査票!$C:$AR,9,FALSE)&lt;&gt;"",TEXT(VLOOKUP(A105,[1]令和3年度契約状況調査票!$C:$AR,19,FALSE),"#.0%")&amp;CHAR(10)&amp;"(B/A×100)",VLOOKUP(A105,[1]令和3年度契約状況調査票!$C:$AR,19,FALSE))))))</f>
        <v/>
      </c>
      <c r="K105" s="30" t="str">
        <f>IF(A105="","",IF(VLOOKUP(A105,[1]令和3年度契約状況調査票!$C:$AR,29,FALSE)="①公益社団法人","公社",IF(VLOOKUP(A105,[1]令和3年度契約状況調査票!$C:$AR,29,FALSE)="②公益財団法人","公財","")))</f>
        <v/>
      </c>
      <c r="L105" s="30" t="str">
        <f>IF(A105="","",VLOOKUP(A105,[1]令和3年度契約状況調査票!$C:$AR,30,FALSE))</f>
        <v/>
      </c>
      <c r="M105" s="31" t="str">
        <f>IF(A105="","",IF(VLOOKUP(A105,[1]令和3年度契約状況調査票!$C:$AR,30,FALSE)="国所管",VLOOKUP(A105,[1]令和3年度契約状況調査票!$C:$AR,24,FALSE),""))</f>
        <v/>
      </c>
      <c r="N105" s="32" t="str">
        <f>IF(A105="","",IF(AND(P105="○",O105="分担契約/単価契約"),"単価契約"&amp;CHAR(10)&amp;"予定調達総額 "&amp;TEXT(VLOOKUP(A105,[1]令和3年度契約状況調査票!$C:$AR,18,FALSE),"#,##0円")&amp;"(B)"&amp;CHAR(10)&amp;"分担契約"&amp;CHAR(10)&amp;VLOOKUP(A105,[1]令和3年度契約状況調査票!$C:$AR,34,FALSE),IF(AND(P105="○",O105="分担契約"),"分担契約"&amp;CHAR(10)&amp;"契約総額 "&amp;TEXT(VLOOKUP(A105,[1]令和3年度契約状況調査票!$C:$AR,18,FALSE),"#,##0円")&amp;"(B)"&amp;CHAR(10)&amp;VLOOKUP(A105,[1]令和3年度契約状況調査票!$C:$AR,34,FALSE),(IF(O105="分担契約/単価契約","単価契約"&amp;CHAR(10)&amp;"予定調達総額 "&amp;TEXT(VLOOKUP(A105,[1]令和3年度契約状況調査票!$C:$AR,18,FALSE),"#,##0円")&amp;CHAR(10)&amp;"分担契約"&amp;CHAR(10)&amp;VLOOKUP(A105,[1]令和3年度契約状況調査票!$C:$AR,34,FALSE),IF(O105="分担契約","分担契約"&amp;CHAR(10)&amp;"契約総額 "&amp;TEXT(VLOOKUP(A105,[1]令和3年度契約状況調査票!$C:$AR,18,FALSE),"#,##0円")&amp;CHAR(10)&amp;VLOOKUP(A105,[1]令和3年度契約状況調査票!$C:$AR,34,FALSE),IF(O105="単価契約","単価契約"&amp;CHAR(10)&amp;"予定調達総額 "&amp;TEXT(VLOOKUP(A105,[1]令和3年度契約状況調査票!$C:$AR,18,FALSE),"#,##0円")&amp;CHAR(10)&amp;VLOOKUP(A105,[1]令和3年度契約状況調査票!$C:$AR,34,FALSE),VLOOKUP(A105,[1]令和3年度契約状況調査票!$C:$AR,34,FALSE))))))))</f>
        <v/>
      </c>
      <c r="O105" s="21" t="str">
        <f>IF(A105="","",VLOOKUP(A105,[1]令和3年度契約状況調査票!$C:$BY,55,FALSE))</f>
        <v/>
      </c>
      <c r="P105" s="21" t="str">
        <f>IF(A105="","",IF(VLOOKUP(A105,[1]令和3年度契約状況調査票!$C:$AR,16,FALSE)="他官署で調達手続きを実施のため","×",IF(VLOOKUP(A105,[1]令和3年度契約状況調査票!$C:$AR,23,FALSE)="②同種の他の契約の予定価格を類推されるおそれがあるため公表しない","×","○")))</f>
        <v/>
      </c>
    </row>
    <row r="106" spans="1:16" s="33" customFormat="1" ht="60" customHeight="1" x14ac:dyDescent="0.15">
      <c r="A106" s="22" t="str">
        <f>IF(MAX([1]令和3年度契約状況調査票!C105:C350)&gt;=ROW()-5,ROW()-5,"")</f>
        <v/>
      </c>
      <c r="B106" s="23" t="str">
        <f>IF(A106="","",VLOOKUP(A106,[1]令和3年度契約状況調査票!$C:$AR,7,FALSE))</f>
        <v/>
      </c>
      <c r="C106" s="24" t="str">
        <f>IF(A106="","",VLOOKUP(A106,[1]令和3年度契約状況調査票!$C:$AR,8,FALSE))</f>
        <v/>
      </c>
      <c r="D106" s="25" t="str">
        <f>IF(A106="","",VLOOKUP(A106,[1]令和3年度契約状況調査票!$C:$AR,11,FALSE))</f>
        <v/>
      </c>
      <c r="E106" s="23" t="str">
        <f>IF(A106="","",VLOOKUP(A106,[1]令和3年度契約状況調査票!$C:$AR,12,FALSE))</f>
        <v/>
      </c>
      <c r="F106" s="26" t="str">
        <f>IF(A106="","",VLOOKUP(A106,[1]令和3年度契約状況調査票!$C:$AR,13,FALSE))</f>
        <v/>
      </c>
      <c r="G106" s="27" t="str">
        <f>IF(A106="","",IF(VLOOKUP(A106,[1]令和3年度契約状況調査票!$C:$AR,14,FALSE)="②一般競争入札（総合評価方式）","一般競争入札"&amp;CHAR(10)&amp;"（総合評価方式）","一般競争入札"))</f>
        <v/>
      </c>
      <c r="H106" s="28" t="str">
        <f>IF(A106="","",IF(VLOOKUP(A106,[1]令和3年度契約状況調査票!$C:$AR,16,FALSE)="他官署で調達手続きを実施のため","他官署で調達手続きを実施のため",IF(VLOOKUP(A106,[1]令和3年度契約状況調査票!$C:$AR,23,FALSE)="②同種の他の契約の予定価格を類推されるおそれがあるため公表しない","同種の他の契約の予定価格を類推されるおそれがあるため公表しない",IF(VLOOKUP(A106,[1]令和3年度契約状況調査票!$C:$AR,23,FALSE)="－","－",IF(VLOOKUP(A106,[1]令和3年度契約状況調査票!$C:$AR,9,FALSE)&lt;&gt;"",TEXT(VLOOKUP(A106,[1]令和3年度契約状況調査票!$C:$AR,16,FALSE),"#,##0円")&amp;CHAR(10)&amp;"(A)",VLOOKUP(A106,[1]令和3年度契約状況調査票!$C:$AR,16,FALSE))))))</f>
        <v/>
      </c>
      <c r="I106" s="28" t="str">
        <f>IF(A106="","",VLOOKUP(A106,[1]令和3年度契約状況調査票!$C:$AR,17,FALSE))</f>
        <v/>
      </c>
      <c r="J106" s="29" t="str">
        <f>IF(A106="","",IF(VLOOKUP(A106,[1]令和3年度契約状況調査票!$C:$AR,16,FALSE)="他官署で調達手続きを実施のため","－",IF(VLOOKUP(A106,[1]令和3年度契約状況調査票!$C:$AR,23,FALSE)="②同種の他の契約の予定価格を類推されるおそれがあるため公表しない","－",IF(VLOOKUP(A106,[1]令和3年度契約状況調査票!$C:$AR,23,FALSE)="－","－",IF(VLOOKUP(A106,[1]令和3年度契約状況調査票!$C:$AR,9,FALSE)&lt;&gt;"",TEXT(VLOOKUP(A106,[1]令和3年度契約状況調査票!$C:$AR,19,FALSE),"#.0%")&amp;CHAR(10)&amp;"(B/A×100)",VLOOKUP(A106,[1]令和3年度契約状況調査票!$C:$AR,19,FALSE))))))</f>
        <v/>
      </c>
      <c r="K106" s="30" t="str">
        <f>IF(A106="","",IF(VLOOKUP(A106,[1]令和3年度契約状況調査票!$C:$AR,29,FALSE)="①公益社団法人","公社",IF(VLOOKUP(A106,[1]令和3年度契約状況調査票!$C:$AR,29,FALSE)="②公益財団法人","公財","")))</f>
        <v/>
      </c>
      <c r="L106" s="30" t="str">
        <f>IF(A106="","",VLOOKUP(A106,[1]令和3年度契約状況調査票!$C:$AR,30,FALSE))</f>
        <v/>
      </c>
      <c r="M106" s="31" t="str">
        <f>IF(A106="","",IF(VLOOKUP(A106,[1]令和3年度契約状況調査票!$C:$AR,30,FALSE)="国所管",VLOOKUP(A106,[1]令和3年度契約状況調査票!$C:$AR,24,FALSE),""))</f>
        <v/>
      </c>
      <c r="N106" s="32" t="str">
        <f>IF(A106="","",IF(AND(P106="○",O106="分担契約/単価契約"),"単価契約"&amp;CHAR(10)&amp;"予定調達総額 "&amp;TEXT(VLOOKUP(A106,[1]令和3年度契約状況調査票!$C:$AR,18,FALSE),"#,##0円")&amp;"(B)"&amp;CHAR(10)&amp;"分担契約"&amp;CHAR(10)&amp;VLOOKUP(A106,[1]令和3年度契約状況調査票!$C:$AR,34,FALSE),IF(AND(P106="○",O106="分担契約"),"分担契約"&amp;CHAR(10)&amp;"契約総額 "&amp;TEXT(VLOOKUP(A106,[1]令和3年度契約状況調査票!$C:$AR,18,FALSE),"#,##0円")&amp;"(B)"&amp;CHAR(10)&amp;VLOOKUP(A106,[1]令和3年度契約状況調査票!$C:$AR,34,FALSE),(IF(O106="分担契約/単価契約","単価契約"&amp;CHAR(10)&amp;"予定調達総額 "&amp;TEXT(VLOOKUP(A106,[1]令和3年度契約状況調査票!$C:$AR,18,FALSE),"#,##0円")&amp;CHAR(10)&amp;"分担契約"&amp;CHAR(10)&amp;VLOOKUP(A106,[1]令和3年度契約状況調査票!$C:$AR,34,FALSE),IF(O106="分担契約","分担契約"&amp;CHAR(10)&amp;"契約総額 "&amp;TEXT(VLOOKUP(A106,[1]令和3年度契約状況調査票!$C:$AR,18,FALSE),"#,##0円")&amp;CHAR(10)&amp;VLOOKUP(A106,[1]令和3年度契約状況調査票!$C:$AR,34,FALSE),IF(O106="単価契約","単価契約"&amp;CHAR(10)&amp;"予定調達総額 "&amp;TEXT(VLOOKUP(A106,[1]令和3年度契約状況調査票!$C:$AR,18,FALSE),"#,##0円")&amp;CHAR(10)&amp;VLOOKUP(A106,[1]令和3年度契約状況調査票!$C:$AR,34,FALSE),VLOOKUP(A106,[1]令和3年度契約状況調査票!$C:$AR,34,FALSE))))))))</f>
        <v/>
      </c>
      <c r="O106" s="21" t="str">
        <f>IF(A106="","",VLOOKUP(A106,[1]令和3年度契約状況調査票!$C:$BY,55,FALSE))</f>
        <v/>
      </c>
      <c r="P106" s="21" t="str">
        <f>IF(A106="","",IF(VLOOKUP(A106,[1]令和3年度契約状況調査票!$C:$AR,16,FALSE)="他官署で調達手続きを実施のため","×",IF(VLOOKUP(A106,[1]令和3年度契約状況調査票!$C:$AR,23,FALSE)="②同種の他の契約の予定価格を類推されるおそれがあるため公表しない","×","○")))</f>
        <v/>
      </c>
    </row>
    <row r="107" spans="1:16" s="33" customFormat="1" ht="60" customHeight="1" x14ac:dyDescent="0.15">
      <c r="A107" s="22" t="str">
        <f>IF(MAX([1]令和3年度契約状況調査票!C106:C351)&gt;=ROW()-5,ROW()-5,"")</f>
        <v/>
      </c>
      <c r="B107" s="23" t="str">
        <f>IF(A107="","",VLOOKUP(A107,[1]令和3年度契約状況調査票!$C:$AR,7,FALSE))</f>
        <v/>
      </c>
      <c r="C107" s="24" t="str">
        <f>IF(A107="","",VLOOKUP(A107,[1]令和3年度契約状況調査票!$C:$AR,8,FALSE))</f>
        <v/>
      </c>
      <c r="D107" s="25" t="str">
        <f>IF(A107="","",VLOOKUP(A107,[1]令和3年度契約状況調査票!$C:$AR,11,FALSE))</f>
        <v/>
      </c>
      <c r="E107" s="23" t="str">
        <f>IF(A107="","",VLOOKUP(A107,[1]令和3年度契約状況調査票!$C:$AR,12,FALSE))</f>
        <v/>
      </c>
      <c r="F107" s="26" t="str">
        <f>IF(A107="","",VLOOKUP(A107,[1]令和3年度契約状況調査票!$C:$AR,13,FALSE))</f>
        <v/>
      </c>
      <c r="G107" s="27" t="str">
        <f>IF(A107="","",IF(VLOOKUP(A107,[1]令和3年度契約状況調査票!$C:$AR,14,FALSE)="②一般競争入札（総合評価方式）","一般競争入札"&amp;CHAR(10)&amp;"（総合評価方式）","一般競争入札"))</f>
        <v/>
      </c>
      <c r="H107" s="28" t="str">
        <f>IF(A107="","",IF(VLOOKUP(A107,[1]令和3年度契約状況調査票!$C:$AR,16,FALSE)="他官署で調達手続きを実施のため","他官署で調達手続きを実施のため",IF(VLOOKUP(A107,[1]令和3年度契約状況調査票!$C:$AR,23,FALSE)="②同種の他の契約の予定価格を類推されるおそれがあるため公表しない","同種の他の契約の予定価格を類推されるおそれがあるため公表しない",IF(VLOOKUP(A107,[1]令和3年度契約状況調査票!$C:$AR,23,FALSE)="－","－",IF(VLOOKUP(A107,[1]令和3年度契約状況調査票!$C:$AR,9,FALSE)&lt;&gt;"",TEXT(VLOOKUP(A107,[1]令和3年度契約状況調査票!$C:$AR,16,FALSE),"#,##0円")&amp;CHAR(10)&amp;"(A)",VLOOKUP(A107,[1]令和3年度契約状況調査票!$C:$AR,16,FALSE))))))</f>
        <v/>
      </c>
      <c r="I107" s="28" t="str">
        <f>IF(A107="","",VLOOKUP(A107,[1]令和3年度契約状況調査票!$C:$AR,17,FALSE))</f>
        <v/>
      </c>
      <c r="J107" s="29" t="str">
        <f>IF(A107="","",IF(VLOOKUP(A107,[1]令和3年度契約状況調査票!$C:$AR,16,FALSE)="他官署で調達手続きを実施のため","－",IF(VLOOKUP(A107,[1]令和3年度契約状況調査票!$C:$AR,23,FALSE)="②同種の他の契約の予定価格を類推されるおそれがあるため公表しない","－",IF(VLOOKUP(A107,[1]令和3年度契約状況調査票!$C:$AR,23,FALSE)="－","－",IF(VLOOKUP(A107,[1]令和3年度契約状況調査票!$C:$AR,9,FALSE)&lt;&gt;"",TEXT(VLOOKUP(A107,[1]令和3年度契約状況調査票!$C:$AR,19,FALSE),"#.0%")&amp;CHAR(10)&amp;"(B/A×100)",VLOOKUP(A107,[1]令和3年度契約状況調査票!$C:$AR,19,FALSE))))))</f>
        <v/>
      </c>
      <c r="K107" s="30" t="str">
        <f>IF(A107="","",IF(VLOOKUP(A107,[1]令和3年度契約状況調査票!$C:$AR,29,FALSE)="①公益社団法人","公社",IF(VLOOKUP(A107,[1]令和3年度契約状況調査票!$C:$AR,29,FALSE)="②公益財団法人","公財","")))</f>
        <v/>
      </c>
      <c r="L107" s="30" t="str">
        <f>IF(A107="","",VLOOKUP(A107,[1]令和3年度契約状況調査票!$C:$AR,30,FALSE))</f>
        <v/>
      </c>
      <c r="M107" s="31" t="str">
        <f>IF(A107="","",IF(VLOOKUP(A107,[1]令和3年度契約状況調査票!$C:$AR,30,FALSE)="国所管",VLOOKUP(A107,[1]令和3年度契約状況調査票!$C:$AR,24,FALSE),""))</f>
        <v/>
      </c>
      <c r="N107" s="32" t="str">
        <f>IF(A107="","",IF(AND(P107="○",O107="分担契約/単価契約"),"単価契約"&amp;CHAR(10)&amp;"予定調達総額 "&amp;TEXT(VLOOKUP(A107,[1]令和3年度契約状況調査票!$C:$AR,18,FALSE),"#,##0円")&amp;"(B)"&amp;CHAR(10)&amp;"分担契約"&amp;CHAR(10)&amp;VLOOKUP(A107,[1]令和3年度契約状況調査票!$C:$AR,34,FALSE),IF(AND(P107="○",O107="分担契約"),"分担契約"&amp;CHAR(10)&amp;"契約総額 "&amp;TEXT(VLOOKUP(A107,[1]令和3年度契約状況調査票!$C:$AR,18,FALSE),"#,##0円")&amp;"(B)"&amp;CHAR(10)&amp;VLOOKUP(A107,[1]令和3年度契約状況調査票!$C:$AR,34,FALSE),(IF(O107="分担契約/単価契約","単価契約"&amp;CHAR(10)&amp;"予定調達総額 "&amp;TEXT(VLOOKUP(A107,[1]令和3年度契約状況調査票!$C:$AR,18,FALSE),"#,##0円")&amp;CHAR(10)&amp;"分担契約"&amp;CHAR(10)&amp;VLOOKUP(A107,[1]令和3年度契約状況調査票!$C:$AR,34,FALSE),IF(O107="分担契約","分担契約"&amp;CHAR(10)&amp;"契約総額 "&amp;TEXT(VLOOKUP(A107,[1]令和3年度契約状況調査票!$C:$AR,18,FALSE),"#,##0円")&amp;CHAR(10)&amp;VLOOKUP(A107,[1]令和3年度契約状況調査票!$C:$AR,34,FALSE),IF(O107="単価契約","単価契約"&amp;CHAR(10)&amp;"予定調達総額 "&amp;TEXT(VLOOKUP(A107,[1]令和3年度契約状況調査票!$C:$AR,18,FALSE),"#,##0円")&amp;CHAR(10)&amp;VLOOKUP(A107,[1]令和3年度契約状況調査票!$C:$AR,34,FALSE),VLOOKUP(A107,[1]令和3年度契約状況調査票!$C:$AR,34,FALSE))))))))</f>
        <v/>
      </c>
      <c r="O107" s="21" t="str">
        <f>IF(A107="","",VLOOKUP(A107,[1]令和3年度契約状況調査票!$C:$BY,55,FALSE))</f>
        <v/>
      </c>
      <c r="P107" s="21" t="str">
        <f>IF(A107="","",IF(VLOOKUP(A107,[1]令和3年度契約状況調査票!$C:$AR,16,FALSE)="他官署で調達手続きを実施のため","×",IF(VLOOKUP(A107,[1]令和3年度契約状況調査票!$C:$AR,23,FALSE)="②同種の他の契約の予定価格を類推されるおそれがあるため公表しない","×","○")))</f>
        <v/>
      </c>
    </row>
    <row r="108" spans="1:16" s="33" customFormat="1" ht="60" customHeight="1" x14ac:dyDescent="0.15">
      <c r="A108" s="22" t="str">
        <f>IF(MAX([1]令和3年度契約状況調査票!C107:C352)&gt;=ROW()-5,ROW()-5,"")</f>
        <v/>
      </c>
      <c r="B108" s="23" t="str">
        <f>IF(A108="","",VLOOKUP(A108,[1]令和3年度契約状況調査票!$C:$AR,7,FALSE))</f>
        <v/>
      </c>
      <c r="C108" s="24" t="str">
        <f>IF(A108="","",VLOOKUP(A108,[1]令和3年度契約状況調査票!$C:$AR,8,FALSE))</f>
        <v/>
      </c>
      <c r="D108" s="25" t="str">
        <f>IF(A108="","",VLOOKUP(A108,[1]令和3年度契約状況調査票!$C:$AR,11,FALSE))</f>
        <v/>
      </c>
      <c r="E108" s="23" t="str">
        <f>IF(A108="","",VLOOKUP(A108,[1]令和3年度契約状況調査票!$C:$AR,12,FALSE))</f>
        <v/>
      </c>
      <c r="F108" s="26" t="str">
        <f>IF(A108="","",VLOOKUP(A108,[1]令和3年度契約状況調査票!$C:$AR,13,FALSE))</f>
        <v/>
      </c>
      <c r="G108" s="27" t="str">
        <f>IF(A108="","",IF(VLOOKUP(A108,[1]令和3年度契約状況調査票!$C:$AR,14,FALSE)="②一般競争入札（総合評価方式）","一般競争入札"&amp;CHAR(10)&amp;"（総合評価方式）","一般競争入札"))</f>
        <v/>
      </c>
      <c r="H108" s="28" t="str">
        <f>IF(A108="","",IF(VLOOKUP(A108,[1]令和3年度契約状況調査票!$C:$AR,16,FALSE)="他官署で調達手続きを実施のため","他官署で調達手続きを実施のため",IF(VLOOKUP(A108,[1]令和3年度契約状況調査票!$C:$AR,23,FALSE)="②同種の他の契約の予定価格を類推されるおそれがあるため公表しない","同種の他の契約の予定価格を類推されるおそれがあるため公表しない",IF(VLOOKUP(A108,[1]令和3年度契約状況調査票!$C:$AR,23,FALSE)="－","－",IF(VLOOKUP(A108,[1]令和3年度契約状況調査票!$C:$AR,9,FALSE)&lt;&gt;"",TEXT(VLOOKUP(A108,[1]令和3年度契約状況調査票!$C:$AR,16,FALSE),"#,##0円")&amp;CHAR(10)&amp;"(A)",VLOOKUP(A108,[1]令和3年度契約状況調査票!$C:$AR,16,FALSE))))))</f>
        <v/>
      </c>
      <c r="I108" s="28" t="str">
        <f>IF(A108="","",VLOOKUP(A108,[1]令和3年度契約状況調査票!$C:$AR,17,FALSE))</f>
        <v/>
      </c>
      <c r="J108" s="29" t="str">
        <f>IF(A108="","",IF(VLOOKUP(A108,[1]令和3年度契約状況調査票!$C:$AR,16,FALSE)="他官署で調達手続きを実施のため","－",IF(VLOOKUP(A108,[1]令和3年度契約状況調査票!$C:$AR,23,FALSE)="②同種の他の契約の予定価格を類推されるおそれがあるため公表しない","－",IF(VLOOKUP(A108,[1]令和3年度契約状況調査票!$C:$AR,23,FALSE)="－","－",IF(VLOOKUP(A108,[1]令和3年度契約状況調査票!$C:$AR,9,FALSE)&lt;&gt;"",TEXT(VLOOKUP(A108,[1]令和3年度契約状況調査票!$C:$AR,19,FALSE),"#.0%")&amp;CHAR(10)&amp;"(B/A×100)",VLOOKUP(A108,[1]令和3年度契約状況調査票!$C:$AR,19,FALSE))))))</f>
        <v/>
      </c>
      <c r="K108" s="30" t="str">
        <f>IF(A108="","",IF(VLOOKUP(A108,[1]令和3年度契約状況調査票!$C:$AR,29,FALSE)="①公益社団法人","公社",IF(VLOOKUP(A108,[1]令和3年度契約状況調査票!$C:$AR,29,FALSE)="②公益財団法人","公財","")))</f>
        <v/>
      </c>
      <c r="L108" s="30" t="str">
        <f>IF(A108="","",VLOOKUP(A108,[1]令和3年度契約状況調査票!$C:$AR,30,FALSE))</f>
        <v/>
      </c>
      <c r="M108" s="31" t="str">
        <f>IF(A108="","",IF(VLOOKUP(A108,[1]令和3年度契約状況調査票!$C:$AR,30,FALSE)="国所管",VLOOKUP(A108,[1]令和3年度契約状況調査票!$C:$AR,24,FALSE),""))</f>
        <v/>
      </c>
      <c r="N108" s="32" t="str">
        <f>IF(A108="","",IF(AND(P108="○",O108="分担契約/単価契約"),"単価契約"&amp;CHAR(10)&amp;"予定調達総額 "&amp;TEXT(VLOOKUP(A108,[1]令和3年度契約状況調査票!$C:$AR,18,FALSE),"#,##0円")&amp;"(B)"&amp;CHAR(10)&amp;"分担契約"&amp;CHAR(10)&amp;VLOOKUP(A108,[1]令和3年度契約状況調査票!$C:$AR,34,FALSE),IF(AND(P108="○",O108="分担契約"),"分担契約"&amp;CHAR(10)&amp;"契約総額 "&amp;TEXT(VLOOKUP(A108,[1]令和3年度契約状況調査票!$C:$AR,18,FALSE),"#,##0円")&amp;"(B)"&amp;CHAR(10)&amp;VLOOKUP(A108,[1]令和3年度契約状況調査票!$C:$AR,34,FALSE),(IF(O108="分担契約/単価契約","単価契約"&amp;CHAR(10)&amp;"予定調達総額 "&amp;TEXT(VLOOKUP(A108,[1]令和3年度契約状況調査票!$C:$AR,18,FALSE),"#,##0円")&amp;CHAR(10)&amp;"分担契約"&amp;CHAR(10)&amp;VLOOKUP(A108,[1]令和3年度契約状況調査票!$C:$AR,34,FALSE),IF(O108="分担契約","分担契約"&amp;CHAR(10)&amp;"契約総額 "&amp;TEXT(VLOOKUP(A108,[1]令和3年度契約状況調査票!$C:$AR,18,FALSE),"#,##0円")&amp;CHAR(10)&amp;VLOOKUP(A108,[1]令和3年度契約状況調査票!$C:$AR,34,FALSE),IF(O108="単価契約","単価契約"&amp;CHAR(10)&amp;"予定調達総額 "&amp;TEXT(VLOOKUP(A108,[1]令和3年度契約状況調査票!$C:$AR,18,FALSE),"#,##0円")&amp;CHAR(10)&amp;VLOOKUP(A108,[1]令和3年度契約状況調査票!$C:$AR,34,FALSE),VLOOKUP(A108,[1]令和3年度契約状況調査票!$C:$AR,34,FALSE))))))))</f>
        <v/>
      </c>
      <c r="O108" s="21" t="str">
        <f>IF(A108="","",VLOOKUP(A108,[1]令和3年度契約状況調査票!$C:$BY,55,FALSE))</f>
        <v/>
      </c>
      <c r="P108" s="21" t="str">
        <f>IF(A108="","",IF(VLOOKUP(A108,[1]令和3年度契約状況調査票!$C:$AR,16,FALSE)="他官署で調達手続きを実施のため","×",IF(VLOOKUP(A108,[1]令和3年度契約状況調査票!$C:$AR,23,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1"/>
  <dataValidations count="2">
    <dataValidation imeMode="halfAlpha" allowBlank="1" showInputMessage="1" showErrorMessage="1" errorTitle="参考" error="半角数字で入力して下さい。" promptTitle="入力方法" prompt="半角数字で入力して下さい。" sqref="H6:J108"/>
    <dataValidation operator="greaterThanOrEqual" allowBlank="1" showInputMessage="1" showErrorMessage="1" errorTitle="注意" error="プルダウンメニューから選択して下さい_x000a_" sqref="G6:G108"/>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