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6420" firstSheet="1" activeTab="1"/>
  </bookViews>
  <sheets>
    <sheet name="令和3年度契約状況調査票" sheetId="1" state="hidden" r:id="rId1"/>
    <sheet name="別紙様式４" sheetId="6"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1" hidden="1">別紙様式４!$A$5:$N$8</definedName>
    <definedName name="_xlnm._FilterDatabase" localSheetId="0" hidden="1">令和3年度契約状況調査票!$A$5:$BJ$250</definedName>
    <definedName name="aaa">[1]契約状況コード表!$F$5:$F$9</definedName>
    <definedName name="aaaa">[1]契約状況コード表!$G$5:$G$6</definedName>
    <definedName name="_xlnm.Print_Area" localSheetId="1">別紙様式４!$A$1:$N$8</definedName>
    <definedName name="_xlnm.Print_Area" localSheetId="0">令和3年度契約状況調査票!$D$1:$AU$23</definedName>
    <definedName name="_xlnm.Print_Titles" localSheetId="0">令和3年度契約状況調査票!$5:$5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1">[6]契約状況コード表!$D$5:$D$7</definedName>
    <definedName name="確定金額">#REF!</definedName>
    <definedName name="契約金額">[7]データ!$R$2</definedName>
    <definedName name="契約種別">#REF!</definedName>
    <definedName name="契約相手方" localSheetId="1">[6]契約状況コード表!$F$5:$F$9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1">[6]契約状況コード表!$B$5:$B$8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1">[6]契約状況コード表!$G$5:$G$6</definedName>
    <definedName name="国所管都道府県所管の区分">#REF!</definedName>
    <definedName name="再就職役員">[7]データ!$BR$2</definedName>
    <definedName name="新規一者応札理由">#REF!</definedName>
    <definedName name="随契理由１" localSheetId="1">[6]契約状況コード表!$J$5:$J$20</definedName>
    <definedName name="随契理由１">#REF!</definedName>
    <definedName name="随契理由２">#REF!</definedName>
    <definedName name="随契理由３">[7]データ!$AJ$2</definedName>
    <definedName name="長期・国庫区分" localSheetId="1">[6]契約状況コード表!$I$5:$I$7</definedName>
    <definedName name="長期・国庫区分">#REF!</definedName>
    <definedName name="特例政令">#REF!</definedName>
    <definedName name="備考">[7]データ!$AK$2</definedName>
    <definedName name="法人番号">[7]データ!$O$2</definedName>
    <definedName name="予定価格" localSheetId="1">[6]契約状況コード表!$C$5</definedName>
    <definedName name="予定価格">#REF!</definedName>
    <definedName name="予定価格２">[7]データ!$Q$2</definedName>
    <definedName name="予定価格の公表" localSheetId="1">[6]契約状況コード表!$E$5:$E$7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U139" i="1" l="1"/>
  <c r="U140" i="1"/>
  <c r="U138" i="1"/>
  <c r="BI7" i="1" l="1"/>
  <c r="BI8" i="1"/>
  <c r="BI9" i="1"/>
  <c r="BI10" i="1"/>
  <c r="BI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1" i="1"/>
  <c r="BI112" i="1"/>
  <c r="BI113" i="1"/>
  <c r="BI114" i="1"/>
  <c r="BI115" i="1"/>
  <c r="BI116" i="1"/>
  <c r="BI117" i="1"/>
  <c r="BI118" i="1"/>
  <c r="BI119" i="1"/>
  <c r="BI120" i="1"/>
  <c r="BI121" i="1"/>
  <c r="BI122" i="1"/>
  <c r="BI123" i="1"/>
  <c r="BI124" i="1"/>
  <c r="BI125" i="1"/>
  <c r="BI126" i="1"/>
  <c r="BI127" i="1"/>
  <c r="BI128" i="1"/>
  <c r="BI129" i="1"/>
  <c r="BI130" i="1"/>
  <c r="BI131" i="1"/>
  <c r="BI132" i="1"/>
  <c r="BI133" i="1"/>
  <c r="BI134" i="1"/>
  <c r="BI135" i="1"/>
  <c r="BI136" i="1"/>
  <c r="BI137" i="1"/>
  <c r="BI138" i="1"/>
  <c r="BI139" i="1"/>
  <c r="BI140" i="1"/>
  <c r="BI141" i="1"/>
  <c r="BI142" i="1"/>
  <c r="BI143" i="1"/>
  <c r="BI144" i="1"/>
  <c r="BI145" i="1"/>
  <c r="BI146" i="1"/>
  <c r="BI147" i="1"/>
  <c r="BI148" i="1"/>
  <c r="BI149" i="1"/>
  <c r="BI150" i="1"/>
  <c r="BI151" i="1"/>
  <c r="BI152" i="1"/>
  <c r="BI153" i="1"/>
  <c r="BI154" i="1"/>
  <c r="BI155" i="1"/>
  <c r="BI156" i="1"/>
  <c r="BI157" i="1"/>
  <c r="BI158" i="1"/>
  <c r="BI159" i="1"/>
  <c r="BI160" i="1"/>
  <c r="BI161" i="1"/>
  <c r="BI162" i="1"/>
  <c r="BI163" i="1"/>
  <c r="BI164" i="1"/>
  <c r="BI165" i="1"/>
  <c r="BI166" i="1"/>
  <c r="BI167" i="1"/>
  <c r="BI168" i="1"/>
  <c r="BI169" i="1"/>
  <c r="BI170" i="1"/>
  <c r="BI171" i="1"/>
  <c r="BI172" i="1"/>
  <c r="BI173" i="1"/>
  <c r="BI174" i="1"/>
  <c r="BI175" i="1"/>
  <c r="BI176" i="1"/>
  <c r="BI177" i="1"/>
  <c r="BI178" i="1"/>
  <c r="BI179" i="1"/>
  <c r="BI180" i="1"/>
  <c r="BI181" i="1"/>
  <c r="BI182" i="1"/>
  <c r="BI183" i="1"/>
  <c r="BI184" i="1"/>
  <c r="BI185" i="1"/>
  <c r="BI186" i="1"/>
  <c r="BI187" i="1"/>
  <c r="BI188" i="1"/>
  <c r="BI189" i="1"/>
  <c r="BI190" i="1"/>
  <c r="BI191" i="1"/>
  <c r="BI192" i="1"/>
  <c r="BI193" i="1"/>
  <c r="BI194" i="1"/>
  <c r="BI195" i="1"/>
  <c r="BI196" i="1"/>
  <c r="BI197" i="1"/>
  <c r="BI198" i="1"/>
  <c r="BI199" i="1"/>
  <c r="BI200" i="1"/>
  <c r="BI201" i="1"/>
  <c r="BI202" i="1"/>
  <c r="BI203" i="1"/>
  <c r="BI204" i="1"/>
  <c r="BI205" i="1"/>
  <c r="BI206" i="1"/>
  <c r="BI207" i="1"/>
  <c r="BI208" i="1"/>
  <c r="BI209" i="1"/>
  <c r="BI210" i="1"/>
  <c r="BI211" i="1"/>
  <c r="BI212" i="1"/>
  <c r="BI213" i="1"/>
  <c r="BI214" i="1"/>
  <c r="BI215" i="1"/>
  <c r="BI216" i="1"/>
  <c r="BI217" i="1"/>
  <c r="BI218" i="1"/>
  <c r="BI219" i="1"/>
  <c r="BI220" i="1"/>
  <c r="BI221" i="1"/>
  <c r="BI222" i="1"/>
  <c r="BI223" i="1"/>
  <c r="BI224" i="1"/>
  <c r="BI225" i="1"/>
  <c r="BI226" i="1"/>
  <c r="BI227" i="1"/>
  <c r="BI228" i="1"/>
  <c r="BI229" i="1"/>
  <c r="BI230" i="1"/>
  <c r="BI231" i="1"/>
  <c r="BI232" i="1"/>
  <c r="BI233" i="1"/>
  <c r="BI234" i="1"/>
  <c r="BI235" i="1"/>
  <c r="BI236" i="1"/>
  <c r="BI237" i="1"/>
  <c r="BI238" i="1"/>
  <c r="BI239" i="1"/>
  <c r="BI240" i="1"/>
  <c r="BI241" i="1"/>
  <c r="BI242" i="1"/>
  <c r="BI243" i="1"/>
  <c r="BI244" i="1"/>
  <c r="BI245" i="1"/>
  <c r="BI246" i="1"/>
  <c r="BI247" i="1"/>
  <c r="BI248" i="1"/>
  <c r="BI249" i="1"/>
  <c r="BI250" i="1"/>
  <c r="BE6" i="1"/>
  <c r="BI6" i="1"/>
  <c r="BH6" i="1"/>
  <c r="BH7" i="1"/>
  <c r="BH8" i="1"/>
  <c r="BH9" i="1"/>
  <c r="BH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1" i="1"/>
  <c r="BH112" i="1"/>
  <c r="BH113" i="1"/>
  <c r="BH114" i="1"/>
  <c r="BH115" i="1"/>
  <c r="BH116" i="1"/>
  <c r="BH117" i="1"/>
  <c r="BH118" i="1"/>
  <c r="BH119" i="1"/>
  <c r="BH120" i="1"/>
  <c r="BH121" i="1"/>
  <c r="BH122" i="1"/>
  <c r="BH123" i="1"/>
  <c r="BH124" i="1"/>
  <c r="BH125" i="1"/>
  <c r="BH126" i="1"/>
  <c r="BH127" i="1"/>
  <c r="BH128" i="1"/>
  <c r="BH129" i="1"/>
  <c r="BH130" i="1"/>
  <c r="BH131" i="1"/>
  <c r="BH132" i="1"/>
  <c r="BH133" i="1"/>
  <c r="BH134" i="1"/>
  <c r="BH135" i="1"/>
  <c r="BH136" i="1"/>
  <c r="BH137" i="1"/>
  <c r="BH138" i="1"/>
  <c r="BH139" i="1"/>
  <c r="BH140" i="1"/>
  <c r="BH141" i="1"/>
  <c r="BH142" i="1"/>
  <c r="BH143" i="1"/>
  <c r="BH144" i="1"/>
  <c r="BH145" i="1"/>
  <c r="BH146" i="1"/>
  <c r="BH147" i="1"/>
  <c r="BH148" i="1"/>
  <c r="BH149" i="1"/>
  <c r="BH150" i="1"/>
  <c r="BH151" i="1"/>
  <c r="BH152" i="1"/>
  <c r="BH153" i="1"/>
  <c r="BH154" i="1"/>
  <c r="BH155" i="1"/>
  <c r="BH156" i="1"/>
  <c r="BH157" i="1"/>
  <c r="BH158" i="1"/>
  <c r="BH159" i="1"/>
  <c r="BH160" i="1"/>
  <c r="BH161" i="1"/>
  <c r="BH162" i="1"/>
  <c r="BH163" i="1"/>
  <c r="BH164" i="1"/>
  <c r="BH165" i="1"/>
  <c r="BH166" i="1"/>
  <c r="BH167" i="1"/>
  <c r="BH168" i="1"/>
  <c r="BH169" i="1"/>
  <c r="BH170" i="1"/>
  <c r="BH171" i="1"/>
  <c r="BH172" i="1"/>
  <c r="BH173" i="1"/>
  <c r="BH174" i="1"/>
  <c r="BH175" i="1"/>
  <c r="BH176" i="1"/>
  <c r="BH177" i="1"/>
  <c r="BH178" i="1"/>
  <c r="BH179" i="1"/>
  <c r="BH180" i="1"/>
  <c r="BH181" i="1"/>
  <c r="BH182" i="1"/>
  <c r="BH183" i="1"/>
  <c r="BH184" i="1"/>
  <c r="BH185" i="1"/>
  <c r="BH186" i="1"/>
  <c r="BH187" i="1"/>
  <c r="BH188" i="1"/>
  <c r="BH189" i="1"/>
  <c r="BH190" i="1"/>
  <c r="BH191" i="1"/>
  <c r="BH192" i="1"/>
  <c r="BH193" i="1"/>
  <c r="BH194" i="1"/>
  <c r="BH195" i="1"/>
  <c r="BH196" i="1"/>
  <c r="BH197" i="1"/>
  <c r="BH198" i="1"/>
  <c r="BH199" i="1"/>
  <c r="BH200" i="1"/>
  <c r="BH201" i="1"/>
  <c r="BH202" i="1"/>
  <c r="BH203" i="1"/>
  <c r="BH204" i="1"/>
  <c r="BH205" i="1"/>
  <c r="BH206" i="1"/>
  <c r="BH207" i="1"/>
  <c r="BH208" i="1"/>
  <c r="BH209" i="1"/>
  <c r="BH210" i="1"/>
  <c r="BH211" i="1"/>
  <c r="BH212" i="1"/>
  <c r="BH213" i="1"/>
  <c r="BH214" i="1"/>
  <c r="BH215" i="1"/>
  <c r="BH216" i="1"/>
  <c r="BH217" i="1"/>
  <c r="BH218" i="1"/>
  <c r="BH219" i="1"/>
  <c r="BH220" i="1"/>
  <c r="BH221" i="1"/>
  <c r="BH222" i="1"/>
  <c r="BH223" i="1"/>
  <c r="BH224" i="1"/>
  <c r="BH225" i="1"/>
  <c r="BH226" i="1"/>
  <c r="BH227" i="1"/>
  <c r="BH228" i="1"/>
  <c r="BH229" i="1"/>
  <c r="BH230" i="1"/>
  <c r="BH231" i="1"/>
  <c r="BH232" i="1"/>
  <c r="BH233" i="1"/>
  <c r="BH234" i="1"/>
  <c r="BH235" i="1"/>
  <c r="BH236" i="1"/>
  <c r="BH237" i="1"/>
  <c r="BH238" i="1"/>
  <c r="BH239" i="1"/>
  <c r="BH240" i="1"/>
  <c r="BH241" i="1"/>
  <c r="BH242" i="1"/>
  <c r="BH243" i="1"/>
  <c r="BH244" i="1"/>
  <c r="BH245" i="1"/>
  <c r="BH246" i="1"/>
  <c r="BH247" i="1"/>
  <c r="BH248" i="1"/>
  <c r="BH249" i="1"/>
  <c r="BH250" i="1"/>
  <c r="BD6" i="1"/>
  <c r="BD45" i="1"/>
  <c r="BG7" i="1" l="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114" i="1"/>
  <c r="BG115" i="1"/>
  <c r="BG116" i="1"/>
  <c r="BG117" i="1"/>
  <c r="BG118" i="1"/>
  <c r="BG119" i="1"/>
  <c r="BG120" i="1"/>
  <c r="BG121" i="1"/>
  <c r="BG122" i="1"/>
  <c r="BG123" i="1"/>
  <c r="BG124" i="1"/>
  <c r="BG125" i="1"/>
  <c r="BG126" i="1"/>
  <c r="BG127" i="1"/>
  <c r="BG128" i="1"/>
  <c r="BG129" i="1"/>
  <c r="BG130" i="1"/>
  <c r="BG131" i="1"/>
  <c r="BG132" i="1"/>
  <c r="BG133" i="1"/>
  <c r="BG134" i="1"/>
  <c r="BG135" i="1"/>
  <c r="BG136" i="1"/>
  <c r="BG137" i="1"/>
  <c r="BG138" i="1"/>
  <c r="BG139" i="1"/>
  <c r="BG140" i="1"/>
  <c r="BG141" i="1"/>
  <c r="BG142" i="1"/>
  <c r="BG143" i="1"/>
  <c r="BG144" i="1"/>
  <c r="BG145" i="1"/>
  <c r="BG146" i="1"/>
  <c r="BG147" i="1"/>
  <c r="BG148" i="1"/>
  <c r="BG149" i="1"/>
  <c r="BG150" i="1"/>
  <c r="BG151" i="1"/>
  <c r="BG152" i="1"/>
  <c r="BG153" i="1"/>
  <c r="BG154" i="1"/>
  <c r="BG155" i="1"/>
  <c r="BG156" i="1"/>
  <c r="BG157" i="1"/>
  <c r="BG158" i="1"/>
  <c r="BG159" i="1"/>
  <c r="BG160" i="1"/>
  <c r="BG161" i="1"/>
  <c r="BG162" i="1"/>
  <c r="BG163" i="1"/>
  <c r="BG164" i="1"/>
  <c r="BG165" i="1"/>
  <c r="BG166" i="1"/>
  <c r="BG167" i="1"/>
  <c r="BG168" i="1"/>
  <c r="BG169" i="1"/>
  <c r="BG170" i="1"/>
  <c r="BG171" i="1"/>
  <c r="BG172" i="1"/>
  <c r="BG173" i="1"/>
  <c r="BG174" i="1"/>
  <c r="BG175" i="1"/>
  <c r="BG176" i="1"/>
  <c r="BG177" i="1"/>
  <c r="BG178" i="1"/>
  <c r="BG179" i="1"/>
  <c r="BG180" i="1"/>
  <c r="BG181" i="1"/>
  <c r="BG182" i="1"/>
  <c r="BG183" i="1"/>
  <c r="BG184" i="1"/>
  <c r="BG185" i="1"/>
  <c r="BG186" i="1"/>
  <c r="BG187" i="1"/>
  <c r="BG188" i="1"/>
  <c r="BG189" i="1"/>
  <c r="BG190" i="1"/>
  <c r="BG191" i="1"/>
  <c r="BG192" i="1"/>
  <c r="BG193" i="1"/>
  <c r="BG194" i="1"/>
  <c r="BG195" i="1"/>
  <c r="BG196" i="1"/>
  <c r="BG197" i="1"/>
  <c r="BG198" i="1"/>
  <c r="BG199" i="1"/>
  <c r="BG200" i="1"/>
  <c r="BG201" i="1"/>
  <c r="BG202" i="1"/>
  <c r="BG203" i="1"/>
  <c r="BG204" i="1"/>
  <c r="BG205" i="1"/>
  <c r="BG206" i="1"/>
  <c r="BG207" i="1"/>
  <c r="BG208" i="1"/>
  <c r="BG209" i="1"/>
  <c r="BG210" i="1"/>
  <c r="BG211" i="1"/>
  <c r="BG212" i="1"/>
  <c r="BG213" i="1"/>
  <c r="BG214" i="1"/>
  <c r="BG215" i="1"/>
  <c r="BG216" i="1"/>
  <c r="BG217" i="1"/>
  <c r="BG218" i="1"/>
  <c r="BG219" i="1"/>
  <c r="BG220" i="1"/>
  <c r="BG221" i="1"/>
  <c r="BG222" i="1"/>
  <c r="BG223" i="1"/>
  <c r="BG224" i="1"/>
  <c r="BG225" i="1"/>
  <c r="BG226" i="1"/>
  <c r="BG227" i="1"/>
  <c r="BG228" i="1"/>
  <c r="BG229" i="1"/>
  <c r="BG230" i="1"/>
  <c r="BG231" i="1"/>
  <c r="BG232" i="1"/>
  <c r="BG233" i="1"/>
  <c r="BG234" i="1"/>
  <c r="BG235" i="1"/>
  <c r="BG236" i="1"/>
  <c r="BG237" i="1"/>
  <c r="BG238" i="1"/>
  <c r="BG239" i="1"/>
  <c r="BG240" i="1"/>
  <c r="BG241" i="1"/>
  <c r="BG242" i="1"/>
  <c r="BG243" i="1"/>
  <c r="BG244" i="1"/>
  <c r="BG245" i="1"/>
  <c r="BG246" i="1"/>
  <c r="BG247" i="1"/>
  <c r="BG248" i="1"/>
  <c r="BG249" i="1"/>
  <c r="BG250" i="1"/>
  <c r="BG6" i="1"/>
  <c r="AY45" i="1" l="1"/>
  <c r="U7" i="1" l="1"/>
  <c r="BE40" i="1" l="1"/>
  <c r="BE28" i="1"/>
  <c r="BE7" i="1"/>
  <c r="BD7" i="1"/>
  <c r="AY7" i="1" s="1"/>
  <c r="BD8" i="1"/>
  <c r="BD9" i="1"/>
  <c r="AY9" i="1" s="1"/>
  <c r="BD10" i="1"/>
  <c r="AY10" i="1" s="1"/>
  <c r="BD11" i="1"/>
  <c r="AY11" i="1" s="1"/>
  <c r="BD12" i="1"/>
  <c r="AY12" i="1" s="1"/>
  <c r="BD13" i="1"/>
  <c r="AY13" i="1" s="1"/>
  <c r="BD14" i="1"/>
  <c r="AY14" i="1" s="1"/>
  <c r="BD15" i="1"/>
  <c r="AY15" i="1" s="1"/>
  <c r="BD16" i="1"/>
  <c r="AY16" i="1" s="1"/>
  <c r="BD17" i="1"/>
  <c r="AY17" i="1" s="1"/>
  <c r="BD18" i="1"/>
  <c r="AY18" i="1" s="1"/>
  <c r="BD19" i="1"/>
  <c r="AY19" i="1" s="1"/>
  <c r="BD20" i="1"/>
  <c r="AY20" i="1" s="1"/>
  <c r="BD21" i="1"/>
  <c r="AY21" i="1" s="1"/>
  <c r="BD22" i="1"/>
  <c r="AY22" i="1" s="1"/>
  <c r="BD23" i="1"/>
  <c r="AY23" i="1" s="1"/>
  <c r="BD24" i="1"/>
  <c r="AY24" i="1" s="1"/>
  <c r="BD25" i="1"/>
  <c r="AY25" i="1" s="1"/>
  <c r="BD26" i="1"/>
  <c r="AY26" i="1" s="1"/>
  <c r="BD27" i="1"/>
  <c r="AY27" i="1" s="1"/>
  <c r="BD28" i="1"/>
  <c r="AY28" i="1" s="1"/>
  <c r="BD29" i="1"/>
  <c r="AY29" i="1" s="1"/>
  <c r="BD30" i="1"/>
  <c r="AY30" i="1" s="1"/>
  <c r="BD31" i="1"/>
  <c r="AY31" i="1" s="1"/>
  <c r="BD32" i="1"/>
  <c r="AY32" i="1" s="1"/>
  <c r="BD33" i="1"/>
  <c r="AY33" i="1" s="1"/>
  <c r="BD34" i="1"/>
  <c r="AY34" i="1" s="1"/>
  <c r="BD35" i="1"/>
  <c r="AY35" i="1" s="1"/>
  <c r="BD36" i="1"/>
  <c r="AY36" i="1" s="1"/>
  <c r="BD37" i="1"/>
  <c r="AY37" i="1" s="1"/>
  <c r="BD38" i="1"/>
  <c r="AY38" i="1" s="1"/>
  <c r="BD39" i="1"/>
  <c r="AY39" i="1" s="1"/>
  <c r="BD40" i="1"/>
  <c r="AY40" i="1" s="1"/>
  <c r="BD41" i="1"/>
  <c r="AY41" i="1" s="1"/>
  <c r="BD42" i="1"/>
  <c r="AY42" i="1" s="1"/>
  <c r="BD43" i="1"/>
  <c r="AY43" i="1" s="1"/>
  <c r="BD44" i="1"/>
  <c r="AY44" i="1" s="1"/>
  <c r="BD46" i="1"/>
  <c r="AY46" i="1" s="1"/>
  <c r="BD47" i="1"/>
  <c r="AY47" i="1" s="1"/>
  <c r="BD48" i="1"/>
  <c r="AY48" i="1" s="1"/>
  <c r="BD49" i="1"/>
  <c r="AY49" i="1" s="1"/>
  <c r="BD50" i="1"/>
  <c r="AY50" i="1" s="1"/>
  <c r="BD51" i="1"/>
  <c r="AY51" i="1" s="1"/>
  <c r="BD52" i="1"/>
  <c r="AY52" i="1" s="1"/>
  <c r="BD53" i="1"/>
  <c r="AY53" i="1" s="1"/>
  <c r="BD54" i="1"/>
  <c r="AY54" i="1" s="1"/>
  <c r="BD55" i="1"/>
  <c r="AY55" i="1" s="1"/>
  <c r="BD56" i="1"/>
  <c r="AY56" i="1" s="1"/>
  <c r="BD57" i="1"/>
  <c r="AY57" i="1" s="1"/>
  <c r="BD58" i="1"/>
  <c r="AY58" i="1" s="1"/>
  <c r="BD59" i="1"/>
  <c r="AY59" i="1" s="1"/>
  <c r="BD60" i="1"/>
  <c r="AY60" i="1" s="1"/>
  <c r="BD61" i="1"/>
  <c r="AY61" i="1" s="1"/>
  <c r="BD62" i="1"/>
  <c r="AY62" i="1" s="1"/>
  <c r="BD63" i="1"/>
  <c r="AY63" i="1" s="1"/>
  <c r="BD64" i="1"/>
  <c r="AY64" i="1" s="1"/>
  <c r="BD65" i="1"/>
  <c r="AY65" i="1" s="1"/>
  <c r="BD66" i="1"/>
  <c r="AY66" i="1" s="1"/>
  <c r="BD67" i="1"/>
  <c r="AY67" i="1" s="1"/>
  <c r="BD68" i="1"/>
  <c r="AY68" i="1" s="1"/>
  <c r="BD69" i="1"/>
  <c r="AY69" i="1" s="1"/>
  <c r="BD70" i="1"/>
  <c r="AY70" i="1" s="1"/>
  <c r="BD71" i="1"/>
  <c r="AY71" i="1" s="1"/>
  <c r="BD72" i="1"/>
  <c r="AY72" i="1" s="1"/>
  <c r="BD73" i="1"/>
  <c r="AY73" i="1" s="1"/>
  <c r="BD74" i="1"/>
  <c r="AY74" i="1" s="1"/>
  <c r="BD75" i="1"/>
  <c r="AY75" i="1" s="1"/>
  <c r="BD76" i="1"/>
  <c r="AY76" i="1" s="1"/>
  <c r="BD77" i="1"/>
  <c r="AY77" i="1" s="1"/>
  <c r="BD78" i="1"/>
  <c r="AY78" i="1" s="1"/>
  <c r="BD79" i="1"/>
  <c r="AY79" i="1" s="1"/>
  <c r="BD80" i="1"/>
  <c r="AY80" i="1" s="1"/>
  <c r="BD81" i="1"/>
  <c r="AY81" i="1" s="1"/>
  <c r="BD82" i="1"/>
  <c r="AY82" i="1" s="1"/>
  <c r="BD83" i="1"/>
  <c r="AY83" i="1" s="1"/>
  <c r="BD84" i="1"/>
  <c r="AY84" i="1" s="1"/>
  <c r="BD85" i="1"/>
  <c r="AY85" i="1" s="1"/>
  <c r="BD86" i="1"/>
  <c r="AY86" i="1" s="1"/>
  <c r="BD87" i="1"/>
  <c r="AY87" i="1" s="1"/>
  <c r="BD88" i="1"/>
  <c r="AY88" i="1" s="1"/>
  <c r="BD89" i="1"/>
  <c r="AY89" i="1" s="1"/>
  <c r="BD90" i="1"/>
  <c r="AY90" i="1" s="1"/>
  <c r="BD91" i="1"/>
  <c r="AY91" i="1" s="1"/>
  <c r="BD92" i="1"/>
  <c r="AY92" i="1" s="1"/>
  <c r="BD93" i="1"/>
  <c r="AY93" i="1" s="1"/>
  <c r="BD94" i="1"/>
  <c r="AY94" i="1" s="1"/>
  <c r="BD95" i="1"/>
  <c r="AY95" i="1" s="1"/>
  <c r="BD96" i="1"/>
  <c r="AY96" i="1" s="1"/>
  <c r="BD97" i="1"/>
  <c r="AY97" i="1" s="1"/>
  <c r="BD98" i="1"/>
  <c r="AY98" i="1" s="1"/>
  <c r="BD99" i="1"/>
  <c r="AY99" i="1" s="1"/>
  <c r="BD100" i="1"/>
  <c r="AY100" i="1" s="1"/>
  <c r="BD101" i="1"/>
  <c r="AY101" i="1" s="1"/>
  <c r="BD102" i="1"/>
  <c r="AY102" i="1" s="1"/>
  <c r="BD103" i="1"/>
  <c r="AY103" i="1" s="1"/>
  <c r="BD104" i="1"/>
  <c r="AY104" i="1" s="1"/>
  <c r="BD105" i="1"/>
  <c r="AY105" i="1" s="1"/>
  <c r="BD106" i="1"/>
  <c r="AY106" i="1" s="1"/>
  <c r="BD107" i="1"/>
  <c r="AY107" i="1" s="1"/>
  <c r="BD108" i="1"/>
  <c r="AY108" i="1" s="1"/>
  <c r="BD109" i="1"/>
  <c r="AY109" i="1" s="1"/>
  <c r="BD110" i="1"/>
  <c r="AY110" i="1" s="1"/>
  <c r="BD111" i="1"/>
  <c r="AY111" i="1" s="1"/>
  <c r="BD112" i="1"/>
  <c r="AY112" i="1" s="1"/>
  <c r="BD113" i="1"/>
  <c r="AY113" i="1" s="1"/>
  <c r="BD114" i="1"/>
  <c r="AY114" i="1" s="1"/>
  <c r="BD115" i="1"/>
  <c r="AY115" i="1" s="1"/>
  <c r="BD116" i="1"/>
  <c r="AY116" i="1" s="1"/>
  <c r="BD117" i="1"/>
  <c r="AY117" i="1" s="1"/>
  <c r="BD118" i="1"/>
  <c r="AY118" i="1" s="1"/>
  <c r="BD119" i="1"/>
  <c r="AY119" i="1" s="1"/>
  <c r="BD120" i="1"/>
  <c r="AY120" i="1" s="1"/>
  <c r="BD121" i="1"/>
  <c r="AY121" i="1" s="1"/>
  <c r="BD122" i="1"/>
  <c r="AY122" i="1" s="1"/>
  <c r="BD123" i="1"/>
  <c r="AY123" i="1" s="1"/>
  <c r="BD124" i="1"/>
  <c r="AY124" i="1" s="1"/>
  <c r="BD125" i="1"/>
  <c r="AY125" i="1" s="1"/>
  <c r="BD126" i="1"/>
  <c r="AY126" i="1" s="1"/>
  <c r="BD127" i="1"/>
  <c r="AY127" i="1" s="1"/>
  <c r="BD128" i="1"/>
  <c r="AY128" i="1" s="1"/>
  <c r="BD129" i="1"/>
  <c r="AY129" i="1" s="1"/>
  <c r="BD130" i="1"/>
  <c r="AY130" i="1" s="1"/>
  <c r="BD131" i="1"/>
  <c r="AY131" i="1" s="1"/>
  <c r="BD132" i="1"/>
  <c r="AY132" i="1" s="1"/>
  <c r="BD133" i="1"/>
  <c r="AY133" i="1" s="1"/>
  <c r="BD134" i="1"/>
  <c r="AY134" i="1" s="1"/>
  <c r="BD135" i="1"/>
  <c r="AY135" i="1" s="1"/>
  <c r="BD136" i="1"/>
  <c r="AY136" i="1" s="1"/>
  <c r="BD137" i="1"/>
  <c r="AY137" i="1" s="1"/>
  <c r="BD138" i="1"/>
  <c r="AY138" i="1" s="1"/>
  <c r="BD139" i="1"/>
  <c r="AY139" i="1" s="1"/>
  <c r="BD140" i="1"/>
  <c r="AY140" i="1" s="1"/>
  <c r="BD141" i="1"/>
  <c r="AY141" i="1" s="1"/>
  <c r="BD142" i="1"/>
  <c r="AY142" i="1" s="1"/>
  <c r="BD143" i="1"/>
  <c r="AY143" i="1" s="1"/>
  <c r="BD144" i="1"/>
  <c r="AY144" i="1" s="1"/>
  <c r="BD145" i="1"/>
  <c r="AY145" i="1" s="1"/>
  <c r="BD146" i="1"/>
  <c r="AY146" i="1" s="1"/>
  <c r="BD147" i="1"/>
  <c r="AY147" i="1" s="1"/>
  <c r="BD148" i="1"/>
  <c r="AY148" i="1" s="1"/>
  <c r="BD149" i="1"/>
  <c r="AY149" i="1" s="1"/>
  <c r="BD150" i="1"/>
  <c r="AY150" i="1" s="1"/>
  <c r="BD151" i="1"/>
  <c r="AY151" i="1" s="1"/>
  <c r="BD152" i="1"/>
  <c r="AY152" i="1" s="1"/>
  <c r="BD153" i="1"/>
  <c r="AY153" i="1" s="1"/>
  <c r="BD154" i="1"/>
  <c r="AY154" i="1" s="1"/>
  <c r="BD155" i="1"/>
  <c r="AY155" i="1" s="1"/>
  <c r="BD156" i="1"/>
  <c r="AY156" i="1" s="1"/>
  <c r="BD157" i="1"/>
  <c r="AY157" i="1" s="1"/>
  <c r="BD158" i="1"/>
  <c r="AY158" i="1" s="1"/>
  <c r="BD159" i="1"/>
  <c r="AY159" i="1" s="1"/>
  <c r="BD160" i="1"/>
  <c r="AY160" i="1" s="1"/>
  <c r="BD161" i="1"/>
  <c r="AY161" i="1" s="1"/>
  <c r="BD162" i="1"/>
  <c r="AY162" i="1" s="1"/>
  <c r="BD163" i="1"/>
  <c r="AY163" i="1" s="1"/>
  <c r="BD164" i="1"/>
  <c r="AY164" i="1" s="1"/>
  <c r="BD165" i="1"/>
  <c r="AY165" i="1" s="1"/>
  <c r="BD166" i="1"/>
  <c r="AY166" i="1" s="1"/>
  <c r="BD167" i="1"/>
  <c r="AY167" i="1" s="1"/>
  <c r="BD168" i="1"/>
  <c r="AY168" i="1" s="1"/>
  <c r="BD169" i="1"/>
  <c r="AY169" i="1" s="1"/>
  <c r="BD170" i="1"/>
  <c r="AY170" i="1" s="1"/>
  <c r="BD171" i="1"/>
  <c r="AY171" i="1" s="1"/>
  <c r="BD172" i="1"/>
  <c r="AY172" i="1" s="1"/>
  <c r="BD173" i="1"/>
  <c r="AY173" i="1" s="1"/>
  <c r="BD174" i="1"/>
  <c r="AY174" i="1" s="1"/>
  <c r="BD175" i="1"/>
  <c r="AY175" i="1" s="1"/>
  <c r="BD176" i="1"/>
  <c r="AY176" i="1" s="1"/>
  <c r="BD177" i="1"/>
  <c r="AY177" i="1" s="1"/>
  <c r="BD178" i="1"/>
  <c r="AY178" i="1" s="1"/>
  <c r="BD179" i="1"/>
  <c r="AY179" i="1" s="1"/>
  <c r="BD180" i="1"/>
  <c r="AY180" i="1" s="1"/>
  <c r="BD181" i="1"/>
  <c r="AY181" i="1" s="1"/>
  <c r="BD182" i="1"/>
  <c r="AY182" i="1" s="1"/>
  <c r="BD183" i="1"/>
  <c r="AY183" i="1" s="1"/>
  <c r="BD184" i="1"/>
  <c r="AY184" i="1" s="1"/>
  <c r="BD185" i="1"/>
  <c r="AY185" i="1" s="1"/>
  <c r="BD186" i="1"/>
  <c r="AY186" i="1" s="1"/>
  <c r="BD187" i="1"/>
  <c r="AY187" i="1" s="1"/>
  <c r="BD188" i="1"/>
  <c r="AY188" i="1" s="1"/>
  <c r="BD189" i="1"/>
  <c r="AY189" i="1" s="1"/>
  <c r="BD190" i="1"/>
  <c r="AY190" i="1" s="1"/>
  <c r="BD191" i="1"/>
  <c r="AY191" i="1" s="1"/>
  <c r="BD192" i="1"/>
  <c r="AY192" i="1" s="1"/>
  <c r="BD193" i="1"/>
  <c r="AY193" i="1" s="1"/>
  <c r="BD194" i="1"/>
  <c r="AY194" i="1" s="1"/>
  <c r="BD195" i="1"/>
  <c r="AY195" i="1" s="1"/>
  <c r="BD196" i="1"/>
  <c r="AY196" i="1" s="1"/>
  <c r="BD197" i="1"/>
  <c r="AY197" i="1" s="1"/>
  <c r="BD198" i="1"/>
  <c r="AY198" i="1" s="1"/>
  <c r="BD199" i="1"/>
  <c r="AY199" i="1" s="1"/>
  <c r="BD200" i="1"/>
  <c r="AY200" i="1" s="1"/>
  <c r="BD201" i="1"/>
  <c r="AY201" i="1" s="1"/>
  <c r="BD202" i="1"/>
  <c r="AY202" i="1" s="1"/>
  <c r="BD203" i="1"/>
  <c r="AY203" i="1" s="1"/>
  <c r="BD204" i="1"/>
  <c r="AY204" i="1" s="1"/>
  <c r="BD205" i="1"/>
  <c r="AY205" i="1" s="1"/>
  <c r="BD206" i="1"/>
  <c r="AY206" i="1" s="1"/>
  <c r="BD207" i="1"/>
  <c r="AY207" i="1" s="1"/>
  <c r="BD208" i="1"/>
  <c r="AY208" i="1" s="1"/>
  <c r="BD209" i="1"/>
  <c r="AY209" i="1" s="1"/>
  <c r="BD210" i="1"/>
  <c r="AY210" i="1" s="1"/>
  <c r="BD211" i="1"/>
  <c r="AY211" i="1" s="1"/>
  <c r="BD212" i="1"/>
  <c r="AY212" i="1" s="1"/>
  <c r="BD213" i="1"/>
  <c r="AY213" i="1" s="1"/>
  <c r="BD214" i="1"/>
  <c r="AY214" i="1" s="1"/>
  <c r="BD215" i="1"/>
  <c r="AY215" i="1" s="1"/>
  <c r="BD216" i="1"/>
  <c r="AY216" i="1" s="1"/>
  <c r="BD217" i="1"/>
  <c r="AY217" i="1" s="1"/>
  <c r="BD218" i="1"/>
  <c r="AY218" i="1" s="1"/>
  <c r="BD219" i="1"/>
  <c r="AY219" i="1" s="1"/>
  <c r="BD220" i="1"/>
  <c r="AY220" i="1" s="1"/>
  <c r="BD221" i="1"/>
  <c r="AY221" i="1" s="1"/>
  <c r="BD222" i="1"/>
  <c r="AY222" i="1" s="1"/>
  <c r="BD223" i="1"/>
  <c r="AY223" i="1" s="1"/>
  <c r="BD224" i="1"/>
  <c r="AY224" i="1" s="1"/>
  <c r="BD225" i="1"/>
  <c r="AY225" i="1" s="1"/>
  <c r="BD226" i="1"/>
  <c r="AY226" i="1" s="1"/>
  <c r="BD227" i="1"/>
  <c r="AY227" i="1" s="1"/>
  <c r="BD228" i="1"/>
  <c r="AY228" i="1" s="1"/>
  <c r="BD229" i="1"/>
  <c r="AY229" i="1" s="1"/>
  <c r="BD230" i="1"/>
  <c r="AY230" i="1" s="1"/>
  <c r="BD231" i="1"/>
  <c r="AY231" i="1" s="1"/>
  <c r="BD232" i="1"/>
  <c r="AY232" i="1" s="1"/>
  <c r="BD233" i="1"/>
  <c r="AY233" i="1" s="1"/>
  <c r="BD234" i="1"/>
  <c r="AY234" i="1" s="1"/>
  <c r="BD235" i="1"/>
  <c r="AY235" i="1" s="1"/>
  <c r="BD236" i="1"/>
  <c r="AY236" i="1" s="1"/>
  <c r="BD237" i="1"/>
  <c r="AY237" i="1" s="1"/>
  <c r="BD238" i="1"/>
  <c r="AY238" i="1" s="1"/>
  <c r="BD239" i="1"/>
  <c r="AY239" i="1" s="1"/>
  <c r="BD240" i="1"/>
  <c r="AY240" i="1" s="1"/>
  <c r="BD241" i="1"/>
  <c r="AY241" i="1" s="1"/>
  <c r="BD242" i="1"/>
  <c r="AY242" i="1" s="1"/>
  <c r="BD243" i="1"/>
  <c r="AY243" i="1" s="1"/>
  <c r="BD244" i="1"/>
  <c r="AY244" i="1" s="1"/>
  <c r="BD245" i="1"/>
  <c r="AY245" i="1" s="1"/>
  <c r="BD246" i="1"/>
  <c r="AY246" i="1" s="1"/>
  <c r="BD247" i="1"/>
  <c r="AY247" i="1" s="1"/>
  <c r="BD248" i="1"/>
  <c r="AY248" i="1" s="1"/>
  <c r="BD249" i="1"/>
  <c r="AY249" i="1" s="1"/>
  <c r="BD250" i="1"/>
  <c r="AY250" i="1" s="1"/>
  <c r="AY6" i="1"/>
  <c r="U250" i="1"/>
  <c r="U249" i="1"/>
  <c r="U248" i="1"/>
  <c r="U247" i="1"/>
  <c r="U246" i="1"/>
  <c r="U245" i="1"/>
  <c r="U244" i="1"/>
  <c r="U243" i="1"/>
  <c r="U242" i="1"/>
  <c r="U241" i="1"/>
  <c r="U240" i="1"/>
  <c r="U239" i="1"/>
  <c r="U238" i="1"/>
  <c r="U237" i="1"/>
  <c r="U236" i="1"/>
  <c r="U235" i="1"/>
  <c r="U234" i="1"/>
  <c r="U233" i="1"/>
  <c r="U232" i="1"/>
  <c r="U231" i="1"/>
  <c r="U230" i="1"/>
  <c r="U229" i="1"/>
  <c r="U228" i="1"/>
  <c r="U227" i="1"/>
  <c r="U226" i="1"/>
  <c r="U225" i="1"/>
  <c r="U224" i="1"/>
  <c r="U223" i="1"/>
  <c r="U222" i="1"/>
  <c r="U221" i="1"/>
  <c r="U220" i="1"/>
  <c r="U219" i="1"/>
  <c r="U218" i="1"/>
  <c r="U217" i="1"/>
  <c r="U216" i="1"/>
  <c r="U215" i="1"/>
  <c r="U214" i="1"/>
  <c r="U213" i="1"/>
  <c r="U212" i="1"/>
  <c r="U211" i="1"/>
  <c r="U210" i="1"/>
  <c r="U209" i="1"/>
  <c r="U208" i="1"/>
  <c r="U207" i="1"/>
  <c r="U206" i="1"/>
  <c r="U205" i="1"/>
  <c r="U204" i="1"/>
  <c r="U203" i="1"/>
  <c r="U202" i="1"/>
  <c r="U201" i="1"/>
  <c r="U200" i="1"/>
  <c r="U199" i="1"/>
  <c r="U198" i="1"/>
  <c r="U197" i="1"/>
  <c r="U196" i="1"/>
  <c r="U195" i="1"/>
  <c r="U194" i="1"/>
  <c r="U193" i="1"/>
  <c r="U192" i="1"/>
  <c r="U191" i="1"/>
  <c r="U190" i="1"/>
  <c r="U189" i="1"/>
  <c r="U188" i="1"/>
  <c r="U187" i="1"/>
  <c r="U186" i="1"/>
  <c r="U185" i="1"/>
  <c r="U184" i="1"/>
  <c r="U183" i="1"/>
  <c r="U182" i="1"/>
  <c r="U181" i="1"/>
  <c r="U180" i="1"/>
  <c r="U179" i="1"/>
  <c r="U178" i="1"/>
  <c r="U177" i="1"/>
  <c r="U176" i="1"/>
  <c r="U175" i="1"/>
  <c r="U174" i="1"/>
  <c r="U173" i="1"/>
  <c r="U172" i="1"/>
  <c r="U171" i="1"/>
  <c r="U170" i="1"/>
  <c r="U169" i="1"/>
  <c r="U168" i="1"/>
  <c r="U167" i="1"/>
  <c r="U166" i="1"/>
  <c r="U165" i="1"/>
  <c r="U164" i="1"/>
  <c r="U163" i="1"/>
  <c r="U162" i="1"/>
  <c r="U161" i="1"/>
  <c r="U160" i="1"/>
  <c r="U159" i="1"/>
  <c r="U158" i="1"/>
  <c r="U157" i="1"/>
  <c r="U156" i="1"/>
  <c r="U155" i="1"/>
  <c r="U154" i="1"/>
  <c r="U153" i="1"/>
  <c r="U152" i="1"/>
  <c r="U151" i="1"/>
  <c r="U150" i="1"/>
  <c r="U149" i="1"/>
  <c r="U148" i="1"/>
  <c r="U147" i="1"/>
  <c r="U146" i="1"/>
  <c r="U145" i="1"/>
  <c r="U144" i="1"/>
  <c r="U143" i="1"/>
  <c r="U142" i="1"/>
  <c r="U141" i="1"/>
  <c r="U137" i="1"/>
  <c r="U136" i="1"/>
  <c r="U135" i="1"/>
  <c r="U134" i="1"/>
  <c r="U133" i="1"/>
  <c r="U132" i="1"/>
  <c r="U131" i="1"/>
  <c r="U130" i="1"/>
  <c r="U129" i="1"/>
  <c r="U128" i="1"/>
  <c r="U127" i="1"/>
  <c r="U126" i="1"/>
  <c r="U125" i="1"/>
  <c r="U124" i="1"/>
  <c r="U123" i="1"/>
  <c r="U122" i="1"/>
  <c r="U121" i="1"/>
  <c r="U120" i="1"/>
  <c r="U119" i="1"/>
  <c r="U118" i="1"/>
  <c r="U117" i="1"/>
  <c r="U116" i="1"/>
  <c r="U115" i="1"/>
  <c r="U114" i="1"/>
  <c r="U113" i="1"/>
  <c r="U112" i="1"/>
  <c r="U111" i="1"/>
  <c r="U110" i="1"/>
  <c r="U109"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6" i="1"/>
  <c r="AZ8" i="1" l="1"/>
  <c r="AY8" i="1"/>
  <c r="AX7" i="1"/>
  <c r="BE8" i="1" l="1"/>
  <c r="AX8" i="1" s="1"/>
  <c r="BE9" i="1"/>
  <c r="AX9" i="1" s="1"/>
  <c r="BE10" i="1"/>
  <c r="AX10" i="1" s="1"/>
  <c r="BE11" i="1"/>
  <c r="AX11" i="1" s="1"/>
  <c r="BE12" i="1"/>
  <c r="AX12" i="1" s="1"/>
  <c r="BE13" i="1"/>
  <c r="AX13" i="1" s="1"/>
  <c r="BE14" i="1"/>
  <c r="AX14" i="1" s="1"/>
  <c r="BE15" i="1"/>
  <c r="AX15" i="1" s="1"/>
  <c r="BE16" i="1"/>
  <c r="AX16" i="1" s="1"/>
  <c r="BE17" i="1"/>
  <c r="AX17" i="1" s="1"/>
  <c r="BE18" i="1"/>
  <c r="AX18" i="1" s="1"/>
  <c r="BE19" i="1"/>
  <c r="AX19" i="1" s="1"/>
  <c r="BE20" i="1"/>
  <c r="AX20" i="1" s="1"/>
  <c r="BE21" i="1"/>
  <c r="AX21" i="1" s="1"/>
  <c r="BE22" i="1"/>
  <c r="AX22" i="1" s="1"/>
  <c r="BE23" i="1"/>
  <c r="AX23" i="1" s="1"/>
  <c r="BE24" i="1"/>
  <c r="AX24" i="1" s="1"/>
  <c r="BE25" i="1"/>
  <c r="AX25" i="1" s="1"/>
  <c r="BE26" i="1"/>
  <c r="AX26" i="1" s="1"/>
  <c r="BE27" i="1"/>
  <c r="AX27" i="1" s="1"/>
  <c r="AX28" i="1"/>
  <c r="BE29" i="1"/>
  <c r="AX29" i="1" s="1"/>
  <c r="BE30" i="1"/>
  <c r="AX30" i="1" s="1"/>
  <c r="BE31" i="1"/>
  <c r="AX31" i="1" s="1"/>
  <c r="BE32" i="1"/>
  <c r="AX32" i="1" s="1"/>
  <c r="BE33" i="1"/>
  <c r="AX33" i="1" s="1"/>
  <c r="BE34" i="1"/>
  <c r="AX34" i="1" s="1"/>
  <c r="BE35" i="1"/>
  <c r="AX35" i="1" s="1"/>
  <c r="BE36" i="1"/>
  <c r="AX36" i="1" s="1"/>
  <c r="BE37" i="1"/>
  <c r="AX37" i="1" s="1"/>
  <c r="BE38" i="1"/>
  <c r="AX38" i="1" s="1"/>
  <c r="BE39" i="1"/>
  <c r="AX39" i="1" s="1"/>
  <c r="AX40" i="1"/>
  <c r="BE41" i="1"/>
  <c r="AX41" i="1" s="1"/>
  <c r="BE42" i="1"/>
  <c r="AX42" i="1" s="1"/>
  <c r="BE43" i="1"/>
  <c r="AX43" i="1" s="1"/>
  <c r="BE44" i="1"/>
  <c r="AX44" i="1" s="1"/>
  <c r="BE45" i="1"/>
  <c r="AX45" i="1" s="1"/>
  <c r="BE46" i="1"/>
  <c r="AX46" i="1" s="1"/>
  <c r="BE47" i="1"/>
  <c r="AX47" i="1" s="1"/>
  <c r="BE48" i="1"/>
  <c r="AX48" i="1" s="1"/>
  <c r="BE49" i="1"/>
  <c r="AX49" i="1" s="1"/>
  <c r="BE50" i="1"/>
  <c r="AX50" i="1" s="1"/>
  <c r="BE51" i="1"/>
  <c r="AX51" i="1" s="1"/>
  <c r="BE52" i="1"/>
  <c r="AX52" i="1" s="1"/>
  <c r="BE53" i="1"/>
  <c r="AX53" i="1" s="1"/>
  <c r="BE54" i="1"/>
  <c r="AX54" i="1" s="1"/>
  <c r="BE55" i="1"/>
  <c r="AX55" i="1" s="1"/>
  <c r="BE56" i="1"/>
  <c r="AX56" i="1" s="1"/>
  <c r="BE57" i="1"/>
  <c r="AX57" i="1" s="1"/>
  <c r="BE58" i="1"/>
  <c r="AX58" i="1" s="1"/>
  <c r="BE59" i="1"/>
  <c r="AX59" i="1" s="1"/>
  <c r="BE60" i="1"/>
  <c r="AX60" i="1" s="1"/>
  <c r="BE61" i="1"/>
  <c r="AX61" i="1" s="1"/>
  <c r="BE62" i="1"/>
  <c r="AX62" i="1" s="1"/>
  <c r="BE63" i="1"/>
  <c r="AX63" i="1" s="1"/>
  <c r="BE64" i="1"/>
  <c r="AX64" i="1" s="1"/>
  <c r="BE65" i="1"/>
  <c r="AX65" i="1" s="1"/>
  <c r="BE66" i="1"/>
  <c r="AX66" i="1" s="1"/>
  <c r="BE67" i="1"/>
  <c r="AX67" i="1" s="1"/>
  <c r="BE68" i="1"/>
  <c r="AX68" i="1" s="1"/>
  <c r="BE69" i="1"/>
  <c r="AX69" i="1" s="1"/>
  <c r="BE70" i="1"/>
  <c r="AX70" i="1" s="1"/>
  <c r="BE71" i="1"/>
  <c r="AX71" i="1" s="1"/>
  <c r="BE72" i="1"/>
  <c r="AX72" i="1" s="1"/>
  <c r="BE73" i="1"/>
  <c r="AX73" i="1" s="1"/>
  <c r="BE74" i="1"/>
  <c r="AX74" i="1" s="1"/>
  <c r="BE75" i="1"/>
  <c r="AX75" i="1" s="1"/>
  <c r="BE76" i="1"/>
  <c r="AX76" i="1" s="1"/>
  <c r="BE77" i="1"/>
  <c r="AX77" i="1" s="1"/>
  <c r="BE78" i="1"/>
  <c r="AX78" i="1" s="1"/>
  <c r="BE79" i="1"/>
  <c r="AX79" i="1" s="1"/>
  <c r="BE80" i="1"/>
  <c r="AX80" i="1" s="1"/>
  <c r="BE81" i="1"/>
  <c r="AX81" i="1" s="1"/>
  <c r="BE82" i="1"/>
  <c r="AX82" i="1" s="1"/>
  <c r="BE83" i="1"/>
  <c r="AX83" i="1" s="1"/>
  <c r="BE84" i="1"/>
  <c r="AX84" i="1" s="1"/>
  <c r="BE85" i="1"/>
  <c r="AX85" i="1" s="1"/>
  <c r="BE86" i="1"/>
  <c r="AX86" i="1" s="1"/>
  <c r="BE87" i="1"/>
  <c r="AX87" i="1" s="1"/>
  <c r="BE88" i="1"/>
  <c r="AX88" i="1" s="1"/>
  <c r="BE89" i="1"/>
  <c r="AX89" i="1" s="1"/>
  <c r="BE90" i="1"/>
  <c r="AX90" i="1" s="1"/>
  <c r="BE91" i="1"/>
  <c r="AX91" i="1" s="1"/>
  <c r="BE92" i="1"/>
  <c r="AX92" i="1" s="1"/>
  <c r="BE93" i="1"/>
  <c r="AX93" i="1" s="1"/>
  <c r="BE94" i="1"/>
  <c r="AX94" i="1" s="1"/>
  <c r="BE95" i="1"/>
  <c r="AX95" i="1" s="1"/>
  <c r="BE96" i="1"/>
  <c r="AX96" i="1" s="1"/>
  <c r="BE97" i="1"/>
  <c r="AX97" i="1" s="1"/>
  <c r="BE98" i="1"/>
  <c r="AX98" i="1" s="1"/>
  <c r="BE99" i="1"/>
  <c r="AX99" i="1" s="1"/>
  <c r="BE100" i="1"/>
  <c r="AX100" i="1" s="1"/>
  <c r="BE101" i="1"/>
  <c r="AX101" i="1" s="1"/>
  <c r="BE102" i="1"/>
  <c r="AX102" i="1" s="1"/>
  <c r="BE103" i="1"/>
  <c r="AX103" i="1" s="1"/>
  <c r="BE104" i="1"/>
  <c r="AX104" i="1" s="1"/>
  <c r="BE105" i="1"/>
  <c r="AX105" i="1" s="1"/>
  <c r="BE106" i="1"/>
  <c r="AX106" i="1" s="1"/>
  <c r="BE107" i="1"/>
  <c r="AX107" i="1" s="1"/>
  <c r="BE108" i="1"/>
  <c r="AX108" i="1" s="1"/>
  <c r="BE109" i="1"/>
  <c r="AX109" i="1" s="1"/>
  <c r="BE110" i="1"/>
  <c r="AX110" i="1" s="1"/>
  <c r="BE111" i="1"/>
  <c r="AX111" i="1" s="1"/>
  <c r="BE112" i="1"/>
  <c r="AX112" i="1" s="1"/>
  <c r="BE113" i="1"/>
  <c r="AX113" i="1" s="1"/>
  <c r="BE114" i="1"/>
  <c r="AX114" i="1" s="1"/>
  <c r="BE115" i="1"/>
  <c r="AX115" i="1" s="1"/>
  <c r="BE116" i="1"/>
  <c r="AX116" i="1" s="1"/>
  <c r="BE117" i="1"/>
  <c r="AX117" i="1" s="1"/>
  <c r="BE118" i="1"/>
  <c r="AX118" i="1" s="1"/>
  <c r="BE119" i="1"/>
  <c r="AX119" i="1" s="1"/>
  <c r="BE120" i="1"/>
  <c r="AX120" i="1" s="1"/>
  <c r="BE121" i="1"/>
  <c r="AX121" i="1" s="1"/>
  <c r="BE122" i="1"/>
  <c r="AX122" i="1" s="1"/>
  <c r="BE123" i="1"/>
  <c r="AX123" i="1" s="1"/>
  <c r="BE124" i="1"/>
  <c r="AX124" i="1" s="1"/>
  <c r="BE125" i="1"/>
  <c r="AX125" i="1" s="1"/>
  <c r="BE126" i="1"/>
  <c r="AX126" i="1" s="1"/>
  <c r="BE127" i="1"/>
  <c r="AX127" i="1" s="1"/>
  <c r="BE128" i="1"/>
  <c r="AX128" i="1" s="1"/>
  <c r="BE129" i="1"/>
  <c r="AX129" i="1" s="1"/>
  <c r="BE130" i="1"/>
  <c r="AX130" i="1" s="1"/>
  <c r="BE131" i="1"/>
  <c r="AX131" i="1" s="1"/>
  <c r="BE132" i="1"/>
  <c r="AX132" i="1" s="1"/>
  <c r="BE133" i="1"/>
  <c r="AX133" i="1" s="1"/>
  <c r="BE134" i="1"/>
  <c r="AX134" i="1" s="1"/>
  <c r="BE135" i="1"/>
  <c r="AX135" i="1" s="1"/>
  <c r="BE136" i="1"/>
  <c r="AX136" i="1" s="1"/>
  <c r="BE137" i="1"/>
  <c r="AX137" i="1" s="1"/>
  <c r="BE138" i="1"/>
  <c r="AX138" i="1" s="1"/>
  <c r="BE139" i="1"/>
  <c r="AX139" i="1" s="1"/>
  <c r="BE140" i="1"/>
  <c r="AX140" i="1" s="1"/>
  <c r="BE141" i="1"/>
  <c r="AX141" i="1" s="1"/>
  <c r="BE142" i="1"/>
  <c r="AX142" i="1" s="1"/>
  <c r="BE143" i="1"/>
  <c r="AX143" i="1" s="1"/>
  <c r="BE144" i="1"/>
  <c r="AX144" i="1" s="1"/>
  <c r="BE145" i="1"/>
  <c r="AX145" i="1" s="1"/>
  <c r="BE146" i="1"/>
  <c r="AX146" i="1" s="1"/>
  <c r="BE147" i="1"/>
  <c r="AX147" i="1" s="1"/>
  <c r="BE148" i="1"/>
  <c r="AX148" i="1" s="1"/>
  <c r="BE149" i="1"/>
  <c r="AX149" i="1" s="1"/>
  <c r="BE150" i="1"/>
  <c r="AX150" i="1" s="1"/>
  <c r="BE151" i="1"/>
  <c r="AX151" i="1" s="1"/>
  <c r="BE152" i="1"/>
  <c r="AX152" i="1" s="1"/>
  <c r="BE153" i="1"/>
  <c r="AX153" i="1" s="1"/>
  <c r="BE154" i="1"/>
  <c r="AX154" i="1" s="1"/>
  <c r="BE155" i="1"/>
  <c r="AX155" i="1" s="1"/>
  <c r="BE156" i="1"/>
  <c r="AX156" i="1" s="1"/>
  <c r="BE157" i="1"/>
  <c r="AX157" i="1" s="1"/>
  <c r="BE158" i="1"/>
  <c r="AX158" i="1" s="1"/>
  <c r="BE159" i="1"/>
  <c r="AX159" i="1" s="1"/>
  <c r="BE160" i="1"/>
  <c r="AX160" i="1" s="1"/>
  <c r="BE161" i="1"/>
  <c r="AX161" i="1" s="1"/>
  <c r="BE162" i="1"/>
  <c r="AX162" i="1" s="1"/>
  <c r="BE163" i="1"/>
  <c r="AX163" i="1" s="1"/>
  <c r="BE164" i="1"/>
  <c r="AX164" i="1" s="1"/>
  <c r="BE165" i="1"/>
  <c r="AX165" i="1" s="1"/>
  <c r="BE166" i="1"/>
  <c r="AX166" i="1" s="1"/>
  <c r="BE167" i="1"/>
  <c r="AX167" i="1" s="1"/>
  <c r="BE168" i="1"/>
  <c r="AX168" i="1" s="1"/>
  <c r="BE169" i="1"/>
  <c r="AX169" i="1" s="1"/>
  <c r="BE170" i="1"/>
  <c r="AX170" i="1" s="1"/>
  <c r="BE171" i="1"/>
  <c r="AX171" i="1" s="1"/>
  <c r="BE172" i="1"/>
  <c r="AX172" i="1" s="1"/>
  <c r="BE173" i="1"/>
  <c r="AX173" i="1" s="1"/>
  <c r="BE174" i="1"/>
  <c r="AX174" i="1" s="1"/>
  <c r="BE175" i="1"/>
  <c r="AX175" i="1" s="1"/>
  <c r="BE176" i="1"/>
  <c r="AX176" i="1" s="1"/>
  <c r="BE177" i="1"/>
  <c r="AX177" i="1" s="1"/>
  <c r="BE178" i="1"/>
  <c r="AX178" i="1" s="1"/>
  <c r="BE179" i="1"/>
  <c r="AX179" i="1" s="1"/>
  <c r="BE180" i="1"/>
  <c r="AX180" i="1" s="1"/>
  <c r="BE181" i="1"/>
  <c r="AX181" i="1" s="1"/>
  <c r="BE182" i="1"/>
  <c r="AX182" i="1" s="1"/>
  <c r="BE183" i="1"/>
  <c r="AX183" i="1" s="1"/>
  <c r="BE184" i="1"/>
  <c r="AX184" i="1" s="1"/>
  <c r="BE185" i="1"/>
  <c r="AX185" i="1" s="1"/>
  <c r="BE186" i="1"/>
  <c r="AX186" i="1" s="1"/>
  <c r="BE187" i="1"/>
  <c r="AX187" i="1" s="1"/>
  <c r="BE188" i="1"/>
  <c r="AX188" i="1" s="1"/>
  <c r="BE189" i="1"/>
  <c r="AX189" i="1" s="1"/>
  <c r="BE190" i="1"/>
  <c r="AX190" i="1" s="1"/>
  <c r="BE191" i="1"/>
  <c r="AX191" i="1" s="1"/>
  <c r="BE192" i="1"/>
  <c r="AX192" i="1" s="1"/>
  <c r="BE193" i="1"/>
  <c r="AX193" i="1" s="1"/>
  <c r="BE194" i="1"/>
  <c r="AX194" i="1" s="1"/>
  <c r="BE195" i="1"/>
  <c r="AX195" i="1" s="1"/>
  <c r="BE196" i="1"/>
  <c r="AX196" i="1" s="1"/>
  <c r="BE197" i="1"/>
  <c r="AX197" i="1" s="1"/>
  <c r="BE198" i="1"/>
  <c r="AX198" i="1" s="1"/>
  <c r="BE199" i="1"/>
  <c r="AX199" i="1" s="1"/>
  <c r="BE200" i="1"/>
  <c r="AX200" i="1" s="1"/>
  <c r="BE201" i="1"/>
  <c r="AX201" i="1" s="1"/>
  <c r="BE202" i="1"/>
  <c r="AX202" i="1" s="1"/>
  <c r="BE203" i="1"/>
  <c r="AX203" i="1" s="1"/>
  <c r="BE204" i="1"/>
  <c r="AX204" i="1" s="1"/>
  <c r="BE205" i="1"/>
  <c r="AX205" i="1" s="1"/>
  <c r="BE206" i="1"/>
  <c r="AX206" i="1" s="1"/>
  <c r="BE207" i="1"/>
  <c r="AX207" i="1" s="1"/>
  <c r="BE208" i="1"/>
  <c r="AX208" i="1" s="1"/>
  <c r="BE209" i="1"/>
  <c r="AX209" i="1" s="1"/>
  <c r="BE210" i="1"/>
  <c r="AX210" i="1" s="1"/>
  <c r="BE211" i="1"/>
  <c r="AX211" i="1" s="1"/>
  <c r="BE212" i="1"/>
  <c r="AX212" i="1" s="1"/>
  <c r="BE213" i="1"/>
  <c r="AX213" i="1" s="1"/>
  <c r="BE214" i="1"/>
  <c r="AX214" i="1" s="1"/>
  <c r="BE215" i="1"/>
  <c r="AX215" i="1" s="1"/>
  <c r="BE216" i="1"/>
  <c r="AX216" i="1" s="1"/>
  <c r="BE217" i="1"/>
  <c r="AX217" i="1" s="1"/>
  <c r="BE218" i="1"/>
  <c r="AX218" i="1" s="1"/>
  <c r="BE219" i="1"/>
  <c r="AX219" i="1" s="1"/>
  <c r="BE220" i="1"/>
  <c r="AX220" i="1" s="1"/>
  <c r="BE221" i="1"/>
  <c r="AX221" i="1" s="1"/>
  <c r="BE222" i="1"/>
  <c r="AX222" i="1" s="1"/>
  <c r="BE223" i="1"/>
  <c r="AX223" i="1" s="1"/>
  <c r="BE224" i="1"/>
  <c r="AX224" i="1" s="1"/>
  <c r="BE225" i="1"/>
  <c r="AX225" i="1" s="1"/>
  <c r="BE226" i="1"/>
  <c r="AX226" i="1" s="1"/>
  <c r="BE227" i="1"/>
  <c r="AX227" i="1" s="1"/>
  <c r="BE228" i="1"/>
  <c r="AX228" i="1" s="1"/>
  <c r="BE229" i="1"/>
  <c r="AX229" i="1" s="1"/>
  <c r="BE230" i="1"/>
  <c r="AX230" i="1" s="1"/>
  <c r="BE231" i="1"/>
  <c r="AX231" i="1" s="1"/>
  <c r="BE232" i="1"/>
  <c r="AX232" i="1" s="1"/>
  <c r="BE233" i="1"/>
  <c r="AX233" i="1" s="1"/>
  <c r="BE234" i="1"/>
  <c r="AX234" i="1" s="1"/>
  <c r="BE235" i="1"/>
  <c r="AX235" i="1" s="1"/>
  <c r="BE236" i="1"/>
  <c r="AX236" i="1" s="1"/>
  <c r="BE237" i="1"/>
  <c r="AX237" i="1" s="1"/>
  <c r="BE238" i="1"/>
  <c r="AX238" i="1" s="1"/>
  <c r="BE239" i="1"/>
  <c r="AX239" i="1" s="1"/>
  <c r="BE240" i="1"/>
  <c r="AX240" i="1" s="1"/>
  <c r="BE241" i="1"/>
  <c r="AX241" i="1" s="1"/>
  <c r="BE242" i="1"/>
  <c r="AX242" i="1" s="1"/>
  <c r="BE243" i="1"/>
  <c r="AX243" i="1" s="1"/>
  <c r="BE244" i="1"/>
  <c r="AX244" i="1" s="1"/>
  <c r="BE245" i="1"/>
  <c r="AX245" i="1" s="1"/>
  <c r="BE246" i="1"/>
  <c r="AX246" i="1" s="1"/>
  <c r="BE247" i="1"/>
  <c r="AX247" i="1" s="1"/>
  <c r="BE248" i="1"/>
  <c r="AX248" i="1" s="1"/>
  <c r="BE249" i="1"/>
  <c r="AX249" i="1" s="1"/>
  <c r="BE250" i="1"/>
  <c r="AX250" i="1" s="1"/>
  <c r="AX6" i="1"/>
  <c r="AZ159" i="1" l="1"/>
  <c r="BF159" i="1"/>
  <c r="BF160" i="1"/>
  <c r="BB159" i="1" l="1"/>
  <c r="BC159" i="1" s="1"/>
  <c r="AZ160" i="1"/>
  <c r="BB160" i="1" s="1"/>
  <c r="BC160" i="1" s="1"/>
  <c r="BA160" i="1" l="1"/>
  <c r="BA159" i="1"/>
  <c r="A242" i="1" l="1"/>
  <c r="B242" i="1"/>
  <c r="E242" i="1" s="1"/>
  <c r="BF242" i="1"/>
  <c r="A243" i="1"/>
  <c r="B243" i="1"/>
  <c r="C243" i="1" s="1"/>
  <c r="AZ243" i="1"/>
  <c r="BF243" i="1"/>
  <c r="A244" i="1"/>
  <c r="B244" i="1"/>
  <c r="C244" i="1" s="1"/>
  <c r="AZ244" i="1"/>
  <c r="BF244" i="1"/>
  <c r="A245" i="1"/>
  <c r="B245" i="1"/>
  <c r="E245" i="1" s="1"/>
  <c r="BF245" i="1"/>
  <c r="A246" i="1"/>
  <c r="B246" i="1"/>
  <c r="E246" i="1" s="1"/>
  <c r="BF246" i="1"/>
  <c r="A247" i="1"/>
  <c r="B247" i="1"/>
  <c r="C247" i="1" s="1"/>
  <c r="AZ247" i="1"/>
  <c r="BF247" i="1"/>
  <c r="A248" i="1"/>
  <c r="B248" i="1"/>
  <c r="C248" i="1" s="1"/>
  <c r="BF248" i="1"/>
  <c r="A249" i="1"/>
  <c r="B249" i="1"/>
  <c r="D249" i="1" s="1"/>
  <c r="BF249" i="1"/>
  <c r="A250" i="1"/>
  <c r="B250" i="1"/>
  <c r="E250" i="1" s="1"/>
  <c r="BF250" i="1"/>
  <c r="A205" i="1"/>
  <c r="B205" i="1"/>
  <c r="BF205" i="1"/>
  <c r="A206" i="1"/>
  <c r="B206" i="1"/>
  <c r="BF206" i="1"/>
  <c r="A207" i="1"/>
  <c r="B207" i="1"/>
  <c r="C207" i="1" s="1"/>
  <c r="BF207" i="1"/>
  <c r="A208" i="1"/>
  <c r="B208" i="1"/>
  <c r="D208" i="1" s="1"/>
  <c r="BF208" i="1"/>
  <c r="A209" i="1"/>
  <c r="B209" i="1"/>
  <c r="E209" i="1" s="1"/>
  <c r="BF209" i="1"/>
  <c r="A210" i="1"/>
  <c r="B210" i="1"/>
  <c r="C210" i="1" s="1"/>
  <c r="AZ210" i="1"/>
  <c r="BF210" i="1"/>
  <c r="A211" i="1"/>
  <c r="B211" i="1"/>
  <c r="C211" i="1" s="1"/>
  <c r="BF211" i="1"/>
  <c r="A212" i="1"/>
  <c r="B212" i="1"/>
  <c r="E212" i="1" s="1"/>
  <c r="BF212" i="1"/>
  <c r="A213" i="1"/>
  <c r="B213" i="1"/>
  <c r="E213" i="1" s="1"/>
  <c r="BF213" i="1"/>
  <c r="A214" i="1"/>
  <c r="B214" i="1"/>
  <c r="C214" i="1" s="1"/>
  <c r="AZ214" i="1"/>
  <c r="BF214" i="1"/>
  <c r="A215" i="1"/>
  <c r="B215" i="1"/>
  <c r="C215" i="1" s="1"/>
  <c r="BF215" i="1"/>
  <c r="A216" i="1"/>
  <c r="B216" i="1"/>
  <c r="E216" i="1" s="1"/>
  <c r="BF216" i="1"/>
  <c r="A217" i="1"/>
  <c r="B217" i="1"/>
  <c r="BF217" i="1"/>
  <c r="A218" i="1"/>
  <c r="B218" i="1"/>
  <c r="BF218" i="1"/>
  <c r="A219" i="1"/>
  <c r="B219" i="1"/>
  <c r="AZ219" i="1"/>
  <c r="BF219" i="1"/>
  <c r="A220" i="1"/>
  <c r="B220" i="1"/>
  <c r="BF220" i="1"/>
  <c r="A221" i="1"/>
  <c r="B221" i="1"/>
  <c r="D221" i="1" s="1"/>
  <c r="BF221" i="1"/>
  <c r="A222" i="1"/>
  <c r="B222" i="1"/>
  <c r="C222" i="1" s="1"/>
  <c r="AZ222" i="1"/>
  <c r="BF222" i="1"/>
  <c r="A223" i="1"/>
  <c r="B223" i="1"/>
  <c r="C223" i="1" s="1"/>
  <c r="BF223" i="1"/>
  <c r="A224" i="1"/>
  <c r="B224" i="1"/>
  <c r="E224" i="1" s="1"/>
  <c r="BF224" i="1"/>
  <c r="A225" i="1"/>
  <c r="B225" i="1"/>
  <c r="C225" i="1" s="1"/>
  <c r="BF225" i="1"/>
  <c r="A226" i="1"/>
  <c r="B226" i="1"/>
  <c r="C226" i="1" s="1"/>
  <c r="AZ226" i="1"/>
  <c r="BF226" i="1"/>
  <c r="A227" i="1"/>
  <c r="B227" i="1"/>
  <c r="C227" i="1" s="1"/>
  <c r="BF227" i="1"/>
  <c r="A228" i="1"/>
  <c r="B228" i="1"/>
  <c r="E228" i="1" s="1"/>
  <c r="BF228" i="1"/>
  <c r="A229" i="1"/>
  <c r="B229" i="1"/>
  <c r="C229" i="1" s="1"/>
  <c r="BF229" i="1"/>
  <c r="A230" i="1"/>
  <c r="B230" i="1"/>
  <c r="C230" i="1" s="1"/>
  <c r="AZ230" i="1"/>
  <c r="BF230" i="1"/>
  <c r="A231" i="1"/>
  <c r="B231" i="1"/>
  <c r="C231" i="1" s="1"/>
  <c r="BF231" i="1"/>
  <c r="A232" i="1"/>
  <c r="B232" i="1"/>
  <c r="E232" i="1" s="1"/>
  <c r="BF232" i="1"/>
  <c r="A233" i="1"/>
  <c r="B233" i="1"/>
  <c r="C233" i="1" s="1"/>
  <c r="BF233" i="1"/>
  <c r="A234" i="1"/>
  <c r="B234" i="1"/>
  <c r="C234" i="1" s="1"/>
  <c r="BF234" i="1"/>
  <c r="A235" i="1"/>
  <c r="B235" i="1"/>
  <c r="C235" i="1" s="1"/>
  <c r="BF235" i="1"/>
  <c r="A236" i="1"/>
  <c r="B236" i="1"/>
  <c r="E236" i="1" s="1"/>
  <c r="BF236" i="1"/>
  <c r="A237" i="1"/>
  <c r="B237" i="1"/>
  <c r="C237" i="1" s="1"/>
  <c r="BF237" i="1"/>
  <c r="A238" i="1"/>
  <c r="B238" i="1"/>
  <c r="C238" i="1" s="1"/>
  <c r="BF238" i="1"/>
  <c r="A239" i="1"/>
  <c r="B239" i="1"/>
  <c r="C239" i="1" s="1"/>
  <c r="AZ239" i="1"/>
  <c r="BF239" i="1"/>
  <c r="A240" i="1"/>
  <c r="B240" i="1"/>
  <c r="BF240" i="1"/>
  <c r="A241" i="1"/>
  <c r="B241" i="1"/>
  <c r="D241" i="1" s="1"/>
  <c r="BF241" i="1"/>
  <c r="B7" i="1"/>
  <c r="F7" i="1" s="1"/>
  <c r="B8" i="1"/>
  <c r="D8" i="1" s="1"/>
  <c r="B9" i="1"/>
  <c r="B10" i="1"/>
  <c r="D10" i="1" s="1"/>
  <c r="B11" i="1"/>
  <c r="B12" i="1"/>
  <c r="D12" i="1" s="1"/>
  <c r="B13" i="1"/>
  <c r="D13" i="1" s="1"/>
  <c r="B14" i="1"/>
  <c r="B15" i="1"/>
  <c r="B16" i="1"/>
  <c r="D16" i="1" s="1"/>
  <c r="B17" i="1"/>
  <c r="B18" i="1"/>
  <c r="C18" i="1" s="1"/>
  <c r="B19" i="1"/>
  <c r="B20" i="1"/>
  <c r="D20" i="1" s="1"/>
  <c r="B21" i="1"/>
  <c r="B22" i="1"/>
  <c r="C22" i="1" s="1"/>
  <c r="B23" i="1"/>
  <c r="B24" i="1"/>
  <c r="D24" i="1" s="1"/>
  <c r="B25" i="1"/>
  <c r="B26" i="1"/>
  <c r="D26" i="1" s="1"/>
  <c r="B27" i="1"/>
  <c r="B28" i="1"/>
  <c r="D28" i="1" s="1"/>
  <c r="B29" i="1"/>
  <c r="D29" i="1" s="1"/>
  <c r="B30" i="1"/>
  <c r="B31" i="1"/>
  <c r="B32" i="1"/>
  <c r="D32" i="1" s="1"/>
  <c r="B33" i="1"/>
  <c r="B34" i="1"/>
  <c r="C34" i="1" s="1"/>
  <c r="B35" i="1"/>
  <c r="E35" i="1" s="1"/>
  <c r="B36" i="1"/>
  <c r="D36" i="1" s="1"/>
  <c r="B37" i="1"/>
  <c r="B38" i="1"/>
  <c r="C38" i="1" s="1"/>
  <c r="B39" i="1"/>
  <c r="D39" i="1" s="1"/>
  <c r="B40" i="1"/>
  <c r="D40" i="1" s="1"/>
  <c r="B41" i="1"/>
  <c r="B42" i="1"/>
  <c r="F42" i="1" s="1"/>
  <c r="B43" i="1"/>
  <c r="B44" i="1"/>
  <c r="D44" i="1" s="1"/>
  <c r="B45" i="1"/>
  <c r="D45" i="1" s="1"/>
  <c r="B46" i="1"/>
  <c r="F46" i="1" s="1"/>
  <c r="B47" i="1"/>
  <c r="E47" i="1" s="1"/>
  <c r="B48" i="1"/>
  <c r="D48" i="1" s="1"/>
  <c r="B49" i="1"/>
  <c r="B50" i="1"/>
  <c r="C50" i="1" s="1"/>
  <c r="B51" i="1"/>
  <c r="B52" i="1"/>
  <c r="D52" i="1" s="1"/>
  <c r="B53" i="1"/>
  <c r="B54" i="1"/>
  <c r="F54" i="1" s="1"/>
  <c r="B55" i="1"/>
  <c r="D55" i="1" s="1"/>
  <c r="B56" i="1"/>
  <c r="D56" i="1" s="1"/>
  <c r="B57" i="1"/>
  <c r="B58" i="1"/>
  <c r="B59" i="1"/>
  <c r="F59" i="1" s="1"/>
  <c r="B60" i="1"/>
  <c r="D60" i="1" s="1"/>
  <c r="B61" i="1"/>
  <c r="C61" i="1" s="1"/>
  <c r="B62" i="1"/>
  <c r="E62" i="1" s="1"/>
  <c r="B63" i="1"/>
  <c r="E63" i="1" s="1"/>
  <c r="B64" i="1"/>
  <c r="B65" i="1"/>
  <c r="B66" i="1"/>
  <c r="D66" i="1" s="1"/>
  <c r="B67" i="1"/>
  <c r="B68" i="1"/>
  <c r="B69" i="1"/>
  <c r="B70" i="1"/>
  <c r="C70" i="1" s="1"/>
  <c r="B71" i="1"/>
  <c r="B72" i="1"/>
  <c r="C72" i="1" s="1"/>
  <c r="B73" i="1"/>
  <c r="C73" i="1" s="1"/>
  <c r="B74" i="1"/>
  <c r="B75" i="1"/>
  <c r="B76" i="1"/>
  <c r="B77" i="1"/>
  <c r="B78" i="1"/>
  <c r="D78" i="1" s="1"/>
  <c r="B79" i="1"/>
  <c r="B80" i="1"/>
  <c r="D80" i="1" s="1"/>
  <c r="B81" i="1"/>
  <c r="B82" i="1"/>
  <c r="B83" i="1"/>
  <c r="E83" i="1" s="1"/>
  <c r="B84" i="1"/>
  <c r="B85" i="1"/>
  <c r="B86" i="1"/>
  <c r="B87" i="1"/>
  <c r="C87" i="1" s="1"/>
  <c r="B88" i="1"/>
  <c r="B89" i="1"/>
  <c r="E89" i="1" s="1"/>
  <c r="B90" i="1"/>
  <c r="E90" i="1" s="1"/>
  <c r="B91" i="1"/>
  <c r="C91" i="1" s="1"/>
  <c r="B92" i="1"/>
  <c r="B93" i="1"/>
  <c r="B94" i="1"/>
  <c r="F94" i="1" s="1"/>
  <c r="B95" i="1"/>
  <c r="F95" i="1" s="1"/>
  <c r="B96" i="1"/>
  <c r="F96" i="1" s="1"/>
  <c r="B97" i="1"/>
  <c r="F97" i="1" s="1"/>
  <c r="B98" i="1"/>
  <c r="F98" i="1" s="1"/>
  <c r="B99" i="1"/>
  <c r="D99" i="1" s="1"/>
  <c r="B100" i="1"/>
  <c r="F100" i="1" s="1"/>
  <c r="B101" i="1"/>
  <c r="B102" i="1"/>
  <c r="D102" i="1" s="1"/>
  <c r="B103" i="1"/>
  <c r="B104" i="1"/>
  <c r="D104" i="1" s="1"/>
  <c r="B105" i="1"/>
  <c r="B106" i="1"/>
  <c r="F106" i="1" s="1"/>
  <c r="B107" i="1"/>
  <c r="D107" i="1" s="1"/>
  <c r="B108" i="1"/>
  <c r="F108" i="1" s="1"/>
  <c r="B109" i="1"/>
  <c r="B110" i="1"/>
  <c r="F110" i="1" s="1"/>
  <c r="B111" i="1"/>
  <c r="B112" i="1"/>
  <c r="B113" i="1"/>
  <c r="B114" i="1"/>
  <c r="B115" i="1"/>
  <c r="B116" i="1"/>
  <c r="F116" i="1" s="1"/>
  <c r="B117" i="1"/>
  <c r="F117" i="1" s="1"/>
  <c r="B118" i="1"/>
  <c r="F118" i="1" s="1"/>
  <c r="B119" i="1"/>
  <c r="D119" i="1" s="1"/>
  <c r="B120" i="1"/>
  <c r="B121" i="1"/>
  <c r="B122" i="1"/>
  <c r="F122" i="1" s="1"/>
  <c r="B123" i="1"/>
  <c r="B124" i="1"/>
  <c r="F124" i="1" s="1"/>
  <c r="B125" i="1"/>
  <c r="B126" i="1"/>
  <c r="C126" i="1" s="1"/>
  <c r="B127" i="1"/>
  <c r="F127" i="1" s="1"/>
  <c r="B128" i="1"/>
  <c r="C128" i="1" s="1"/>
  <c r="B129" i="1"/>
  <c r="E129" i="1" s="1"/>
  <c r="B130" i="1"/>
  <c r="E130" i="1" s="1"/>
  <c r="B131" i="1"/>
  <c r="E131" i="1" s="1"/>
  <c r="B132" i="1"/>
  <c r="F132" i="1" s="1"/>
  <c r="B133" i="1"/>
  <c r="B134" i="1"/>
  <c r="C134" i="1" s="1"/>
  <c r="B135" i="1"/>
  <c r="F135" i="1" s="1"/>
  <c r="B136" i="1"/>
  <c r="C136" i="1" s="1"/>
  <c r="B137" i="1"/>
  <c r="F137" i="1" s="1"/>
  <c r="B138" i="1"/>
  <c r="C138" i="1" s="1"/>
  <c r="B139" i="1"/>
  <c r="D139" i="1" s="1"/>
  <c r="B140" i="1"/>
  <c r="B141" i="1"/>
  <c r="B142" i="1"/>
  <c r="C142" i="1" s="1"/>
  <c r="B143" i="1"/>
  <c r="B144" i="1"/>
  <c r="F144" i="1" s="1"/>
  <c r="B145" i="1"/>
  <c r="B146" i="1"/>
  <c r="C146" i="1" s="1"/>
  <c r="B147" i="1"/>
  <c r="B148" i="1"/>
  <c r="C148" i="1" s="1"/>
  <c r="B149" i="1"/>
  <c r="B150" i="1"/>
  <c r="E150" i="1" s="1"/>
  <c r="B151" i="1"/>
  <c r="B152" i="1"/>
  <c r="C152" i="1" s="1"/>
  <c r="B153" i="1"/>
  <c r="B154" i="1"/>
  <c r="C154" i="1" s="1"/>
  <c r="B155" i="1"/>
  <c r="B156" i="1"/>
  <c r="C156" i="1" s="1"/>
  <c r="B157" i="1"/>
  <c r="B158" i="1"/>
  <c r="E158" i="1" s="1"/>
  <c r="B159" i="1"/>
  <c r="C159" i="1" s="1"/>
  <c r="B160" i="1"/>
  <c r="B161" i="1"/>
  <c r="B162" i="1"/>
  <c r="E162" i="1" s="1"/>
  <c r="B163" i="1"/>
  <c r="C163" i="1" s="1"/>
  <c r="B164" i="1"/>
  <c r="B165" i="1"/>
  <c r="B166" i="1"/>
  <c r="E166" i="1" s="1"/>
  <c r="B167" i="1"/>
  <c r="E167" i="1" s="1"/>
  <c r="B168" i="1"/>
  <c r="B169" i="1"/>
  <c r="B170" i="1"/>
  <c r="E170" i="1" s="1"/>
  <c r="B171" i="1"/>
  <c r="B172" i="1"/>
  <c r="E172" i="1" s="1"/>
  <c r="B173" i="1"/>
  <c r="B174" i="1"/>
  <c r="E174" i="1" s="1"/>
  <c r="B175" i="1"/>
  <c r="C175" i="1" s="1"/>
  <c r="B176" i="1"/>
  <c r="B177" i="1"/>
  <c r="B178" i="1"/>
  <c r="E178" i="1" s="1"/>
  <c r="B179" i="1"/>
  <c r="C179" i="1" s="1"/>
  <c r="B180" i="1"/>
  <c r="E180" i="1" s="1"/>
  <c r="B181" i="1"/>
  <c r="B182" i="1"/>
  <c r="E182" i="1" s="1"/>
  <c r="B183" i="1"/>
  <c r="E183" i="1" s="1"/>
  <c r="B184" i="1"/>
  <c r="B185" i="1"/>
  <c r="B186" i="1"/>
  <c r="E186" i="1" s="1"/>
  <c r="B187" i="1"/>
  <c r="B188" i="1"/>
  <c r="E188" i="1" s="1"/>
  <c r="B189" i="1"/>
  <c r="E189" i="1" s="1"/>
  <c r="B190" i="1"/>
  <c r="E190" i="1" s="1"/>
  <c r="B191" i="1"/>
  <c r="C191" i="1" s="1"/>
  <c r="B192" i="1"/>
  <c r="B193" i="1"/>
  <c r="B194" i="1"/>
  <c r="E194" i="1" s="1"/>
  <c r="B195" i="1"/>
  <c r="C195" i="1" s="1"/>
  <c r="B196" i="1"/>
  <c r="E196" i="1" s="1"/>
  <c r="B197" i="1"/>
  <c r="B198" i="1"/>
  <c r="E198" i="1" s="1"/>
  <c r="B199" i="1"/>
  <c r="E199" i="1" s="1"/>
  <c r="B200" i="1"/>
  <c r="B201" i="1"/>
  <c r="B202" i="1"/>
  <c r="E202" i="1" s="1"/>
  <c r="B203" i="1"/>
  <c r="B204" i="1"/>
  <c r="B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6" i="1"/>
  <c r="E205" i="1" l="1"/>
  <c r="E204" i="1"/>
  <c r="F203" i="1"/>
  <c r="F200" i="1"/>
  <c r="F192" i="1"/>
  <c r="F184" i="1"/>
  <c r="F176" i="1"/>
  <c r="F168" i="1"/>
  <c r="F187" i="1"/>
  <c r="F171" i="1"/>
  <c r="F155" i="1"/>
  <c r="F151" i="1"/>
  <c r="F147" i="1"/>
  <c r="E14" i="1"/>
  <c r="E143" i="1"/>
  <c r="E140" i="1"/>
  <c r="E105" i="1"/>
  <c r="E114" i="1"/>
  <c r="E120" i="1"/>
  <c r="E112" i="1"/>
  <c r="E123" i="1"/>
  <c r="E115" i="1"/>
  <c r="E111" i="1"/>
  <c r="E103" i="1"/>
  <c r="F92" i="1"/>
  <c r="F86" i="1"/>
  <c r="F82" i="1"/>
  <c r="F74" i="1"/>
  <c r="E30" i="1"/>
  <c r="F81" i="1"/>
  <c r="F77" i="1"/>
  <c r="F88" i="1"/>
  <c r="F84" i="1"/>
  <c r="F76" i="1"/>
  <c r="F68" i="1"/>
  <c r="F64" i="1"/>
  <c r="F79" i="1"/>
  <c r="F75" i="1"/>
  <c r="F71" i="1"/>
  <c r="F67" i="1"/>
  <c r="E49" i="1"/>
  <c r="E51" i="1"/>
  <c r="E43" i="1"/>
  <c r="E31" i="1"/>
  <c r="E27" i="1"/>
  <c r="E23" i="1"/>
  <c r="E19" i="1"/>
  <c r="E15" i="1"/>
  <c r="E11" i="1"/>
  <c r="E164" i="1"/>
  <c r="F160" i="1"/>
  <c r="F228" i="1"/>
  <c r="C12" i="1"/>
  <c r="E12" i="1"/>
  <c r="F245" i="1"/>
  <c r="E238" i="1"/>
  <c r="F224" i="1"/>
  <c r="E184" i="1"/>
  <c r="AZ238" i="1"/>
  <c r="F212" i="1"/>
  <c r="F209" i="1"/>
  <c r="F221" i="1"/>
  <c r="F102" i="1"/>
  <c r="AZ234" i="1"/>
  <c r="F226" i="1"/>
  <c r="E221" i="1"/>
  <c r="C196" i="1"/>
  <c r="D146" i="1"/>
  <c r="D162" i="1"/>
  <c r="E154" i="1"/>
  <c r="C88" i="1"/>
  <c r="D98" i="1"/>
  <c r="F194" i="1"/>
  <c r="F230" i="1"/>
  <c r="C216" i="1"/>
  <c r="AZ215" i="1"/>
  <c r="D250" i="1"/>
  <c r="E247" i="1"/>
  <c r="C164" i="1"/>
  <c r="C28" i="1"/>
  <c r="D194" i="1"/>
  <c r="D130" i="1"/>
  <c r="D50" i="1"/>
  <c r="E70" i="1"/>
  <c r="F172" i="1"/>
  <c r="F241" i="1"/>
  <c r="F232" i="1"/>
  <c r="F225" i="1"/>
  <c r="F222" i="1"/>
  <c r="F213" i="1"/>
  <c r="BB238" i="1"/>
  <c r="BC238" i="1" s="1"/>
  <c r="C180" i="1"/>
  <c r="C44" i="1"/>
  <c r="D72" i="1"/>
  <c r="F72" i="1"/>
  <c r="C114" i="1"/>
  <c r="C24" i="1"/>
  <c r="D178" i="1"/>
  <c r="D114" i="1"/>
  <c r="D18" i="1"/>
  <c r="E22" i="1"/>
  <c r="F146" i="1"/>
  <c r="C241" i="1"/>
  <c r="AZ240" i="1"/>
  <c r="F234" i="1"/>
  <c r="C232" i="1"/>
  <c r="E225" i="1"/>
  <c r="AZ224" i="1"/>
  <c r="BB222" i="1"/>
  <c r="E222" i="1"/>
  <c r="BB219" i="1"/>
  <c r="BA219" i="1" s="1"/>
  <c r="F214" i="1"/>
  <c r="D213" i="1"/>
  <c r="F208" i="1"/>
  <c r="F205" i="1"/>
  <c r="BB247" i="1"/>
  <c r="F215" i="1"/>
  <c r="BB214" i="1"/>
  <c r="BC214" i="1" s="1"/>
  <c r="E214" i="1"/>
  <c r="F246" i="1"/>
  <c r="C8" i="1"/>
  <c r="C192" i="1"/>
  <c r="C176" i="1"/>
  <c r="C160" i="1"/>
  <c r="C143" i="1"/>
  <c r="C127" i="1"/>
  <c r="C110" i="1"/>
  <c r="C56" i="1"/>
  <c r="C40" i="1"/>
  <c r="D190" i="1"/>
  <c r="D174" i="1"/>
  <c r="D158" i="1"/>
  <c r="D142" i="1"/>
  <c r="D126" i="1"/>
  <c r="D110" i="1"/>
  <c r="D94" i="1"/>
  <c r="D67" i="1"/>
  <c r="D7" i="1"/>
  <c r="E179" i="1"/>
  <c r="E148" i="1"/>
  <c r="E44" i="1"/>
  <c r="F188" i="1"/>
  <c r="F167" i="1"/>
  <c r="F128" i="1"/>
  <c r="F91" i="1"/>
  <c r="F66" i="1"/>
  <c r="C213" i="1"/>
  <c r="AZ212" i="1"/>
  <c r="D209" i="1"/>
  <c r="AZ208" i="1"/>
  <c r="F247" i="1"/>
  <c r="D246" i="1"/>
  <c r="AZ245" i="1"/>
  <c r="D245" i="1"/>
  <c r="C147" i="1"/>
  <c r="C131" i="1"/>
  <c r="F27" i="1"/>
  <c r="C204" i="1"/>
  <c r="C188" i="1"/>
  <c r="C172" i="1"/>
  <c r="C155" i="1"/>
  <c r="C139" i="1"/>
  <c r="C122" i="1"/>
  <c r="C102" i="1"/>
  <c r="C52" i="1"/>
  <c r="C36" i="1"/>
  <c r="C20" i="1"/>
  <c r="D202" i="1"/>
  <c r="D186" i="1"/>
  <c r="D170" i="1"/>
  <c r="D154" i="1"/>
  <c r="D138" i="1"/>
  <c r="D122" i="1"/>
  <c r="D106" i="1"/>
  <c r="D90" i="1"/>
  <c r="D62" i="1"/>
  <c r="D34" i="1"/>
  <c r="E200" i="1"/>
  <c r="E168" i="1"/>
  <c r="E139" i="1"/>
  <c r="E38" i="1"/>
  <c r="F204" i="1"/>
  <c r="F183" i="1"/>
  <c r="F162" i="1"/>
  <c r="F123" i="1"/>
  <c r="F83" i="1"/>
  <c r="F60" i="1"/>
  <c r="E241" i="1"/>
  <c r="BB239" i="1"/>
  <c r="BA239" i="1" s="1"/>
  <c r="F237" i="1"/>
  <c r="D236" i="1"/>
  <c r="AZ235" i="1"/>
  <c r="E233" i="1"/>
  <c r="E229" i="1"/>
  <c r="AZ228" i="1"/>
  <c r="BB226" i="1"/>
  <c r="BC226" i="1" s="1"/>
  <c r="E226" i="1"/>
  <c r="D225" i="1"/>
  <c r="AZ249" i="1"/>
  <c r="F249" i="1"/>
  <c r="F242" i="1"/>
  <c r="C200" i="1"/>
  <c r="C184" i="1"/>
  <c r="C168" i="1"/>
  <c r="C151" i="1"/>
  <c r="C135" i="1"/>
  <c r="C118" i="1"/>
  <c r="C92" i="1"/>
  <c r="C48" i="1"/>
  <c r="C32" i="1"/>
  <c r="C16" i="1"/>
  <c r="D198" i="1"/>
  <c r="D182" i="1"/>
  <c r="D166" i="1"/>
  <c r="D150" i="1"/>
  <c r="D134" i="1"/>
  <c r="D118" i="1"/>
  <c r="D86" i="1"/>
  <c r="D23" i="1"/>
  <c r="E195" i="1"/>
  <c r="E163" i="1"/>
  <c r="E96" i="1"/>
  <c r="E28" i="1"/>
  <c r="F199" i="1"/>
  <c r="F178" i="1"/>
  <c r="F156" i="1"/>
  <c r="F107" i="1"/>
  <c r="F78" i="1"/>
  <c r="F43" i="1"/>
  <c r="D237" i="1"/>
  <c r="AZ236" i="1"/>
  <c r="C249" i="1"/>
  <c r="AZ248" i="1"/>
  <c r="F244" i="1"/>
  <c r="D242" i="1"/>
  <c r="F193" i="1"/>
  <c r="E193" i="1"/>
  <c r="D193" i="1"/>
  <c r="C193" i="1"/>
  <c r="F177" i="1"/>
  <c r="E177" i="1"/>
  <c r="D177" i="1"/>
  <c r="C177" i="1"/>
  <c r="F161" i="1"/>
  <c r="E161" i="1"/>
  <c r="D161" i="1"/>
  <c r="C161" i="1"/>
  <c r="D141" i="1"/>
  <c r="F141" i="1"/>
  <c r="C141" i="1"/>
  <c r="F125" i="1"/>
  <c r="D125" i="1"/>
  <c r="C125" i="1"/>
  <c r="D109" i="1"/>
  <c r="C109" i="1"/>
  <c r="F109" i="1"/>
  <c r="D85" i="1"/>
  <c r="F85" i="1"/>
  <c r="C85" i="1"/>
  <c r="D65" i="1"/>
  <c r="F65" i="1"/>
  <c r="E53" i="1"/>
  <c r="C53" i="1"/>
  <c r="D53" i="1"/>
  <c r="D33" i="1"/>
  <c r="F33" i="1"/>
  <c r="C33" i="1"/>
  <c r="D17" i="1"/>
  <c r="F17" i="1"/>
  <c r="C17" i="1"/>
  <c r="D81" i="1"/>
  <c r="D77" i="1"/>
  <c r="F53" i="1"/>
  <c r="F32" i="1"/>
  <c r="F201" i="1"/>
  <c r="D201" i="1"/>
  <c r="E201" i="1"/>
  <c r="C201" i="1"/>
  <c r="F189" i="1"/>
  <c r="D189" i="1"/>
  <c r="C189" i="1"/>
  <c r="F169" i="1"/>
  <c r="D169" i="1"/>
  <c r="E169" i="1"/>
  <c r="C169" i="1"/>
  <c r="F157" i="1"/>
  <c r="D157" i="1"/>
  <c r="C157" i="1"/>
  <c r="D137" i="1"/>
  <c r="C137" i="1"/>
  <c r="F121" i="1"/>
  <c r="D121" i="1"/>
  <c r="C121" i="1"/>
  <c r="F101" i="1"/>
  <c r="D101" i="1"/>
  <c r="C101" i="1"/>
  <c r="D69" i="1"/>
  <c r="F69" i="1"/>
  <c r="F57" i="1"/>
  <c r="D57" i="1"/>
  <c r="C57" i="1"/>
  <c r="E57" i="1"/>
  <c r="F41" i="1"/>
  <c r="D41" i="1"/>
  <c r="C41" i="1"/>
  <c r="E41" i="1"/>
  <c r="F25" i="1"/>
  <c r="D25" i="1"/>
  <c r="C25" i="1"/>
  <c r="E25" i="1"/>
  <c r="C69" i="1"/>
  <c r="F48" i="1"/>
  <c r="D6" i="1"/>
  <c r="F11" i="1"/>
  <c r="F6" i="1"/>
  <c r="E6" i="1"/>
  <c r="F185" i="1"/>
  <c r="D185" i="1"/>
  <c r="E185" i="1"/>
  <c r="C185" i="1"/>
  <c r="F173" i="1"/>
  <c r="D173" i="1"/>
  <c r="C173" i="1"/>
  <c r="E153" i="1"/>
  <c r="D153" i="1"/>
  <c r="C153" i="1"/>
  <c r="D129" i="1"/>
  <c r="C129" i="1"/>
  <c r="D113" i="1"/>
  <c r="C113" i="1"/>
  <c r="D89" i="1"/>
  <c r="C89" i="1"/>
  <c r="D61" i="1"/>
  <c r="F61" i="1"/>
  <c r="E37" i="1"/>
  <c r="C37" i="1"/>
  <c r="D37" i="1"/>
  <c r="E21" i="1"/>
  <c r="C21" i="1"/>
  <c r="F21" i="1"/>
  <c r="D21" i="1"/>
  <c r="F9" i="1"/>
  <c r="D9" i="1"/>
  <c r="C9" i="1"/>
  <c r="E9" i="1"/>
  <c r="C6" i="1"/>
  <c r="C81" i="1"/>
  <c r="C65" i="1"/>
  <c r="E113" i="1"/>
  <c r="E17" i="1"/>
  <c r="F16" i="1"/>
  <c r="F197" i="1"/>
  <c r="D197" i="1"/>
  <c r="C197" i="1"/>
  <c r="E197" i="1"/>
  <c r="F181" i="1"/>
  <c r="D181" i="1"/>
  <c r="C181" i="1"/>
  <c r="E181" i="1"/>
  <c r="F165" i="1"/>
  <c r="D165" i="1"/>
  <c r="C165" i="1"/>
  <c r="E165" i="1"/>
  <c r="D149" i="1"/>
  <c r="E149" i="1"/>
  <c r="C149" i="1"/>
  <c r="F145" i="1"/>
  <c r="E145" i="1"/>
  <c r="D145" i="1"/>
  <c r="C145" i="1"/>
  <c r="D133" i="1"/>
  <c r="F133" i="1"/>
  <c r="C133" i="1"/>
  <c r="D117" i="1"/>
  <c r="C117" i="1"/>
  <c r="D105" i="1"/>
  <c r="F105" i="1"/>
  <c r="E97" i="1"/>
  <c r="D97" i="1"/>
  <c r="E93" i="1"/>
  <c r="D93" i="1"/>
  <c r="F93" i="1"/>
  <c r="F73" i="1"/>
  <c r="D73" i="1"/>
  <c r="D49" i="1"/>
  <c r="F49" i="1"/>
  <c r="C49" i="1"/>
  <c r="E45" i="1"/>
  <c r="C45" i="1"/>
  <c r="F45" i="1"/>
  <c r="E29" i="1"/>
  <c r="C29" i="1"/>
  <c r="F29" i="1"/>
  <c r="E13" i="1"/>
  <c r="C13" i="1"/>
  <c r="F13" i="1"/>
  <c r="C77" i="1"/>
  <c r="E173" i="1"/>
  <c r="E54" i="1"/>
  <c r="E33" i="1"/>
  <c r="F37" i="1"/>
  <c r="E55" i="1"/>
  <c r="E39" i="1"/>
  <c r="E7" i="1"/>
  <c r="C202" i="1"/>
  <c r="C198" i="1"/>
  <c r="C194" i="1"/>
  <c r="C190" i="1"/>
  <c r="C186" i="1"/>
  <c r="C182" i="1"/>
  <c r="C178" i="1"/>
  <c r="C174" i="1"/>
  <c r="C170" i="1"/>
  <c r="C166" i="1"/>
  <c r="C162" i="1"/>
  <c r="C120" i="1"/>
  <c r="C116" i="1"/>
  <c r="C112" i="1"/>
  <c r="C108" i="1"/>
  <c r="C100" i="1"/>
  <c r="C90" i="1"/>
  <c r="C86" i="1"/>
  <c r="C79" i="1"/>
  <c r="C75" i="1"/>
  <c r="C71" i="1"/>
  <c r="C67" i="1"/>
  <c r="C63" i="1"/>
  <c r="C59" i="1"/>
  <c r="C54" i="1"/>
  <c r="C46" i="1"/>
  <c r="C42" i="1"/>
  <c r="C30" i="1"/>
  <c r="C26" i="1"/>
  <c r="C14" i="1"/>
  <c r="C10" i="1"/>
  <c r="D204" i="1"/>
  <c r="D200" i="1"/>
  <c r="D196" i="1"/>
  <c r="D192" i="1"/>
  <c r="D188" i="1"/>
  <c r="D184" i="1"/>
  <c r="D180" i="1"/>
  <c r="D176" i="1"/>
  <c r="D172" i="1"/>
  <c r="D168" i="1"/>
  <c r="D164" i="1"/>
  <c r="D160" i="1"/>
  <c r="D156" i="1"/>
  <c r="D152" i="1"/>
  <c r="D148" i="1"/>
  <c r="D144" i="1"/>
  <c r="D140" i="1"/>
  <c r="D136" i="1"/>
  <c r="D132" i="1"/>
  <c r="D128" i="1"/>
  <c r="D124" i="1"/>
  <c r="D120" i="1"/>
  <c r="D116" i="1"/>
  <c r="D112" i="1"/>
  <c r="D108" i="1"/>
  <c r="D100" i="1"/>
  <c r="D96" i="1"/>
  <c r="D92" i="1"/>
  <c r="D88" i="1"/>
  <c r="D83" i="1"/>
  <c r="D79" i="1"/>
  <c r="D75" i="1"/>
  <c r="D70" i="1"/>
  <c r="D64" i="1"/>
  <c r="D59" i="1"/>
  <c r="D47" i="1"/>
  <c r="D42" i="1"/>
  <c r="D31" i="1"/>
  <c r="D15" i="1"/>
  <c r="E203" i="1"/>
  <c r="E192" i="1"/>
  <c r="E187" i="1"/>
  <c r="E176" i="1"/>
  <c r="E171" i="1"/>
  <c r="E160" i="1"/>
  <c r="E151" i="1"/>
  <c r="E142" i="1"/>
  <c r="E134" i="1"/>
  <c r="E107" i="1"/>
  <c r="E99" i="1"/>
  <c r="E94" i="1"/>
  <c r="E82" i="1"/>
  <c r="E52" i="1"/>
  <c r="E46" i="1"/>
  <c r="E36" i="1"/>
  <c r="E20" i="1"/>
  <c r="F202" i="1"/>
  <c r="F196" i="1"/>
  <c r="F191" i="1"/>
  <c r="F186" i="1"/>
  <c r="F180" i="1"/>
  <c r="F175" i="1"/>
  <c r="F170" i="1"/>
  <c r="F164" i="1"/>
  <c r="F159" i="1"/>
  <c r="F152" i="1"/>
  <c r="F134" i="1"/>
  <c r="F126" i="1"/>
  <c r="F119" i="1"/>
  <c r="F99" i="1"/>
  <c r="F87" i="1"/>
  <c r="F80" i="1"/>
  <c r="F62" i="1"/>
  <c r="F56" i="1"/>
  <c r="F51" i="1"/>
  <c r="F40" i="1"/>
  <c r="F35" i="1"/>
  <c r="F24" i="1"/>
  <c r="F19" i="1"/>
  <c r="F8" i="1"/>
  <c r="C218" i="1"/>
  <c r="E218" i="1"/>
  <c r="F218" i="1"/>
  <c r="BB216" i="1"/>
  <c r="AZ216" i="1"/>
  <c r="C104" i="1"/>
  <c r="F50" i="1"/>
  <c r="F38" i="1"/>
  <c r="F34" i="1"/>
  <c r="F30" i="1"/>
  <c r="F26" i="1"/>
  <c r="F22" i="1"/>
  <c r="F18" i="1"/>
  <c r="F14" i="1"/>
  <c r="F10" i="1"/>
  <c r="C144" i="1"/>
  <c r="C140" i="1"/>
  <c r="C132" i="1"/>
  <c r="C124" i="1"/>
  <c r="C119" i="1"/>
  <c r="C115" i="1"/>
  <c r="C111" i="1"/>
  <c r="C103" i="1"/>
  <c r="C98" i="1"/>
  <c r="C78" i="1"/>
  <c r="C74" i="1"/>
  <c r="C66" i="1"/>
  <c r="C62" i="1"/>
  <c r="D203" i="1"/>
  <c r="D199" i="1"/>
  <c r="D195" i="1"/>
  <c r="D191" i="1"/>
  <c r="D187" i="1"/>
  <c r="D183" i="1"/>
  <c r="D179" i="1"/>
  <c r="D175" i="1"/>
  <c r="D171" i="1"/>
  <c r="D167" i="1"/>
  <c r="D163" i="1"/>
  <c r="D159" i="1"/>
  <c r="D155" i="1"/>
  <c r="D151" i="1"/>
  <c r="D147" i="1"/>
  <c r="D143" i="1"/>
  <c r="D135" i="1"/>
  <c r="D131" i="1"/>
  <c r="D127" i="1"/>
  <c r="D123" i="1"/>
  <c r="D115" i="1"/>
  <c r="D111" i="1"/>
  <c r="D103" i="1"/>
  <c r="D95" i="1"/>
  <c r="D91" i="1"/>
  <c r="D87" i="1"/>
  <c r="D82" i="1"/>
  <c r="D74" i="1"/>
  <c r="D68" i="1"/>
  <c r="D63" i="1"/>
  <c r="D51" i="1"/>
  <c r="D46" i="1"/>
  <c r="D35" i="1"/>
  <c r="D30" i="1"/>
  <c r="D19" i="1"/>
  <c r="D14" i="1"/>
  <c r="E191" i="1"/>
  <c r="E175" i="1"/>
  <c r="E159" i="1"/>
  <c r="E106" i="1"/>
  <c r="E98" i="1"/>
  <c r="E74" i="1"/>
  <c r="E56" i="1"/>
  <c r="E50" i="1"/>
  <c r="E40" i="1"/>
  <c r="E34" i="1"/>
  <c r="E24" i="1"/>
  <c r="E18" i="1"/>
  <c r="E8" i="1"/>
  <c r="F195" i="1"/>
  <c r="F190" i="1"/>
  <c r="F179" i="1"/>
  <c r="F174" i="1"/>
  <c r="F163" i="1"/>
  <c r="F158" i="1"/>
  <c r="F138" i="1"/>
  <c r="F103" i="1"/>
  <c r="F55" i="1"/>
  <c r="F44" i="1"/>
  <c r="F39" i="1"/>
  <c r="F28" i="1"/>
  <c r="F23" i="1"/>
  <c r="F12" i="1"/>
  <c r="E240" i="1"/>
  <c r="F240" i="1"/>
  <c r="C240" i="1"/>
  <c r="D240" i="1"/>
  <c r="E220" i="1"/>
  <c r="F220" i="1"/>
  <c r="C220" i="1"/>
  <c r="D220" i="1"/>
  <c r="C217" i="1"/>
  <c r="F217" i="1"/>
  <c r="D217" i="1"/>
  <c r="E217" i="1"/>
  <c r="C206" i="1"/>
  <c r="E206" i="1"/>
  <c r="F206" i="1"/>
  <c r="AZ218" i="1"/>
  <c r="BB218" i="1"/>
  <c r="BA218" i="1" s="1"/>
  <c r="BB207" i="1"/>
  <c r="BA207" i="1" s="1"/>
  <c r="AZ207" i="1"/>
  <c r="AZ211" i="1"/>
  <c r="BB211" i="1" s="1"/>
  <c r="BA211" i="1" s="1"/>
  <c r="F136" i="1"/>
  <c r="E136" i="1"/>
  <c r="F104" i="1"/>
  <c r="E104" i="1"/>
  <c r="C203" i="1"/>
  <c r="C199" i="1"/>
  <c r="C187" i="1"/>
  <c r="C183" i="1"/>
  <c r="C171" i="1"/>
  <c r="C167" i="1"/>
  <c r="C150" i="1"/>
  <c r="C130" i="1"/>
  <c r="C80" i="1"/>
  <c r="C76" i="1"/>
  <c r="C68" i="1"/>
  <c r="C64" i="1"/>
  <c r="C60" i="1"/>
  <c r="C55" i="1"/>
  <c r="C51" i="1"/>
  <c r="C47" i="1"/>
  <c r="C43" i="1"/>
  <c r="C39" i="1"/>
  <c r="C35" i="1"/>
  <c r="C31" i="1"/>
  <c r="C27" i="1"/>
  <c r="C23" i="1"/>
  <c r="C19" i="1"/>
  <c r="C15" i="1"/>
  <c r="C11" i="1"/>
  <c r="C7" i="1"/>
  <c r="D76" i="1"/>
  <c r="D71" i="1"/>
  <c r="D54" i="1"/>
  <c r="D43" i="1"/>
  <c r="D38" i="1"/>
  <c r="D27" i="1"/>
  <c r="D22" i="1"/>
  <c r="D11" i="1"/>
  <c r="E135" i="1"/>
  <c r="E95" i="1"/>
  <c r="E84" i="1"/>
  <c r="E48" i="1"/>
  <c r="E42" i="1"/>
  <c r="E32" i="1"/>
  <c r="E26" i="1"/>
  <c r="E16" i="1"/>
  <c r="E10" i="1"/>
  <c r="F198" i="1"/>
  <c r="F182" i="1"/>
  <c r="F166" i="1"/>
  <c r="F111" i="1"/>
  <c r="F52" i="1"/>
  <c r="F47" i="1"/>
  <c r="F36" i="1"/>
  <c r="F31" i="1"/>
  <c r="F20" i="1"/>
  <c r="F15" i="1"/>
  <c r="BB231" i="1"/>
  <c r="BC231" i="1" s="1"/>
  <c r="AZ231" i="1"/>
  <c r="BB227" i="1"/>
  <c r="AZ227" i="1"/>
  <c r="BB223" i="1"/>
  <c r="BA223" i="1" s="1"/>
  <c r="AZ223" i="1"/>
  <c r="C219" i="1"/>
  <c r="F219" i="1"/>
  <c r="AZ206" i="1"/>
  <c r="BB206" i="1" s="1"/>
  <c r="BC206" i="1" s="1"/>
  <c r="BB228" i="1"/>
  <c r="BA228" i="1" s="1"/>
  <c r="C228" i="1"/>
  <c r="C224" i="1"/>
  <c r="C221" i="1"/>
  <c r="AZ220" i="1"/>
  <c r="F216" i="1"/>
  <c r="BB212" i="1"/>
  <c r="BC212" i="1" s="1"/>
  <c r="C212" i="1"/>
  <c r="F211" i="1"/>
  <c r="BB210" i="1"/>
  <c r="BA210" i="1" s="1"/>
  <c r="E210" i="1"/>
  <c r="C208" i="1"/>
  <c r="F207" i="1"/>
  <c r="D205" i="1"/>
  <c r="BB244" i="1"/>
  <c r="BA244" i="1" s="1"/>
  <c r="BB243" i="1"/>
  <c r="E243" i="1"/>
  <c r="F238" i="1"/>
  <c r="E237" i="1"/>
  <c r="F236" i="1"/>
  <c r="F233" i="1"/>
  <c r="F229" i="1"/>
  <c r="D216" i="1"/>
  <c r="C236" i="1"/>
  <c r="E234" i="1"/>
  <c r="D233" i="1"/>
  <c r="AZ232" i="1"/>
  <c r="D232" i="1"/>
  <c r="BB230" i="1"/>
  <c r="BA230" i="1" s="1"/>
  <c r="E230" i="1"/>
  <c r="D229" i="1"/>
  <c r="D228" i="1"/>
  <c r="D224" i="1"/>
  <c r="D212" i="1"/>
  <c r="F210" i="1"/>
  <c r="C245" i="1"/>
  <c r="F243" i="1"/>
  <c r="BB234" i="1"/>
  <c r="BC234" i="1" s="1"/>
  <c r="BB248" i="1"/>
  <c r="BC248" i="1" s="1"/>
  <c r="BB215" i="1"/>
  <c r="BA215" i="1" s="1"/>
  <c r="BB235" i="1"/>
  <c r="BC235" i="1" s="1"/>
  <c r="BB245" i="1"/>
  <c r="BA245" i="1" s="1"/>
  <c r="BB240" i="1"/>
  <c r="BA240" i="1" s="1"/>
  <c r="BB249" i="1"/>
  <c r="BC249" i="1" s="1"/>
  <c r="BB236" i="1"/>
  <c r="BC236" i="1" s="1"/>
  <c r="BB224" i="1"/>
  <c r="BA224" i="1" s="1"/>
  <c r="BB208" i="1"/>
  <c r="BC208" i="1" s="1"/>
  <c r="BB250" i="1"/>
  <c r="BA250" i="1" s="1"/>
  <c r="BB232" i="1"/>
  <c r="BC232" i="1" s="1"/>
  <c r="BB220" i="1"/>
  <c r="BC220" i="1" s="1"/>
  <c r="D84" i="1"/>
  <c r="C123" i="1"/>
  <c r="C107" i="1"/>
  <c r="C94" i="1"/>
  <c r="C158" i="1"/>
  <c r="C106" i="1"/>
  <c r="C82" i="1"/>
  <c r="F63" i="1"/>
  <c r="F115" i="1"/>
  <c r="F131" i="1"/>
  <c r="F139" i="1"/>
  <c r="F143" i="1"/>
  <c r="E61" i="1"/>
  <c r="E65" i="1"/>
  <c r="E69" i="1"/>
  <c r="E73" i="1"/>
  <c r="E77" i="1"/>
  <c r="F112" i="1"/>
  <c r="F120" i="1"/>
  <c r="F140" i="1"/>
  <c r="F148" i="1"/>
  <c r="E58" i="1"/>
  <c r="E66" i="1"/>
  <c r="E78" i="1"/>
  <c r="E86" i="1"/>
  <c r="E102" i="1"/>
  <c r="E110" i="1"/>
  <c r="E118" i="1"/>
  <c r="F89" i="1"/>
  <c r="F113" i="1"/>
  <c r="F129" i="1"/>
  <c r="F149" i="1"/>
  <c r="F153" i="1"/>
  <c r="E59" i="1"/>
  <c r="E67" i="1"/>
  <c r="E71" i="1"/>
  <c r="E75" i="1"/>
  <c r="E79" i="1"/>
  <c r="E87" i="1"/>
  <c r="C105" i="1"/>
  <c r="C97" i="1"/>
  <c r="C93" i="1"/>
  <c r="E157" i="1"/>
  <c r="E141" i="1"/>
  <c r="E137" i="1"/>
  <c r="E133" i="1"/>
  <c r="E125" i="1"/>
  <c r="E121" i="1"/>
  <c r="E116" i="1"/>
  <c r="E80" i="1"/>
  <c r="F130" i="1"/>
  <c r="C96" i="1"/>
  <c r="C84" i="1"/>
  <c r="D58" i="1"/>
  <c r="E156" i="1"/>
  <c r="E152" i="1"/>
  <c r="E144" i="1"/>
  <c r="E132" i="1"/>
  <c r="E128" i="1"/>
  <c r="E124" i="1"/>
  <c r="E101" i="1"/>
  <c r="E76" i="1"/>
  <c r="E68" i="1"/>
  <c r="E60" i="1"/>
  <c r="F114" i="1"/>
  <c r="F58" i="1"/>
  <c r="C99" i="1"/>
  <c r="C95" i="1"/>
  <c r="C83" i="1"/>
  <c r="E155" i="1"/>
  <c r="E147" i="1"/>
  <c r="E127" i="1"/>
  <c r="E119" i="1"/>
  <c r="E109" i="1"/>
  <c r="E100" i="1"/>
  <c r="E92" i="1"/>
  <c r="E88" i="1"/>
  <c r="E64" i="1"/>
  <c r="F150" i="1"/>
  <c r="F70" i="1"/>
  <c r="C58" i="1"/>
  <c r="E146" i="1"/>
  <c r="E138" i="1"/>
  <c r="E126" i="1"/>
  <c r="E122" i="1"/>
  <c r="E117" i="1"/>
  <c r="E108" i="1"/>
  <c r="E91" i="1"/>
  <c r="E85" i="1"/>
  <c r="E81" i="1"/>
  <c r="E72" i="1"/>
  <c r="F154" i="1"/>
  <c r="F142" i="1"/>
  <c r="F90" i="1"/>
  <c r="BC247" i="1"/>
  <c r="BA247" i="1"/>
  <c r="AZ250" i="1"/>
  <c r="C250" i="1"/>
  <c r="E248" i="1"/>
  <c r="D247" i="1"/>
  <c r="AZ246" i="1"/>
  <c r="BB246" i="1" s="1"/>
  <c r="BC246" i="1" s="1"/>
  <c r="C246" i="1"/>
  <c r="E244" i="1"/>
  <c r="D243" i="1"/>
  <c r="AZ242" i="1"/>
  <c r="BB242" i="1" s="1"/>
  <c r="BA242" i="1" s="1"/>
  <c r="C242" i="1"/>
  <c r="E249" i="1"/>
  <c r="D248" i="1"/>
  <c r="D244" i="1"/>
  <c r="F248" i="1"/>
  <c r="F250" i="1"/>
  <c r="BB241" i="1"/>
  <c r="AZ241" i="1"/>
  <c r="BA226" i="1"/>
  <c r="F239" i="1"/>
  <c r="F231" i="1"/>
  <c r="E239" i="1"/>
  <c r="D238" i="1"/>
  <c r="AZ237" i="1"/>
  <c r="BB237" i="1" s="1"/>
  <c r="BA237" i="1" s="1"/>
  <c r="E235" i="1"/>
  <c r="D234" i="1"/>
  <c r="AZ233" i="1"/>
  <c r="BB233" i="1" s="1"/>
  <c r="E231" i="1"/>
  <c r="D230" i="1"/>
  <c r="AZ229" i="1"/>
  <c r="BB229" i="1" s="1"/>
  <c r="BA229" i="1" s="1"/>
  <c r="E227" i="1"/>
  <c r="D226" i="1"/>
  <c r="AZ225" i="1"/>
  <c r="BB225" i="1" s="1"/>
  <c r="BA225" i="1" s="1"/>
  <c r="E223" i="1"/>
  <c r="D222" i="1"/>
  <c r="AZ221" i="1"/>
  <c r="BB221" i="1" s="1"/>
  <c r="BC221" i="1" s="1"/>
  <c r="E219" i="1"/>
  <c r="D218" i="1"/>
  <c r="AZ217" i="1"/>
  <c r="BB217" i="1" s="1"/>
  <c r="BC217" i="1" s="1"/>
  <c r="E215" i="1"/>
  <c r="D214" i="1"/>
  <c r="AZ213" i="1"/>
  <c r="BB213" i="1" s="1"/>
  <c r="BC213" i="1" s="1"/>
  <c r="E211" i="1"/>
  <c r="D210" i="1"/>
  <c r="AZ209" i="1"/>
  <c r="BB209" i="1" s="1"/>
  <c r="BC209" i="1" s="1"/>
  <c r="C209" i="1"/>
  <c r="E207" i="1"/>
  <c r="D206" i="1"/>
  <c r="AZ205" i="1"/>
  <c r="BB205" i="1" s="1"/>
  <c r="BA205" i="1" s="1"/>
  <c r="C205" i="1"/>
  <c r="F227" i="1"/>
  <c r="D239" i="1"/>
  <c r="D235" i="1"/>
  <c r="D231" i="1"/>
  <c r="D227" i="1"/>
  <c r="D223" i="1"/>
  <c r="D219" i="1"/>
  <c r="D215" i="1"/>
  <c r="D211" i="1"/>
  <c r="E208" i="1"/>
  <c r="D207" i="1"/>
  <c r="F235" i="1"/>
  <c r="F223" i="1"/>
  <c r="BC233" i="1" l="1"/>
  <c r="BA233" i="1"/>
  <c r="BC215" i="1"/>
  <c r="BC210" i="1"/>
  <c r="BC229" i="1"/>
  <c r="BA231" i="1"/>
  <c r="BA212" i="1"/>
  <c r="BC223" i="1"/>
  <c r="BC207" i="1"/>
  <c r="BA209" i="1"/>
  <c r="BC225" i="1"/>
  <c r="BA221" i="1"/>
  <c r="BA248" i="1"/>
  <c r="BC224" i="1"/>
  <c r="BC242" i="1"/>
  <c r="BC218" i="1"/>
  <c r="BC245" i="1"/>
  <c r="BC230" i="1"/>
  <c r="BA238" i="1"/>
  <c r="BC240" i="1"/>
  <c r="BC227" i="1"/>
  <c r="BA227" i="1"/>
  <c r="BA216" i="1"/>
  <c r="BC216" i="1"/>
  <c r="BC228" i="1"/>
  <c r="BC205" i="1"/>
  <c r="BA236" i="1"/>
  <c r="BC211" i="1"/>
  <c r="BC237" i="1"/>
  <c r="BA214" i="1"/>
  <c r="BA249" i="1"/>
  <c r="BA220" i="1"/>
  <c r="BC243" i="1"/>
  <c r="BA243" i="1"/>
  <c r="BC222" i="1"/>
  <c r="BA222" i="1"/>
  <c r="BA234" i="1"/>
  <c r="BA206" i="1"/>
  <c r="BA213" i="1"/>
  <c r="BC219" i="1"/>
  <c r="BA217" i="1"/>
  <c r="BA208" i="1"/>
  <c r="BC239" i="1"/>
  <c r="BC250" i="1"/>
  <c r="BA232" i="1"/>
  <c r="BC244" i="1"/>
  <c r="BA235" i="1"/>
  <c r="BA246" i="1"/>
  <c r="BC241" i="1"/>
  <c r="BA241" i="1"/>
  <c r="AZ189" i="1" l="1"/>
  <c r="BF189" i="1"/>
  <c r="BF190" i="1"/>
  <c r="BF191" i="1"/>
  <c r="BF192" i="1"/>
  <c r="AZ193" i="1"/>
  <c r="BF193" i="1"/>
  <c r="BF194" i="1"/>
  <c r="BF195" i="1"/>
  <c r="BF196" i="1"/>
  <c r="AZ197" i="1"/>
  <c r="BF197" i="1"/>
  <c r="BF198" i="1"/>
  <c r="BF199" i="1"/>
  <c r="BF200" i="1"/>
  <c r="AZ201" i="1"/>
  <c r="BF201" i="1"/>
  <c r="BF202" i="1"/>
  <c r="BF203" i="1"/>
  <c r="BF204" i="1"/>
  <c r="BF184" i="1"/>
  <c r="BF185" i="1"/>
  <c r="BF186" i="1"/>
  <c r="BF187" i="1"/>
  <c r="AZ188" i="1"/>
  <c r="BF188" i="1"/>
  <c r="BF166" i="1"/>
  <c r="BF167" i="1"/>
  <c r="BF168" i="1"/>
  <c r="BF169" i="1"/>
  <c r="AZ170" i="1"/>
  <c r="BF170" i="1"/>
  <c r="BF171" i="1"/>
  <c r="BF172" i="1"/>
  <c r="BF173" i="1"/>
  <c r="BF174" i="1"/>
  <c r="BF175" i="1"/>
  <c r="BF176" i="1"/>
  <c r="BF177" i="1"/>
  <c r="BF178" i="1"/>
  <c r="BF179" i="1"/>
  <c r="BF180" i="1"/>
  <c r="BF181" i="1"/>
  <c r="AZ182" i="1"/>
  <c r="BF182" i="1"/>
  <c r="AZ183" i="1"/>
  <c r="BF183" i="1"/>
  <c r="BB170" i="1" l="1"/>
  <c r="BA170" i="1" s="1"/>
  <c r="BB189" i="1"/>
  <c r="BC189" i="1" s="1"/>
  <c r="AZ181" i="1"/>
  <c r="BB181" i="1" s="1"/>
  <c r="BC181" i="1" s="1"/>
  <c r="AZ184" i="1"/>
  <c r="BB184" i="1" s="1"/>
  <c r="BA184" i="1" s="1"/>
  <c r="BB182" i="1"/>
  <c r="BB193" i="1"/>
  <c r="BA193" i="1" s="1"/>
  <c r="AZ177" i="1"/>
  <c r="BB177" i="1" s="1"/>
  <c r="BA177" i="1" s="1"/>
  <c r="AZ166" i="1"/>
  <c r="BB166" i="1" s="1"/>
  <c r="BA166" i="1" s="1"/>
  <c r="BB201" i="1"/>
  <c r="BC201" i="1" s="1"/>
  <c r="AZ174" i="1"/>
  <c r="BB174" i="1" s="1"/>
  <c r="BC174" i="1" s="1"/>
  <c r="BB197" i="1"/>
  <c r="BA197" i="1" s="1"/>
  <c r="AZ178" i="1"/>
  <c r="BB178" i="1" s="1"/>
  <c r="BA178" i="1" s="1"/>
  <c r="AZ169" i="1"/>
  <c r="BB169" i="1" s="1"/>
  <c r="BA169" i="1" s="1"/>
  <c r="BB188" i="1"/>
  <c r="AZ204" i="1"/>
  <c r="BB204" i="1" s="1"/>
  <c r="BC204" i="1" s="1"/>
  <c r="AZ200" i="1"/>
  <c r="BB200" i="1" s="1"/>
  <c r="BA200" i="1" s="1"/>
  <c r="AZ196" i="1"/>
  <c r="BB196" i="1" s="1"/>
  <c r="BA196" i="1" s="1"/>
  <c r="AZ192" i="1"/>
  <c r="BB192" i="1" s="1"/>
  <c r="BA192" i="1" s="1"/>
  <c r="BB183" i="1"/>
  <c r="BA183" i="1" s="1"/>
  <c r="AZ173" i="1"/>
  <c r="BB173" i="1" s="1"/>
  <c r="BA173" i="1" s="1"/>
  <c r="AZ187" i="1"/>
  <c r="BB187" i="1" s="1"/>
  <c r="BA187" i="1" s="1"/>
  <c r="AZ203" i="1"/>
  <c r="BB203" i="1" s="1"/>
  <c r="AZ199" i="1"/>
  <c r="BB199" i="1" s="1"/>
  <c r="BC199" i="1" s="1"/>
  <c r="AZ195" i="1"/>
  <c r="BB195" i="1" s="1"/>
  <c r="BA195" i="1" s="1"/>
  <c r="AZ191" i="1"/>
  <c r="BB191" i="1" s="1"/>
  <c r="BC191" i="1" s="1"/>
  <c r="AZ202" i="1"/>
  <c r="BB202" i="1" s="1"/>
  <c r="AZ198" i="1"/>
  <c r="BB198" i="1" s="1"/>
  <c r="AZ194" i="1"/>
  <c r="BB194" i="1" s="1"/>
  <c r="AZ190" i="1"/>
  <c r="BB190" i="1" s="1"/>
  <c r="AZ186" i="1"/>
  <c r="BB186" i="1" s="1"/>
  <c r="BA186" i="1" s="1"/>
  <c r="AZ185" i="1"/>
  <c r="BB185" i="1" s="1"/>
  <c r="AZ176" i="1"/>
  <c r="BB176" i="1" s="1"/>
  <c r="BC176" i="1" s="1"/>
  <c r="AZ172" i="1"/>
  <c r="BB172" i="1" s="1"/>
  <c r="BA172" i="1" s="1"/>
  <c r="AZ168" i="1"/>
  <c r="BB168" i="1" s="1"/>
  <c r="BA168" i="1" s="1"/>
  <c r="AZ180" i="1"/>
  <c r="BB180" i="1" s="1"/>
  <c r="BA180" i="1" s="1"/>
  <c r="AZ179" i="1"/>
  <c r="BB179" i="1" s="1"/>
  <c r="BC179" i="1" s="1"/>
  <c r="AZ175" i="1"/>
  <c r="BB175" i="1" s="1"/>
  <c r="BA175" i="1" s="1"/>
  <c r="AZ171" i="1"/>
  <c r="BB171" i="1" s="1"/>
  <c r="AZ167" i="1"/>
  <c r="BB167" i="1" s="1"/>
  <c r="BC195" i="1" l="1"/>
  <c r="BC172" i="1"/>
  <c r="BA181" i="1"/>
  <c r="BC168" i="1"/>
  <c r="BC177" i="1"/>
  <c r="BC184" i="1"/>
  <c r="BA189" i="1"/>
  <c r="BC187" i="1"/>
  <c r="BC180" i="1"/>
  <c r="BA174" i="1"/>
  <c r="BC170" i="1"/>
  <c r="BC196" i="1"/>
  <c r="BC197" i="1"/>
  <c r="BC192" i="1"/>
  <c r="BC193" i="1"/>
  <c r="BC178" i="1"/>
  <c r="BC175" i="1"/>
  <c r="BA179" i="1"/>
  <c r="BA199" i="1"/>
  <c r="BA176" i="1"/>
  <c r="BC169" i="1"/>
  <c r="BC183" i="1"/>
  <c r="BC173" i="1"/>
  <c r="BA191" i="1"/>
  <c r="BC200" i="1"/>
  <c r="BA204" i="1"/>
  <c r="BC182" i="1"/>
  <c r="BA182" i="1"/>
  <c r="BA203" i="1"/>
  <c r="BC203" i="1"/>
  <c r="BC202" i="1"/>
  <c r="BA202" i="1"/>
  <c r="BC166" i="1"/>
  <c r="BC186" i="1"/>
  <c r="BA201" i="1"/>
  <c r="BC188" i="1"/>
  <c r="BA188" i="1"/>
  <c r="BC194" i="1"/>
  <c r="BA194" i="1"/>
  <c r="BC190" i="1"/>
  <c r="BA190" i="1"/>
  <c r="BC198" i="1"/>
  <c r="BA198" i="1"/>
  <c r="BC185" i="1"/>
  <c r="BA185" i="1"/>
  <c r="BC167" i="1"/>
  <c r="BA167" i="1"/>
  <c r="BC171" i="1"/>
  <c r="BA171" i="1"/>
  <c r="BF6" i="1"/>
  <c r="BF7" i="1"/>
  <c r="BF8" i="1"/>
  <c r="BF9" i="1"/>
  <c r="BF10"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1" i="1"/>
  <c r="BF112" i="1"/>
  <c r="BF113" i="1"/>
  <c r="BF114" i="1"/>
  <c r="BF115" i="1"/>
  <c r="BF116" i="1"/>
  <c r="BF117" i="1"/>
  <c r="BF118" i="1"/>
  <c r="BF119" i="1"/>
  <c r="BF120" i="1"/>
  <c r="BF121" i="1"/>
  <c r="BF122" i="1"/>
  <c r="BF123" i="1"/>
  <c r="BF124" i="1"/>
  <c r="BF125" i="1"/>
  <c r="BF126" i="1"/>
  <c r="BF127" i="1"/>
  <c r="BF128" i="1"/>
  <c r="BF129" i="1"/>
  <c r="BF130" i="1"/>
  <c r="BF131" i="1"/>
  <c r="BF132" i="1"/>
  <c r="BF133" i="1"/>
  <c r="BF134" i="1"/>
  <c r="BF135" i="1"/>
  <c r="BF136" i="1"/>
  <c r="BF137" i="1"/>
  <c r="BF138" i="1"/>
  <c r="BF139" i="1"/>
  <c r="BF140" i="1"/>
  <c r="BF141" i="1"/>
  <c r="BF142" i="1"/>
  <c r="BF143" i="1"/>
  <c r="BF144" i="1"/>
  <c r="BF145" i="1"/>
  <c r="BF146" i="1"/>
  <c r="BF147" i="1"/>
  <c r="BF148" i="1"/>
  <c r="BF149" i="1"/>
  <c r="BF150" i="1"/>
  <c r="BF151" i="1"/>
  <c r="BF152" i="1"/>
  <c r="BF153" i="1"/>
  <c r="BF154" i="1"/>
  <c r="BF155" i="1"/>
  <c r="BF156" i="1"/>
  <c r="BF157" i="1"/>
  <c r="BF158" i="1"/>
  <c r="BF75" i="1"/>
  <c r="BF76" i="1"/>
  <c r="BF161" i="1"/>
  <c r="BF162" i="1"/>
  <c r="BF163" i="1"/>
  <c r="BF164" i="1"/>
  <c r="BF165" i="1"/>
  <c r="AZ161" i="1" l="1"/>
  <c r="BB161" i="1"/>
  <c r="BC161" i="1" s="1"/>
  <c r="AZ165" i="1"/>
  <c r="BB165" i="1"/>
  <c r="AZ164" i="1"/>
  <c r="BB164" i="1"/>
  <c r="AZ162" i="1"/>
  <c r="BB162" i="1" s="1"/>
  <c r="BC162" i="1" s="1"/>
  <c r="AZ163" i="1"/>
  <c r="BB163" i="1" l="1"/>
  <c r="BA163" i="1" s="1"/>
  <c r="BA161" i="1"/>
  <c r="BC165" i="1"/>
  <c r="BA165" i="1"/>
  <c r="BA162" i="1"/>
  <c r="BA164" i="1"/>
  <c r="BC164" i="1"/>
  <c r="BC163" i="1" l="1"/>
  <c r="AZ76" i="1"/>
  <c r="BB76" i="1" s="1"/>
  <c r="AZ75" i="1"/>
  <c r="BB75" i="1" s="1"/>
  <c r="BA76" i="1" l="1"/>
  <c r="BC76" i="1"/>
  <c r="BA75" i="1"/>
  <c r="BC75" i="1"/>
  <c r="AZ30" i="1" l="1"/>
  <c r="AZ86" i="1"/>
  <c r="AZ85" i="1"/>
  <c r="AZ29" i="1"/>
  <c r="AZ104" i="1"/>
  <c r="AZ100" i="1"/>
  <c r="AZ96" i="1"/>
  <c r="AZ92" i="1"/>
  <c r="AZ90" i="1"/>
  <c r="AZ88" i="1"/>
  <c r="AZ81" i="1"/>
  <c r="AZ79" i="1"/>
  <c r="AZ69" i="1"/>
  <c r="AZ65" i="1"/>
  <c r="AZ61" i="1"/>
  <c r="AZ57" i="1"/>
  <c r="AZ53" i="1"/>
  <c r="AZ49" i="1"/>
  <c r="AZ45" i="1"/>
  <c r="AZ41" i="1"/>
  <c r="AZ35" i="1"/>
  <c r="AZ31" i="1"/>
  <c r="AZ27" i="1"/>
  <c r="AZ23" i="1"/>
  <c r="AZ19" i="1"/>
  <c r="AZ15" i="1"/>
  <c r="AZ11" i="1"/>
  <c r="AZ7" i="1"/>
  <c r="AZ107" i="1"/>
  <c r="AZ103" i="1"/>
  <c r="AZ99" i="1"/>
  <c r="AZ95" i="1"/>
  <c r="AZ91" i="1"/>
  <c r="AZ89" i="1"/>
  <c r="AZ87" i="1"/>
  <c r="AZ78" i="1"/>
  <c r="AZ68" i="1"/>
  <c r="AZ64" i="1"/>
  <c r="AZ60" i="1"/>
  <c r="AZ56" i="1"/>
  <c r="AZ52" i="1"/>
  <c r="AZ48" i="1"/>
  <c r="AZ44" i="1"/>
  <c r="AZ40" i="1"/>
  <c r="AZ38" i="1"/>
  <c r="AZ34" i="1"/>
  <c r="AZ26" i="1"/>
  <c r="AZ22" i="1"/>
  <c r="AZ18" i="1"/>
  <c r="AZ14" i="1"/>
  <c r="AZ10" i="1"/>
  <c r="BB10" i="1" s="1"/>
  <c r="AZ6" i="1"/>
  <c r="BB6" i="1" s="1"/>
  <c r="BA6" i="1" s="1"/>
  <c r="AZ106" i="1"/>
  <c r="AZ102" i="1"/>
  <c r="AZ98" i="1"/>
  <c r="AZ94" i="1"/>
  <c r="AZ84" i="1"/>
  <c r="AZ77" i="1"/>
  <c r="AZ73" i="1"/>
  <c r="AZ71" i="1"/>
  <c r="AZ67" i="1"/>
  <c r="AZ63" i="1"/>
  <c r="AZ59" i="1"/>
  <c r="AZ55" i="1"/>
  <c r="AZ51" i="1"/>
  <c r="AZ47" i="1"/>
  <c r="AZ43" i="1"/>
  <c r="AZ39" i="1"/>
  <c r="AZ37" i="1"/>
  <c r="AZ33" i="1"/>
  <c r="AZ25" i="1"/>
  <c r="AZ21" i="1"/>
  <c r="AZ17" i="1"/>
  <c r="AZ13" i="1"/>
  <c r="AZ9" i="1"/>
  <c r="AZ105" i="1"/>
  <c r="AZ101" i="1"/>
  <c r="AZ97" i="1"/>
  <c r="AZ93" i="1"/>
  <c r="AZ83" i="1"/>
  <c r="AZ82" i="1"/>
  <c r="AZ80" i="1"/>
  <c r="AZ74" i="1"/>
  <c r="AZ72" i="1"/>
  <c r="AZ70" i="1"/>
  <c r="AZ66" i="1"/>
  <c r="AZ62" i="1"/>
  <c r="AZ58" i="1"/>
  <c r="AZ54" i="1"/>
  <c r="AZ50" i="1"/>
  <c r="AZ46" i="1"/>
  <c r="AZ42" i="1"/>
  <c r="AZ36" i="1"/>
  <c r="AZ32" i="1"/>
  <c r="AZ28" i="1"/>
  <c r="AZ24" i="1"/>
  <c r="AZ20" i="1"/>
  <c r="AZ16" i="1"/>
  <c r="AZ12" i="1"/>
  <c r="AZ156" i="1"/>
  <c r="AZ153" i="1"/>
  <c r="AZ158" i="1"/>
  <c r="AZ155" i="1"/>
  <c r="AZ157" i="1"/>
  <c r="AZ152" i="1"/>
  <c r="AZ151" i="1"/>
  <c r="AZ140" i="1"/>
  <c r="AZ133" i="1"/>
  <c r="AZ129" i="1"/>
  <c r="AZ125" i="1"/>
  <c r="AZ121" i="1"/>
  <c r="AZ119" i="1"/>
  <c r="AZ110" i="1"/>
  <c r="AZ150" i="1"/>
  <c r="AZ149" i="1"/>
  <c r="AZ146" i="1"/>
  <c r="AZ139" i="1"/>
  <c r="AZ136" i="1"/>
  <c r="AZ132" i="1"/>
  <c r="AZ128" i="1"/>
  <c r="AZ124" i="1"/>
  <c r="AZ120" i="1"/>
  <c r="AZ118" i="1"/>
  <c r="AZ109" i="1"/>
  <c r="AZ148" i="1"/>
  <c r="AZ145" i="1"/>
  <c r="AZ144" i="1"/>
  <c r="AZ143" i="1"/>
  <c r="AZ138" i="1"/>
  <c r="AZ135" i="1"/>
  <c r="AZ131" i="1"/>
  <c r="AZ127" i="1"/>
  <c r="AZ123" i="1"/>
  <c r="AZ117" i="1"/>
  <c r="AZ115" i="1"/>
  <c r="AZ108" i="1"/>
  <c r="AZ154" i="1"/>
  <c r="AZ147" i="1"/>
  <c r="AZ142" i="1"/>
  <c r="AZ141" i="1"/>
  <c r="AZ137" i="1"/>
  <c r="AZ134" i="1"/>
  <c r="AZ130" i="1"/>
  <c r="AZ126" i="1"/>
  <c r="AZ122" i="1"/>
  <c r="AZ116" i="1"/>
  <c r="AZ114" i="1"/>
  <c r="AZ113" i="1"/>
  <c r="AZ112" i="1"/>
  <c r="AZ111" i="1"/>
  <c r="BB158" i="1"/>
  <c r="BB13" i="1"/>
  <c r="BC13" i="1" s="1"/>
  <c r="BB12" i="1" l="1"/>
  <c r="BB85" i="1"/>
  <c r="BB30" i="1"/>
  <c r="BA30" i="1" s="1"/>
  <c r="BB46" i="1"/>
  <c r="BC46" i="1" s="1"/>
  <c r="BB54" i="1"/>
  <c r="BA54" i="1" s="1"/>
  <c r="BB70" i="1"/>
  <c r="BA70" i="1" s="1"/>
  <c r="BB80" i="1"/>
  <c r="BC80" i="1" s="1"/>
  <c r="BB101" i="1"/>
  <c r="BA101" i="1" s="1"/>
  <c r="BB39" i="1"/>
  <c r="BC39" i="1" s="1"/>
  <c r="BB63" i="1"/>
  <c r="BC63" i="1" s="1"/>
  <c r="BB102" i="1"/>
  <c r="BB42" i="1"/>
  <c r="BA42" i="1" s="1"/>
  <c r="BB40" i="1"/>
  <c r="BC40" i="1" s="1"/>
  <c r="BB48" i="1"/>
  <c r="BA48" i="1" s="1"/>
  <c r="BB56" i="1"/>
  <c r="BA56" i="1" s="1"/>
  <c r="BB43" i="1"/>
  <c r="BA43" i="1" s="1"/>
  <c r="BB77" i="1"/>
  <c r="BA77" i="1" s="1"/>
  <c r="BB44" i="1"/>
  <c r="BC44" i="1" s="1"/>
  <c r="BB52" i="1"/>
  <c r="BC52" i="1" s="1"/>
  <c r="BB78" i="1"/>
  <c r="BC78" i="1" s="1"/>
  <c r="BB45" i="1"/>
  <c r="BC45" i="1" s="1"/>
  <c r="BB61" i="1"/>
  <c r="BC61" i="1" s="1"/>
  <c r="BB79" i="1"/>
  <c r="BC79" i="1" s="1"/>
  <c r="BB81" i="1"/>
  <c r="BC81" i="1" s="1"/>
  <c r="BB90" i="1"/>
  <c r="BC90" i="1" s="1"/>
  <c r="BB92" i="1"/>
  <c r="BA92" i="1" s="1"/>
  <c r="BB7" i="1"/>
  <c r="BC7" i="1" s="1"/>
  <c r="BB41" i="1"/>
  <c r="BA41" i="1" s="1"/>
  <c r="BB109" i="1"/>
  <c r="BC109" i="1" s="1"/>
  <c r="BB16" i="1"/>
  <c r="BB24" i="1"/>
  <c r="BB32" i="1"/>
  <c r="BB62" i="1"/>
  <c r="BC62" i="1" s="1"/>
  <c r="BB72" i="1"/>
  <c r="BA72" i="1" s="1"/>
  <c r="BB82" i="1"/>
  <c r="BB83" i="1"/>
  <c r="BB93" i="1"/>
  <c r="BB9" i="1"/>
  <c r="BA9" i="1" s="1"/>
  <c r="BB21" i="1"/>
  <c r="BB33" i="1"/>
  <c r="BB47" i="1"/>
  <c r="BB55" i="1"/>
  <c r="BB71" i="1"/>
  <c r="BB73" i="1"/>
  <c r="BB84" i="1"/>
  <c r="BC84" i="1" s="1"/>
  <c r="BB94" i="1"/>
  <c r="BB14" i="1"/>
  <c r="BB22" i="1"/>
  <c r="BB34" i="1"/>
  <c r="BB64" i="1"/>
  <c r="BB95" i="1"/>
  <c r="BB103" i="1"/>
  <c r="BB15" i="1"/>
  <c r="BB23" i="1"/>
  <c r="BB31" i="1"/>
  <c r="BB53" i="1"/>
  <c r="BB69" i="1"/>
  <c r="BB88" i="1"/>
  <c r="BB100" i="1"/>
  <c r="BB8" i="1"/>
  <c r="BA8" i="1" s="1"/>
  <c r="BB118" i="1"/>
  <c r="BC118" i="1" s="1"/>
  <c r="BB20" i="1"/>
  <c r="BB28" i="1"/>
  <c r="BB36" i="1"/>
  <c r="BB50" i="1"/>
  <c r="BB58" i="1"/>
  <c r="BB66" i="1"/>
  <c r="BB74" i="1"/>
  <c r="BC74" i="1" s="1"/>
  <c r="BB97" i="1"/>
  <c r="BB105" i="1"/>
  <c r="BB17" i="1"/>
  <c r="BB25" i="1"/>
  <c r="BB37" i="1"/>
  <c r="BB51" i="1"/>
  <c r="BB59" i="1"/>
  <c r="BB67" i="1"/>
  <c r="BB98" i="1"/>
  <c r="BB106" i="1"/>
  <c r="BB18" i="1"/>
  <c r="BB26" i="1"/>
  <c r="BB38" i="1"/>
  <c r="BB60" i="1"/>
  <c r="BB68" i="1"/>
  <c r="BB87" i="1"/>
  <c r="BB89" i="1"/>
  <c r="BB91" i="1"/>
  <c r="BB99" i="1"/>
  <c r="BB107" i="1"/>
  <c r="BB11" i="1"/>
  <c r="BA11" i="1" s="1"/>
  <c r="BB19" i="1"/>
  <c r="BB27" i="1"/>
  <c r="BB35" i="1"/>
  <c r="BB49" i="1"/>
  <c r="BB57" i="1"/>
  <c r="BB65" i="1"/>
  <c r="BB96" i="1"/>
  <c r="BB104" i="1"/>
  <c r="BB120" i="1"/>
  <c r="BA120" i="1" s="1"/>
  <c r="BB136" i="1"/>
  <c r="BC136" i="1" s="1"/>
  <c r="BB124" i="1"/>
  <c r="BB139" i="1"/>
  <c r="BC139" i="1" s="1"/>
  <c r="BB146" i="1"/>
  <c r="BC146" i="1" s="1"/>
  <c r="BB149" i="1"/>
  <c r="BA149" i="1" s="1"/>
  <c r="BB121" i="1"/>
  <c r="BC121" i="1" s="1"/>
  <c r="BB113" i="1"/>
  <c r="BC113" i="1" s="1"/>
  <c r="BB114" i="1"/>
  <c r="BC114" i="1" s="1"/>
  <c r="BB126" i="1"/>
  <c r="BA126" i="1" s="1"/>
  <c r="BB141" i="1"/>
  <c r="BC141" i="1" s="1"/>
  <c r="BB128" i="1"/>
  <c r="BC128" i="1" s="1"/>
  <c r="BB151" i="1"/>
  <c r="BA151" i="1" s="1"/>
  <c r="BB29" i="1"/>
  <c r="BA29" i="1" s="1"/>
  <c r="BB110" i="1"/>
  <c r="BC110" i="1" s="1"/>
  <c r="BB125" i="1"/>
  <c r="BA125" i="1" s="1"/>
  <c r="BB140" i="1"/>
  <c r="BC140" i="1" s="1"/>
  <c r="BB116" i="1"/>
  <c r="BA116" i="1" s="1"/>
  <c r="BB130" i="1"/>
  <c r="BC130" i="1" s="1"/>
  <c r="BB147" i="1"/>
  <c r="BC147" i="1" s="1"/>
  <c r="BB132" i="1"/>
  <c r="BC132" i="1" s="1"/>
  <c r="BB150" i="1"/>
  <c r="BA150" i="1" s="1"/>
  <c r="BB129" i="1"/>
  <c r="BA129" i="1" s="1"/>
  <c r="BB111" i="1"/>
  <c r="BA111" i="1" s="1"/>
  <c r="BB134" i="1"/>
  <c r="BA134" i="1" s="1"/>
  <c r="BB154" i="1"/>
  <c r="BA154" i="1" s="1"/>
  <c r="BB86" i="1"/>
  <c r="BA86" i="1" s="1"/>
  <c r="BB119" i="1"/>
  <c r="BC119" i="1" s="1"/>
  <c r="BB133" i="1"/>
  <c r="BC133" i="1" s="1"/>
  <c r="BB112" i="1"/>
  <c r="BA112" i="1" s="1"/>
  <c r="BB122" i="1"/>
  <c r="BA122" i="1" s="1"/>
  <c r="BB137" i="1"/>
  <c r="BC137" i="1" s="1"/>
  <c r="BB142" i="1"/>
  <c r="BA142" i="1" s="1"/>
  <c r="BB108" i="1"/>
  <c r="BC108" i="1" s="1"/>
  <c r="BB115" i="1"/>
  <c r="BB127" i="1"/>
  <c r="BB156" i="1"/>
  <c r="BA156" i="1" s="1"/>
  <c r="BB117" i="1"/>
  <c r="BA117" i="1" s="1"/>
  <c r="BB131" i="1"/>
  <c r="BC131" i="1" s="1"/>
  <c r="BB135" i="1"/>
  <c r="BC135" i="1" s="1"/>
  <c r="BB157" i="1"/>
  <c r="BA157" i="1" s="1"/>
  <c r="BB153" i="1"/>
  <c r="BA153" i="1" s="1"/>
  <c r="BB123" i="1"/>
  <c r="BB138" i="1"/>
  <c r="BC138" i="1" s="1"/>
  <c r="BB143" i="1"/>
  <c r="BC143" i="1" s="1"/>
  <c r="BB152" i="1"/>
  <c r="BC152" i="1" s="1"/>
  <c r="BB144" i="1"/>
  <c r="BC158" i="1"/>
  <c r="BB145" i="1"/>
  <c r="BC145" i="1" s="1"/>
  <c r="BB148" i="1"/>
  <c r="BA148" i="1" s="1"/>
  <c r="BB155" i="1"/>
  <c r="BC155" i="1" s="1"/>
  <c r="BA85" i="1"/>
  <c r="BC85" i="1"/>
  <c r="BC102" i="1"/>
  <c r="BA102" i="1"/>
  <c r="BC56" i="1"/>
  <c r="AZ4" i="1"/>
  <c r="AY4" i="1"/>
  <c r="BA46" i="1" l="1"/>
  <c r="BC48" i="1"/>
  <c r="BA44" i="1"/>
  <c r="BC43" i="1"/>
  <c r="BC30" i="1"/>
  <c r="BA45" i="1"/>
  <c r="BA118" i="1"/>
  <c r="BC72" i="1"/>
  <c r="BA63" i="1"/>
  <c r="BA140" i="1"/>
  <c r="BC29" i="1"/>
  <c r="BC116" i="1"/>
  <c r="BA109" i="1"/>
  <c r="BC77" i="1"/>
  <c r="BC41" i="1"/>
  <c r="BC54" i="1"/>
  <c r="BA78" i="1"/>
  <c r="BA81" i="1"/>
  <c r="BC42" i="1"/>
  <c r="BC149" i="1"/>
  <c r="BC120" i="1"/>
  <c r="BA136" i="1"/>
  <c r="BC101" i="1"/>
  <c r="BC126" i="1"/>
  <c r="BC150" i="1"/>
  <c r="BC117" i="1"/>
  <c r="BC154" i="1"/>
  <c r="BA61" i="1"/>
  <c r="BA74" i="1"/>
  <c r="BA121" i="1"/>
  <c r="BA40" i="1"/>
  <c r="BA84" i="1"/>
  <c r="BA110" i="1"/>
  <c r="BA108" i="1"/>
  <c r="BA90" i="1"/>
  <c r="BC70" i="1"/>
  <c r="BA141" i="1"/>
  <c r="BA39" i="1"/>
  <c r="BA52" i="1"/>
  <c r="BC122" i="1"/>
  <c r="BA119" i="1"/>
  <c r="BA130" i="1"/>
  <c r="BC8" i="1"/>
  <c r="BC9" i="1"/>
  <c r="BA113" i="1"/>
  <c r="BA128" i="1"/>
  <c r="BA131" i="1"/>
  <c r="BC92" i="1"/>
  <c r="BC125" i="1"/>
  <c r="BA147" i="1"/>
  <c r="BA152" i="1"/>
  <c r="BA139" i="1"/>
  <c r="BA80" i="1"/>
  <c r="BC156" i="1"/>
  <c r="BA143" i="1"/>
  <c r="BA114" i="1"/>
  <c r="BC111" i="1"/>
  <c r="BC134" i="1"/>
  <c r="BA7" i="1"/>
  <c r="BA79" i="1"/>
  <c r="BC151" i="1"/>
  <c r="BA133" i="1"/>
  <c r="BA132" i="1"/>
  <c r="BC129" i="1"/>
  <c r="BC123" i="1"/>
  <c r="BA123" i="1"/>
  <c r="BA158" i="1"/>
  <c r="BA138" i="1"/>
  <c r="BC127" i="1"/>
  <c r="BA127" i="1"/>
  <c r="BA115" i="1"/>
  <c r="BC115" i="1"/>
  <c r="BA135" i="1"/>
  <c r="BC142" i="1"/>
  <c r="BC86" i="1"/>
  <c r="BC157" i="1"/>
  <c r="BA145" i="1"/>
  <c r="BC148" i="1"/>
  <c r="BA155" i="1"/>
  <c r="BC153" i="1"/>
  <c r="BC6" i="1"/>
  <c r="BA62" i="1"/>
  <c r="BC124" i="1"/>
  <c r="BA124" i="1"/>
  <c r="BC144" i="1"/>
  <c r="BA144" i="1"/>
  <c r="BC112" i="1"/>
  <c r="BA137" i="1"/>
  <c r="BA146" i="1"/>
  <c r="BB4" i="1"/>
  <c r="BC27" i="1"/>
  <c r="BA27" i="1"/>
  <c r="BC98" i="1"/>
  <c r="BA98" i="1"/>
  <c r="BC51" i="1"/>
  <c r="BA51" i="1"/>
  <c r="BC99" i="1"/>
  <c r="BA99" i="1"/>
  <c r="BC60" i="1"/>
  <c r="BA60" i="1"/>
  <c r="BC94" i="1"/>
  <c r="BA94" i="1"/>
  <c r="BC21" i="1"/>
  <c r="BA21" i="1"/>
  <c r="BC95" i="1"/>
  <c r="BA95" i="1"/>
  <c r="BC37" i="1"/>
  <c r="BA37" i="1"/>
  <c r="BC53" i="1"/>
  <c r="BA53" i="1"/>
  <c r="BC31" i="1"/>
  <c r="BA31" i="1"/>
  <c r="BC71" i="1"/>
  <c r="BA71" i="1"/>
  <c r="BC33" i="1"/>
  <c r="BA33" i="1"/>
  <c r="BC36" i="1"/>
  <c r="BA36" i="1"/>
  <c r="BC50" i="1"/>
  <c r="BA50" i="1"/>
  <c r="BC12" i="1"/>
  <c r="BA12" i="1"/>
  <c r="BC82" i="1"/>
  <c r="BA82" i="1"/>
  <c r="BC104" i="1"/>
  <c r="BA104" i="1"/>
  <c r="BC65" i="1"/>
  <c r="BA65" i="1"/>
  <c r="BC11" i="1"/>
  <c r="BC22" i="1"/>
  <c r="BA22" i="1"/>
  <c r="BC100" i="1"/>
  <c r="BA100" i="1"/>
  <c r="BC23" i="1"/>
  <c r="BA23" i="1"/>
  <c r="BC73" i="1"/>
  <c r="BA73" i="1"/>
  <c r="BC35" i="1"/>
  <c r="BA35" i="1"/>
  <c r="BC34" i="1"/>
  <c r="BA34" i="1"/>
  <c r="BC17" i="1"/>
  <c r="BA17" i="1"/>
  <c r="BC15" i="1"/>
  <c r="BA15" i="1"/>
  <c r="BC91" i="1"/>
  <c r="BA91" i="1"/>
  <c r="BC26" i="1"/>
  <c r="BA26" i="1"/>
  <c r="BC55" i="1"/>
  <c r="BA55" i="1"/>
  <c r="BA13" i="1"/>
  <c r="BC105" i="1"/>
  <c r="BA105" i="1"/>
  <c r="BC58" i="1"/>
  <c r="BA58" i="1"/>
  <c r="BC20" i="1"/>
  <c r="BA20" i="1"/>
  <c r="BC49" i="1"/>
  <c r="BA49" i="1"/>
  <c r="BC25" i="1"/>
  <c r="BA25" i="1"/>
  <c r="BC38" i="1"/>
  <c r="BA38" i="1"/>
  <c r="BC47" i="1"/>
  <c r="BA47" i="1"/>
  <c r="BC57" i="1"/>
  <c r="BA57" i="1"/>
  <c r="BC19" i="1"/>
  <c r="BA19" i="1"/>
  <c r="BC14" i="1"/>
  <c r="BA14" i="1"/>
  <c r="BC106" i="1"/>
  <c r="BA106" i="1"/>
  <c r="BC59" i="1"/>
  <c r="BA59" i="1"/>
  <c r="BC87" i="1"/>
  <c r="BA87" i="1"/>
  <c r="BC68" i="1"/>
  <c r="BA68" i="1"/>
  <c r="BC10" i="1"/>
  <c r="BA10" i="1"/>
  <c r="BC32" i="1"/>
  <c r="BA32" i="1"/>
  <c r="BC97" i="1"/>
  <c r="BA97" i="1"/>
  <c r="BC24" i="1"/>
  <c r="BA24" i="1"/>
  <c r="BC103" i="1"/>
  <c r="BA103" i="1"/>
  <c r="BC64" i="1"/>
  <c r="BA64" i="1"/>
  <c r="BC67" i="1"/>
  <c r="BA67" i="1"/>
  <c r="BC89" i="1"/>
  <c r="BA89" i="1"/>
  <c r="BC18" i="1"/>
  <c r="BA18" i="1"/>
  <c r="BC96" i="1"/>
  <c r="BA96" i="1"/>
  <c r="BC88" i="1"/>
  <c r="BA88" i="1"/>
  <c r="BC69" i="1"/>
  <c r="BA69" i="1"/>
  <c r="BC107" i="1"/>
  <c r="BA107" i="1"/>
  <c r="BC83" i="1"/>
  <c r="BA83" i="1"/>
  <c r="BC16" i="1"/>
  <c r="BA16" i="1"/>
  <c r="BC66" i="1"/>
  <c r="BA66" i="1"/>
  <c r="BC28" i="1"/>
  <c r="BA28" i="1"/>
  <c r="BC93" i="1"/>
  <c r="BA93" i="1"/>
  <c r="BA4" i="1" l="1"/>
  <c r="I2" i="1" l="1"/>
  <c r="I3" i="1" l="1"/>
  <c r="BB3" i="1"/>
</calcChain>
</file>

<file path=xl/sharedStrings.xml><?xml version="1.0" encoding="utf-8"?>
<sst xmlns="http://schemas.openxmlformats.org/spreadsheetml/2006/main" count="336" uniqueCount="194">
  <si>
    <t>一者応札に係るフォローアップ及び競争性のない随意契約フォローアップに必要な項目</t>
    <phoneticPr fontId="4"/>
  </si>
  <si>
    <t>前年度又は前回に一者応札であった案件について、改善の有無にかかわらず記載する。
※25欄に「○」又は「×」が付されたものについて記載する。</t>
    <rPh sb="34" eb="36">
      <t>キサイ</t>
    </rPh>
    <rPh sb="43" eb="44">
      <t>ラン</t>
    </rPh>
    <rPh sb="48" eb="49">
      <t>マタ</t>
    </rPh>
    <rPh sb="54" eb="55">
      <t>フ</t>
    </rPh>
    <rPh sb="64" eb="66">
      <t>キサイ</t>
    </rPh>
    <phoneticPr fontId="4"/>
  </si>
  <si>
    <t xml:space="preserve">１
番号
(半角英数字で記載）
（例：Aa001)
</t>
    <rPh sb="2" eb="4">
      <t>バンゴウ</t>
    </rPh>
    <rPh sb="6" eb="8">
      <t>ハンカク</t>
    </rPh>
    <rPh sb="8" eb="11">
      <t>エイスウジ</t>
    </rPh>
    <rPh sb="12" eb="14">
      <t>キサイ</t>
    </rPh>
    <rPh sb="17" eb="18">
      <t>レイ</t>
    </rPh>
    <phoneticPr fontId="4"/>
  </si>
  <si>
    <t>２
契約種別</t>
    <rPh sb="2" eb="4">
      <t>ケイヤク</t>
    </rPh>
    <rPh sb="4" eb="6">
      <t>シュベツ</t>
    </rPh>
    <phoneticPr fontId="4"/>
  </si>
  <si>
    <t>３
契約名称及び内容　　　　</t>
    <phoneticPr fontId="4"/>
  </si>
  <si>
    <t>４
契約担当官等の氏名並びにその所属する部局の名称及び所在地
（数字は全角（文字）入力）
(例：○県○市○町１－１－１）
※分担契約の場合、ほか○官署(等)と記載する。</t>
    <rPh sb="32" eb="34">
      <t>スウジ</t>
    </rPh>
    <rPh sb="35" eb="37">
      <t>ゼンカク</t>
    </rPh>
    <rPh sb="38" eb="40">
      <t>モジ</t>
    </rPh>
    <rPh sb="41" eb="43">
      <t>ニュウリョク</t>
    </rPh>
    <rPh sb="46" eb="47">
      <t>レイ</t>
    </rPh>
    <rPh sb="62" eb="66">
      <t>ブンタンケイヤク</t>
    </rPh>
    <rPh sb="67" eb="69">
      <t>バアイ</t>
    </rPh>
    <rPh sb="73" eb="75">
      <t>カンショ</t>
    </rPh>
    <rPh sb="76" eb="77">
      <t>トウ</t>
    </rPh>
    <rPh sb="79" eb="81">
      <t>キサイ</t>
    </rPh>
    <phoneticPr fontId="4"/>
  </si>
  <si>
    <t>①工事</t>
    <rPh sb="1" eb="3">
      <t>コウジ</t>
    </rPh>
    <phoneticPr fontId="4"/>
  </si>
  <si>
    <t>①公表</t>
    <rPh sb="1" eb="3">
      <t>コウヒョウ</t>
    </rPh>
    <phoneticPr fontId="4"/>
  </si>
  <si>
    <t>②工事（調査及び設計業務等）</t>
    <rPh sb="1" eb="3">
      <t>コウジ</t>
    </rPh>
    <rPh sb="4" eb="7">
      <t>チョウサオヨ</t>
    </rPh>
    <rPh sb="8" eb="13">
      <t>セッケイギョウムトウ</t>
    </rPh>
    <phoneticPr fontId="4"/>
  </si>
  <si>
    <t>②共同</t>
    <rPh sb="1" eb="3">
      <t>キョウドウ</t>
    </rPh>
    <phoneticPr fontId="4"/>
  </si>
  <si>
    <t>⑦物品等購入</t>
    <rPh sb="1" eb="3">
      <t>ブッピン</t>
    </rPh>
    <rPh sb="3" eb="4">
      <t>トウ</t>
    </rPh>
    <rPh sb="4" eb="6">
      <t>コウニュウ</t>
    </rPh>
    <phoneticPr fontId="4"/>
  </si>
  <si>
    <t>⑧物品等製造</t>
    <rPh sb="1" eb="3">
      <t>ブッピン</t>
    </rPh>
    <rPh sb="3" eb="4">
      <t>トウ</t>
    </rPh>
    <rPh sb="4" eb="6">
      <t>セイゾウ</t>
    </rPh>
    <phoneticPr fontId="4"/>
  </si>
  <si>
    <t>⑩役務</t>
    <rPh sb="1" eb="3">
      <t>エキム</t>
    </rPh>
    <phoneticPr fontId="4"/>
  </si>
  <si>
    <t>№</t>
  </si>
  <si>
    <t>様式</t>
    <rPh sb="0" eb="2">
      <t>ヨウシキ</t>
    </rPh>
    <phoneticPr fontId="2"/>
  </si>
  <si>
    <t>様式１</t>
    <rPh sb="0" eb="2">
      <t>ヨウシキ</t>
    </rPh>
    <phoneticPr fontId="2"/>
  </si>
  <si>
    <t>様式２</t>
    <rPh sb="0" eb="2">
      <t>ヨウシキ</t>
    </rPh>
    <phoneticPr fontId="2"/>
  </si>
  <si>
    <t>様式３</t>
    <rPh sb="0" eb="2">
      <t>ヨウシキ</t>
    </rPh>
    <phoneticPr fontId="2"/>
  </si>
  <si>
    <t>様式４</t>
    <rPh sb="0" eb="2">
      <t>ヨウシキ</t>
    </rPh>
    <phoneticPr fontId="2"/>
  </si>
  <si>
    <t>応札・応募者数</t>
  </si>
  <si>
    <t>③その他の公益法人</t>
    <rPh sb="3" eb="4">
      <t>タ</t>
    </rPh>
    <phoneticPr fontId="3"/>
  </si>
  <si>
    <t>⑥その他の法人等</t>
    <rPh sb="3" eb="4">
      <t>タ</t>
    </rPh>
    <rPh sb="5" eb="7">
      <t>ホウジン</t>
    </rPh>
    <rPh sb="7" eb="8">
      <t>トウ</t>
    </rPh>
    <phoneticPr fontId="4"/>
  </si>
  <si>
    <t>②公益財団法人</t>
    <rPh sb="1" eb="3">
      <t>コウエキ</t>
    </rPh>
    <rPh sb="3" eb="5">
      <t>ザイダン</t>
    </rPh>
    <rPh sb="5" eb="7">
      <t>ホウジン</t>
    </rPh>
    <phoneticPr fontId="4"/>
  </si>
  <si>
    <t>国所管</t>
    <rPh sb="0" eb="1">
      <t>クニ</t>
    </rPh>
    <rPh sb="1" eb="3">
      <t>ショカン</t>
    </rPh>
    <phoneticPr fontId="4"/>
  </si>
  <si>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</si>
  <si>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</si>
  <si>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</si>
  <si>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</si>
  <si>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</si>
  <si>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</si>
  <si>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</si>
  <si>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</si>
  <si>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</si>
  <si>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</si>
  <si>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</si>
  <si>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</si>
  <si>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</si>
  <si>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</si>
  <si>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</si>
  <si>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</si>
  <si>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①業務に特殊性があるもの（例：委託調査、記帳指導など）</t>
    <rPh sb="1" eb="3">
      <t>ギョウム</t>
    </rPh>
    <rPh sb="4" eb="7">
      <t>トクシュセイ</t>
    </rPh>
    <rPh sb="13" eb="14">
      <t>レイ</t>
    </rPh>
    <rPh sb="15" eb="17">
      <t>イタク</t>
    </rPh>
    <rPh sb="17" eb="19">
      <t>チョウサ</t>
    </rPh>
    <rPh sb="20" eb="22">
      <t>キチョウ</t>
    </rPh>
    <rPh sb="22" eb="24">
      <t>シドウ</t>
    </rPh>
    <phoneticPr fontId="4"/>
  </si>
  <si>
    <t>②業務の履行にあたって必要な条件を付す必要があるもの（例：健康診断業務など）</t>
    <rPh sb="1" eb="3">
      <t>ギョウム</t>
    </rPh>
    <rPh sb="4" eb="6">
      <t>リコウ</t>
    </rPh>
    <rPh sb="11" eb="13">
      <t>ヒツヨウ</t>
    </rPh>
    <rPh sb="14" eb="16">
      <t>ジョウケン</t>
    </rPh>
    <rPh sb="17" eb="18">
      <t>フ</t>
    </rPh>
    <rPh sb="19" eb="21">
      <t>ヒツヨウ</t>
    </rPh>
    <rPh sb="27" eb="28">
      <t>レイ</t>
    </rPh>
    <rPh sb="29" eb="31">
      <t>ケンコウ</t>
    </rPh>
    <rPh sb="31" eb="33">
      <t>シンダン</t>
    </rPh>
    <rPh sb="33" eb="35">
      <t>ギョウム</t>
    </rPh>
    <phoneticPr fontId="4"/>
  </si>
  <si>
    <t>⑤参加可能なものが少数のもの（例：電力の調達、ガソリンの調達など）</t>
    <rPh sb="1" eb="3">
      <t>サンカ</t>
    </rPh>
    <rPh sb="3" eb="5">
      <t>カノウ</t>
    </rPh>
    <rPh sb="9" eb="11">
      <t>ショウスウ</t>
    </rPh>
    <rPh sb="15" eb="16">
      <t>レイ</t>
    </rPh>
    <rPh sb="17" eb="19">
      <t>デンリョク</t>
    </rPh>
    <rPh sb="20" eb="22">
      <t>チョウタツ</t>
    </rPh>
    <rPh sb="28" eb="30">
      <t>チョウタツ</t>
    </rPh>
    <phoneticPr fontId="4"/>
  </si>
  <si>
    <t>調達改善計画自己評価等に必要な項目</t>
    <phoneticPr fontId="4"/>
  </si>
  <si>
    <t>調達手続の電子化に係るフォローアップに係る入力項目</t>
    <phoneticPr fontId="3"/>
  </si>
  <si>
    <t>５
一括調達、共同調達、合庁契約に該当する場合に選択</t>
    <rPh sb="1" eb="3">
      <t>イッカツ</t>
    </rPh>
    <rPh sb="3" eb="5">
      <t>チョウタツ</t>
    </rPh>
    <rPh sb="6" eb="8">
      <t>キョウドウ</t>
    </rPh>
    <rPh sb="8" eb="10">
      <t>チョウタツ</t>
    </rPh>
    <rPh sb="12" eb="14">
      <t>ゴウチョウ</t>
    </rPh>
    <rPh sb="14" eb="16">
      <t>ケイヤク</t>
    </rPh>
    <rPh sb="17" eb="19">
      <t>バアイ</t>
    </rPh>
    <rPh sb="20" eb="22">
      <t>センタク</t>
    </rPh>
    <phoneticPr fontId="4"/>
  </si>
  <si>
    <r>
      <t>６
５に該当する場合で、</t>
    </r>
    <r>
      <rPr>
        <b/>
        <sz val="8"/>
        <rFont val="ＭＳ Ｐゴシック"/>
        <family val="3"/>
        <charset val="128"/>
      </rPr>
      <t>幹事官署</t>
    </r>
    <r>
      <rPr>
        <sz val="8"/>
        <rFont val="ＭＳ Ｐゴシック"/>
        <family val="3"/>
        <charset val="128"/>
      </rPr>
      <t>でない場合「×」を付す</t>
    </r>
    <rPh sb="5" eb="7">
      <t>バアイ</t>
    </rPh>
    <rPh sb="12" eb="14">
      <t>カンジ</t>
    </rPh>
    <rPh sb="16" eb="18">
      <t>バアイ</t>
    </rPh>
    <rPh sb="20" eb="21">
      <t>フ</t>
    </rPh>
    <phoneticPr fontId="4"/>
  </si>
  <si>
    <t>７
契約年月日
（和暦で入力する）</t>
    <rPh sb="2" eb="4">
      <t>ケイヤク</t>
    </rPh>
    <rPh sb="4" eb="6">
      <t>ネンゲツ</t>
    </rPh>
    <rPh sb="6" eb="7">
      <t>ヒ</t>
    </rPh>
    <rPh sb="9" eb="11">
      <t>ワレキ</t>
    </rPh>
    <rPh sb="12" eb="14">
      <t>ニュウリョク</t>
    </rPh>
    <phoneticPr fontId="4"/>
  </si>
  <si>
    <t>８
契約相手方の商号又は名称及び住所
（数字は全角（文字）入力）
(例：○県○市○町１－１－１）</t>
    <rPh sb="2" eb="4">
      <t>ケイヤク</t>
    </rPh>
    <rPh sb="4" eb="6">
      <t>アイテ</t>
    </rPh>
    <rPh sb="6" eb="7">
      <t>カタ</t>
    </rPh>
    <rPh sb="8" eb="10">
      <t>ショウゴウ</t>
    </rPh>
    <rPh sb="10" eb="11">
      <t>マタ</t>
    </rPh>
    <rPh sb="12" eb="14">
      <t>メイショウ</t>
    </rPh>
    <rPh sb="14" eb="15">
      <t>オヨ</t>
    </rPh>
    <rPh sb="16" eb="18">
      <t>ジュウショ</t>
    </rPh>
    <rPh sb="41" eb="42">
      <t>チョウ</t>
    </rPh>
    <phoneticPr fontId="4"/>
  </si>
  <si>
    <t>９
法人番号
（個人事業者、外国法人等法人番号を有していない場合は「－」を記載）</t>
    <rPh sb="2" eb="4">
      <t>ホウジン</t>
    </rPh>
    <rPh sb="4" eb="6">
      <t>バンゴウ</t>
    </rPh>
    <rPh sb="8" eb="10">
      <t>コジン</t>
    </rPh>
    <rPh sb="10" eb="13">
      <t>ジギョウシャ</t>
    </rPh>
    <rPh sb="14" eb="16">
      <t>ガイコク</t>
    </rPh>
    <rPh sb="16" eb="18">
      <t>ホウジン</t>
    </rPh>
    <rPh sb="18" eb="19">
      <t>トウ</t>
    </rPh>
    <rPh sb="19" eb="21">
      <t>ホウジン</t>
    </rPh>
    <rPh sb="21" eb="23">
      <t>バンゴウ</t>
    </rPh>
    <rPh sb="24" eb="25">
      <t>ユウ</t>
    </rPh>
    <rPh sb="30" eb="32">
      <t>バアイ</t>
    </rPh>
    <rPh sb="37" eb="39">
      <t>キサイ</t>
    </rPh>
    <phoneticPr fontId="4"/>
  </si>
  <si>
    <t>１０
契約方式</t>
    <rPh sb="3" eb="5">
      <t>ケイヤク</t>
    </rPh>
    <rPh sb="5" eb="7">
      <t>ホウシキ</t>
    </rPh>
    <phoneticPr fontId="4"/>
  </si>
  <si>
    <t>１２
予定価格（円）（公表、非公表に関わらず記載）</t>
    <rPh sb="3" eb="5">
      <t>ヨテイ</t>
    </rPh>
    <rPh sb="5" eb="7">
      <t>カカク</t>
    </rPh>
    <rPh sb="8" eb="9">
      <t>エン</t>
    </rPh>
    <rPh sb="11" eb="13">
      <t>コウヒョウ</t>
    </rPh>
    <rPh sb="14" eb="15">
      <t>ヒ</t>
    </rPh>
    <rPh sb="15" eb="17">
      <t>コウヒョウ</t>
    </rPh>
    <rPh sb="18" eb="19">
      <t>カカ</t>
    </rPh>
    <rPh sb="22" eb="24">
      <t>キサイ</t>
    </rPh>
    <phoneticPr fontId="4"/>
  </si>
  <si>
    <t>１４
落札率
（小数点二位以下切り捨て）
（自動計算）</t>
    <rPh sb="23" eb="25">
      <t>ジドウ</t>
    </rPh>
    <rPh sb="25" eb="27">
      <t>ケイサン</t>
    </rPh>
    <phoneticPr fontId="3"/>
  </si>
  <si>
    <t>２１
長期継続契約又は国庫債務負担行為の区分</t>
    <rPh sb="5" eb="7">
      <t>ケイゾク</t>
    </rPh>
    <rPh sb="7" eb="9">
      <t>ケイヤク</t>
    </rPh>
    <rPh sb="9" eb="10">
      <t>マタ</t>
    </rPh>
    <rPh sb="13" eb="15">
      <t>サイム</t>
    </rPh>
    <rPh sb="15" eb="17">
      <t>フタン</t>
    </rPh>
    <rPh sb="17" eb="19">
      <t>コウイ</t>
    </rPh>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</si>
  <si>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rPh sb="3" eb="5">
      <t>ズイケイ</t>
    </rPh>
    <rPh sb="5" eb="7">
      <t>リユウ</t>
    </rPh>
    <rPh sb="9" eb="10">
      <t>ズイ</t>
    </rPh>
    <rPh sb="10" eb="11">
      <t>イ</t>
    </rPh>
    <rPh sb="11" eb="13">
      <t>ケイヤク</t>
    </rPh>
    <rPh sb="21" eb="23">
      <t>カイケイ</t>
    </rPh>
    <rPh sb="23" eb="25">
      <t>ホウレイ</t>
    </rPh>
    <rPh sb="26" eb="28">
      <t>コンキョ</t>
    </rPh>
    <rPh sb="28" eb="30">
      <t>ジョウブン</t>
    </rPh>
    <rPh sb="30" eb="31">
      <t>オヨ</t>
    </rPh>
    <rPh sb="32" eb="34">
      <t>リユウ</t>
    </rPh>
    <rPh sb="36" eb="38">
      <t>コウキョウ</t>
    </rPh>
    <rPh sb="38" eb="40">
      <t>チョウタツ</t>
    </rPh>
    <rPh sb="41" eb="44">
      <t>テキセイカ</t>
    </rPh>
    <rPh sb="44" eb="46">
      <t>ツウタツ</t>
    </rPh>
    <rPh sb="49" eb="51">
      <t>コウヒョウ</t>
    </rPh>
    <rPh sb="56" eb="58">
      <t>ケイヤク</t>
    </rPh>
    <rPh sb="59" eb="60">
      <t>カカ</t>
    </rPh>
    <rPh sb="61" eb="63">
      <t>ジョウホウ</t>
    </rPh>
    <rPh sb="64" eb="66">
      <t>コウヒョウ</t>
    </rPh>
    <rPh sb="67" eb="69">
      <t>キサイ</t>
    </rPh>
    <rPh sb="71" eb="73">
      <t>リユウ</t>
    </rPh>
    <rPh sb="74" eb="76">
      <t>キサイ</t>
    </rPh>
    <rPh sb="100" eb="101">
      <t>エ</t>
    </rPh>
    <rPh sb="103" eb="105">
      <t>バアイ</t>
    </rPh>
    <rPh sb="119" eb="121">
      <t>マツビ</t>
    </rPh>
    <rPh sb="122" eb="124">
      <t>キサイ</t>
    </rPh>
    <rPh sb="125" eb="127">
      <t>キサイ</t>
    </rPh>
    <rPh sb="127" eb="129">
      <t>ヨウリョウ</t>
    </rPh>
    <rPh sb="130" eb="132">
      <t>キゴウ</t>
    </rPh>
    <rPh sb="133" eb="135">
      <t>キサイ</t>
    </rPh>
    <phoneticPr fontId="4"/>
  </si>
  <si>
    <t>２２
随契理由１
　（根拠となる法令等を選択）</t>
    <rPh sb="3" eb="5">
      <t>ズイケイ</t>
    </rPh>
    <rPh sb="5" eb="7">
      <t>リユウ</t>
    </rPh>
    <rPh sb="11" eb="13">
      <t>コンキョ</t>
    </rPh>
    <rPh sb="16" eb="18">
      <t>ホウレイ</t>
    </rPh>
    <rPh sb="18" eb="19">
      <t>トウ</t>
    </rPh>
    <rPh sb="20" eb="22">
      <t>センタク</t>
    </rPh>
    <phoneticPr fontId="4"/>
  </si>
  <si>
    <t>２４
備考</t>
    <rPh sb="3" eb="5">
      <t>ビコウ</t>
    </rPh>
    <phoneticPr fontId="4"/>
  </si>
  <si>
    <t>※一者応札とは…競争入札(不落・不調随契を除く)、企画競争のうち、応札者が一者であったもの
（公募除く）</t>
    <phoneticPr fontId="4"/>
  </si>
  <si>
    <t>２５－２
２５で「ｂ」を選択した場合に評価項目を設定しなかった理由を具体的に記載する</t>
    <rPh sb="12" eb="14">
      <t>センタク</t>
    </rPh>
    <rPh sb="19" eb="21">
      <t>ヒョウカ</t>
    </rPh>
    <rPh sb="21" eb="23">
      <t>コウモク</t>
    </rPh>
    <rPh sb="24" eb="26">
      <t>セッテイ</t>
    </rPh>
    <rPh sb="31" eb="33">
      <t>リユウ</t>
    </rPh>
    <rPh sb="34" eb="37">
      <t>グタイテキ</t>
    </rPh>
    <rPh sb="38" eb="40">
      <t>キサイ</t>
    </rPh>
    <phoneticPr fontId="4"/>
  </si>
  <si>
    <t>２６
一者応札から改善したものに「○」、当年度において初めて一者応札となったものに「△」、
改善しなかったものに「×」を付す</t>
    <rPh sb="3" eb="5">
      <t>イッシャ</t>
    </rPh>
    <rPh sb="5" eb="7">
      <t>オウサツ</t>
    </rPh>
    <rPh sb="9" eb="11">
      <t>カイゼン</t>
    </rPh>
    <rPh sb="46" eb="48">
      <t>カイゼン</t>
    </rPh>
    <rPh sb="60" eb="61">
      <t>フ</t>
    </rPh>
    <phoneticPr fontId="4"/>
  </si>
  <si>
    <t>前年度又は前回と比較して一者応札から改善したものについて、改善できた理由を選択。</t>
    <rPh sb="0" eb="2">
      <t>ゼンネン</t>
    </rPh>
    <rPh sb="2" eb="3">
      <t>ド</t>
    </rPh>
    <rPh sb="3" eb="4">
      <t>マタ</t>
    </rPh>
    <rPh sb="5" eb="7">
      <t>ゼンカイ</t>
    </rPh>
    <rPh sb="8" eb="10">
      <t>ヒカク</t>
    </rPh>
    <rPh sb="12" eb="14">
      <t>イッシャ</t>
    </rPh>
    <rPh sb="14" eb="16">
      <t>オウサツ</t>
    </rPh>
    <rPh sb="18" eb="20">
      <t>カイゼン</t>
    </rPh>
    <rPh sb="29" eb="31">
      <t>カイゼン</t>
    </rPh>
    <rPh sb="34" eb="36">
      <t>リユウ</t>
    </rPh>
    <rPh sb="37" eb="39">
      <t>センタク</t>
    </rPh>
    <phoneticPr fontId="4"/>
  </si>
  <si>
    <t>一者応札から改善しなかったもの又は当年度において一者応札となった案件について、一者応札となった理由を選択。</t>
    <rPh sb="15" eb="16">
      <t>マタ</t>
    </rPh>
    <rPh sb="17" eb="20">
      <t>トウネンド</t>
    </rPh>
    <rPh sb="24" eb="26">
      <t>イッシャ</t>
    </rPh>
    <rPh sb="26" eb="28">
      <t>オウサツ</t>
    </rPh>
    <rPh sb="32" eb="34">
      <t>アンケン</t>
    </rPh>
    <rPh sb="47" eb="49">
      <t>リユウ</t>
    </rPh>
    <rPh sb="50" eb="52">
      <t>センタク</t>
    </rPh>
    <phoneticPr fontId="4"/>
  </si>
  <si>
    <t>２５
評価項目が未設定の場合理由を選択。
※10欄に「②総合評価」・「③随意契約(企画競争あり)」としたものについて記載</t>
    <rPh sb="14" eb="16">
      <t>リユウ</t>
    </rPh>
    <rPh sb="17" eb="19">
      <t>センタク</t>
    </rPh>
    <phoneticPr fontId="4"/>
  </si>
  <si>
    <t>１１
公募の実施
「公共調達の適正化について（平成18年財計第2017号）」1.(2)②ホ(イ)又はヘに該当する場合「●」、その他の公募の場合は「○」</t>
    <rPh sb="3" eb="5">
      <t>コウボ</t>
    </rPh>
    <rPh sb="6" eb="8">
      <t>ジッシ</t>
    </rPh>
    <rPh sb="64" eb="65">
      <t>タ</t>
    </rPh>
    <rPh sb="66" eb="68">
      <t>コウボ</t>
    </rPh>
    <rPh sb="69" eb="71">
      <t>バアイ</t>
    </rPh>
    <phoneticPr fontId="4"/>
  </si>
  <si>
    <t>作業用</t>
    <rPh sb="0" eb="3">
      <t>サギョウヨウ</t>
    </rPh>
    <phoneticPr fontId="3"/>
  </si>
  <si>
    <t>特定調達
(予定価格判定)</t>
    <rPh sb="0" eb="2">
      <t>トクテイ</t>
    </rPh>
    <rPh sb="2" eb="4">
      <t>チョウタツ</t>
    </rPh>
    <rPh sb="6" eb="8">
      <t>ヨテイ</t>
    </rPh>
    <rPh sb="8" eb="10">
      <t>カカク</t>
    </rPh>
    <rPh sb="10" eb="12">
      <t>ハンテイ</t>
    </rPh>
    <phoneticPr fontId="3"/>
  </si>
  <si>
    <t>令和3年度契約状況調査票</t>
    <phoneticPr fontId="3"/>
  </si>
  <si>
    <t>１３
契約金額（円）
（単価契約の場合「＠○○円」と記載）
※国庫債務負担行為の場合は、総契約金額を記載する。</t>
    <rPh sb="3" eb="5">
      <t>ケイヤク</t>
    </rPh>
    <rPh sb="5" eb="7">
      <t>キンガク</t>
    </rPh>
    <rPh sb="8" eb="9">
      <t>エン</t>
    </rPh>
    <rPh sb="12" eb="14">
      <t>タンカ</t>
    </rPh>
    <rPh sb="14" eb="16">
      <t>ケイヤク</t>
    </rPh>
    <rPh sb="17" eb="19">
      <t>バアイ</t>
    </rPh>
    <rPh sb="23" eb="24">
      <t>エン</t>
    </rPh>
    <rPh sb="26" eb="28">
      <t>キサイ</t>
    </rPh>
    <phoneticPr fontId="4"/>
  </si>
  <si>
    <t>１６
特例政令該当の場合「○」を付す</t>
    <rPh sb="3" eb="5">
      <t>トクレイ</t>
    </rPh>
    <rPh sb="5" eb="7">
      <t>セイレイ</t>
    </rPh>
    <rPh sb="7" eb="9">
      <t>ガイトウ</t>
    </rPh>
    <rPh sb="10" eb="12">
      <t>バアイ</t>
    </rPh>
    <rPh sb="16" eb="17">
      <t>フ</t>
    </rPh>
    <phoneticPr fontId="4"/>
  </si>
  <si>
    <t>１８
一般競争入札、企画競争及び公募による応札（応募）者数</t>
    <rPh sb="3" eb="5">
      <t>イッパン</t>
    </rPh>
    <rPh sb="5" eb="7">
      <t>キョウソウ</t>
    </rPh>
    <rPh sb="7" eb="9">
      <t>ニュウサツ</t>
    </rPh>
    <rPh sb="10" eb="12">
      <t>キカク</t>
    </rPh>
    <rPh sb="12" eb="14">
      <t>キョウソウ</t>
    </rPh>
    <rPh sb="14" eb="15">
      <t>オヨ</t>
    </rPh>
    <rPh sb="16" eb="18">
      <t>コウボ</t>
    </rPh>
    <rPh sb="21" eb="23">
      <t>オウサツ</t>
    </rPh>
    <phoneticPr fontId="4"/>
  </si>
  <si>
    <t>１９
１８欄のうち電子応札（応募）者数</t>
    <rPh sb="6" eb="8">
      <t>デンシ</t>
    </rPh>
    <rPh sb="8" eb="10">
      <t>オウサツ</t>
    </rPh>
    <rPh sb="10" eb="11">
      <t>シャ</t>
    </rPh>
    <rPh sb="11" eb="12">
      <t>スウ</t>
    </rPh>
    <phoneticPr fontId="4"/>
  </si>
  <si>
    <t>１９－２
電子応札を認めていない場合「×」を付す</t>
    <rPh sb="4" eb="6">
      <t>オウサツ</t>
    </rPh>
    <rPh sb="7" eb="8">
      <t>ミト</t>
    </rPh>
    <rPh sb="13" eb="15">
      <t>バアイ</t>
    </rPh>
    <rPh sb="17" eb="18">
      <t>フ</t>
    </rPh>
    <phoneticPr fontId="4"/>
  </si>
  <si>
    <t>１９－３
１９－２に「×」が付された場合に電子応札を認めていない理由を記載する</t>
    <rPh sb="14" eb="15">
      <t>フ</t>
    </rPh>
    <rPh sb="18" eb="20">
      <t>バアイ</t>
    </rPh>
    <rPh sb="30" eb="32">
      <t>リユウ</t>
    </rPh>
    <rPh sb="33" eb="35">
      <t>キサイ</t>
    </rPh>
    <phoneticPr fontId="4"/>
  </si>
  <si>
    <t>１９－４
システム上で電磁的契約書により契約締結した場合「○」を付す</t>
    <rPh sb="7" eb="8">
      <t>ジョウ</t>
    </rPh>
    <rPh sb="9" eb="11">
      <t>デンジ</t>
    </rPh>
    <rPh sb="11" eb="12">
      <t>テキ</t>
    </rPh>
    <rPh sb="12" eb="14">
      <t>ケイヤク</t>
    </rPh>
    <rPh sb="14" eb="15">
      <t>ショ</t>
    </rPh>
    <rPh sb="18" eb="20">
      <t>ケイヤク</t>
    </rPh>
    <rPh sb="20" eb="22">
      <t>テイケツ</t>
    </rPh>
    <rPh sb="24" eb="26">
      <t>バアイ</t>
    </rPh>
    <rPh sb="29" eb="30">
      <t>フ</t>
    </rPh>
    <phoneticPr fontId="4"/>
  </si>
  <si>
    <t>２０
契約相手方区分</t>
    <rPh sb="3" eb="5">
      <t>ケイヤク</t>
    </rPh>
    <rPh sb="5" eb="7">
      <t>アイテ</t>
    </rPh>
    <rPh sb="7" eb="8">
      <t>ホウ</t>
    </rPh>
    <rPh sb="8" eb="9">
      <t>ク</t>
    </rPh>
    <rPh sb="9" eb="10">
      <t>ブン</t>
    </rPh>
    <phoneticPr fontId="4"/>
  </si>
  <si>
    <t xml:space="preserve">２０－２
国所管、都道府県所管の区分(公益財団法人・公益社団法人の場合)
</t>
    <rPh sb="5" eb="6">
      <t>クニ</t>
    </rPh>
    <rPh sb="6" eb="8">
      <t>ショカン</t>
    </rPh>
    <rPh sb="9" eb="13">
      <t>トドウフケン</t>
    </rPh>
    <rPh sb="13" eb="15">
      <t>ショカン</t>
    </rPh>
    <rPh sb="16" eb="18">
      <t>クブン</t>
    </rPh>
    <rPh sb="19" eb="21">
      <t>コウエキ</t>
    </rPh>
    <rPh sb="21" eb="23">
      <t>ザイダン</t>
    </rPh>
    <rPh sb="23" eb="25">
      <t>ホウジン</t>
    </rPh>
    <rPh sb="26" eb="28">
      <t>コウエキ</t>
    </rPh>
    <rPh sb="28" eb="30">
      <t>シャダン</t>
    </rPh>
    <rPh sb="30" eb="32">
      <t>ホウジン</t>
    </rPh>
    <rPh sb="33" eb="35">
      <t>バアイ</t>
    </rPh>
    <phoneticPr fontId="4"/>
  </si>
  <si>
    <t>契約の統計用</t>
    <rPh sb="0" eb="2">
      <t>ケイヤク</t>
    </rPh>
    <rPh sb="3" eb="5">
      <t>トウケイ</t>
    </rPh>
    <rPh sb="5" eb="6">
      <t>ヨウ</t>
    </rPh>
    <phoneticPr fontId="3"/>
  </si>
  <si>
    <t xml:space="preserve">３１
年度確定版判定基準
</t>
    <rPh sb="5" eb="7">
      <t>カクテイ</t>
    </rPh>
    <rPh sb="8" eb="10">
      <t>ハンテイ</t>
    </rPh>
    <phoneticPr fontId="3"/>
  </si>
  <si>
    <t>３２
基準額判定(予定価格)</t>
    <phoneticPr fontId="3"/>
  </si>
  <si>
    <t>３２－２
基準額判定(年間支払額)</t>
    <phoneticPr fontId="3"/>
  </si>
  <si>
    <t>３３
契約の統計判定(件数)</t>
    <phoneticPr fontId="3"/>
  </si>
  <si>
    <t>２７
一者応札が改善できた理由を選択（１）
※26欄に「○」が付されたものについて必ず選択</t>
    <rPh sb="3" eb="5">
      <t>イチシャ</t>
    </rPh>
    <rPh sb="5" eb="7">
      <t>オウサツ</t>
    </rPh>
    <rPh sb="8" eb="10">
      <t>カイゼン</t>
    </rPh>
    <rPh sb="13" eb="15">
      <t>リユウ</t>
    </rPh>
    <rPh sb="16" eb="18">
      <t>センタク</t>
    </rPh>
    <rPh sb="25" eb="26">
      <t>ラン</t>
    </rPh>
    <rPh sb="31" eb="32">
      <t>フ</t>
    </rPh>
    <rPh sb="41" eb="42">
      <t>カナラ</t>
    </rPh>
    <rPh sb="43" eb="45">
      <t>センタク</t>
    </rPh>
    <phoneticPr fontId="4"/>
  </si>
  <si>
    <t>２７－２
一者応札が改善できた理由を選択（2）
※26欄に「○」が付されたものについて任意で選択</t>
    <rPh sb="5" eb="7">
      <t>イチシャ</t>
    </rPh>
    <rPh sb="7" eb="9">
      <t>オウサツ</t>
    </rPh>
    <rPh sb="10" eb="12">
      <t>カイゼン</t>
    </rPh>
    <rPh sb="15" eb="17">
      <t>リユウ</t>
    </rPh>
    <rPh sb="18" eb="20">
      <t>センタク</t>
    </rPh>
    <rPh sb="27" eb="28">
      <t>ラン</t>
    </rPh>
    <rPh sb="33" eb="34">
      <t>フ</t>
    </rPh>
    <rPh sb="43" eb="45">
      <t>ニンイ</t>
    </rPh>
    <rPh sb="46" eb="48">
      <t>センタク</t>
    </rPh>
    <phoneticPr fontId="4"/>
  </si>
  <si>
    <t>２８
一者応札となった理由を選択（１）
※26欄に「△」又は「×」が付されたものについて必ず選択</t>
    <rPh sb="3" eb="5">
      <t>イチシャ</t>
    </rPh>
    <rPh sb="5" eb="7">
      <t>オウサツ</t>
    </rPh>
    <rPh sb="11" eb="13">
      <t>リユウ</t>
    </rPh>
    <rPh sb="14" eb="16">
      <t>センタク</t>
    </rPh>
    <rPh sb="23" eb="24">
      <t>ラン</t>
    </rPh>
    <rPh sb="28" eb="29">
      <t>マタ</t>
    </rPh>
    <rPh sb="34" eb="35">
      <t>フ</t>
    </rPh>
    <rPh sb="44" eb="45">
      <t>カナラ</t>
    </rPh>
    <rPh sb="46" eb="48">
      <t>センタク</t>
    </rPh>
    <phoneticPr fontId="4"/>
  </si>
  <si>
    <t>２８－２
一者応札となった理由を選択（2）
※26欄に「△」又は「×」が付されたものについて任意で選択</t>
    <rPh sb="5" eb="7">
      <t>イチシャ</t>
    </rPh>
    <rPh sb="7" eb="9">
      <t>オウサツ</t>
    </rPh>
    <rPh sb="13" eb="15">
      <t>リユウ</t>
    </rPh>
    <rPh sb="16" eb="18">
      <t>センタク</t>
    </rPh>
    <rPh sb="25" eb="26">
      <t>ラン</t>
    </rPh>
    <rPh sb="30" eb="31">
      <t>マタ</t>
    </rPh>
    <rPh sb="36" eb="37">
      <t>フ</t>
    </rPh>
    <rPh sb="46" eb="48">
      <t>ニンイ</t>
    </rPh>
    <rPh sb="49" eb="51">
      <t>センタク</t>
    </rPh>
    <phoneticPr fontId="4"/>
  </si>
  <si>
    <t>２９
①民間事業者からの意見等の収集、反映及び②発注情報の積極的な発信等について事前の審査をしたものは「○」を、審査を行っていないものは「×」を付す</t>
    <rPh sb="4" eb="6">
      <t>ミンカン</t>
    </rPh>
    <rPh sb="6" eb="9">
      <t>ジギョウシャ</t>
    </rPh>
    <rPh sb="12" eb="15">
      <t>イケントウ</t>
    </rPh>
    <rPh sb="16" eb="18">
      <t>シュウシュウ</t>
    </rPh>
    <rPh sb="19" eb="21">
      <t>ハンエイ</t>
    </rPh>
    <rPh sb="21" eb="22">
      <t>オヨ</t>
    </rPh>
    <rPh sb="24" eb="26">
      <t>ハッチュウ</t>
    </rPh>
    <rPh sb="26" eb="28">
      <t>ジョウホウ</t>
    </rPh>
    <rPh sb="29" eb="32">
      <t>セッキョクテキ</t>
    </rPh>
    <rPh sb="33" eb="35">
      <t>ハッシン</t>
    </rPh>
    <rPh sb="35" eb="36">
      <t>トウ</t>
    </rPh>
    <rPh sb="40" eb="42">
      <t>ジゼン</t>
    </rPh>
    <rPh sb="43" eb="45">
      <t>シンサ</t>
    </rPh>
    <rPh sb="56" eb="58">
      <t>シンサ</t>
    </rPh>
    <rPh sb="59" eb="60">
      <t>オコナ</t>
    </rPh>
    <rPh sb="72" eb="73">
      <t>フ</t>
    </rPh>
    <phoneticPr fontId="4"/>
  </si>
  <si>
    <t>２９－２
２９に「×」を付したものについて、その理由を記載する</t>
    <rPh sb="12" eb="13">
      <t>フ</t>
    </rPh>
    <rPh sb="24" eb="26">
      <t>リユウ</t>
    </rPh>
    <rPh sb="27" eb="29">
      <t>キサイ</t>
    </rPh>
    <phoneticPr fontId="4"/>
  </si>
  <si>
    <t>２７－３
27欄又は27－2欄で「⑧その他」を選択したものについて個別に記載</t>
    <rPh sb="7" eb="8">
      <t>ラン</t>
    </rPh>
    <rPh sb="8" eb="9">
      <t>マタ</t>
    </rPh>
    <rPh sb="14" eb="15">
      <t>ラン</t>
    </rPh>
    <rPh sb="20" eb="21">
      <t>タ</t>
    </rPh>
    <rPh sb="23" eb="25">
      <t>センタク</t>
    </rPh>
    <rPh sb="33" eb="35">
      <t>コベツ</t>
    </rPh>
    <rPh sb="36" eb="38">
      <t>キサイ</t>
    </rPh>
    <phoneticPr fontId="4"/>
  </si>
  <si>
    <t>２８－３
28欄又は28－2欄で「⑨その他」を選択したものについて個別に記載</t>
    <rPh sb="7" eb="8">
      <t>ラン</t>
    </rPh>
    <rPh sb="8" eb="9">
      <t>マタ</t>
    </rPh>
    <rPh sb="14" eb="15">
      <t>ラン</t>
    </rPh>
    <rPh sb="20" eb="21">
      <t>タ</t>
    </rPh>
    <rPh sb="23" eb="25">
      <t>センタク</t>
    </rPh>
    <rPh sb="33" eb="35">
      <t>コベツ</t>
    </rPh>
    <rPh sb="36" eb="38">
      <t>キサイ</t>
    </rPh>
    <phoneticPr fontId="4"/>
  </si>
  <si>
    <t>３０
契約の統計
判定修正</t>
    <phoneticPr fontId="3"/>
  </si>
  <si>
    <t>３４
契約の統計判定(金額)</t>
    <phoneticPr fontId="3"/>
  </si>
  <si>
    <t>３５
支払額</t>
    <rPh sb="3" eb="5">
      <t>シハライ</t>
    </rPh>
    <rPh sb="5" eb="6">
      <t>ガク</t>
    </rPh>
    <phoneticPr fontId="3"/>
  </si>
  <si>
    <t>３６
契約種別（情報システム割り振り）</t>
    <rPh sb="3" eb="5">
      <t>ケイヤク</t>
    </rPh>
    <rPh sb="5" eb="7">
      <t>シュベツ</t>
    </rPh>
    <rPh sb="8" eb="10">
      <t>ジョウホウ</t>
    </rPh>
    <rPh sb="14" eb="15">
      <t>ワ</t>
    </rPh>
    <rPh sb="16" eb="17">
      <t>フ</t>
    </rPh>
    <phoneticPr fontId="3"/>
  </si>
  <si>
    <t>３７
単価・分担</t>
    <rPh sb="3" eb="5">
      <t>タンカ</t>
    </rPh>
    <rPh sb="6" eb="8">
      <t>ブンタン</t>
    </rPh>
    <phoneticPr fontId="3"/>
  </si>
  <si>
    <t>１３－２
契約総額（円）
（単価契約の場合は予定調達総額、総価の分担契約の場合は全官署契約金額を入力）</t>
    <rPh sb="5" eb="9">
      <t>ケイヤクソウガク</t>
    </rPh>
    <rPh sb="10" eb="11">
      <t>エン</t>
    </rPh>
    <rPh sb="14" eb="16">
      <t>タンカ</t>
    </rPh>
    <rPh sb="16" eb="18">
      <t>ケイヤク</t>
    </rPh>
    <rPh sb="19" eb="21">
      <t>バアイ</t>
    </rPh>
    <rPh sb="22" eb="24">
      <t>ヨテイ</t>
    </rPh>
    <rPh sb="24" eb="26">
      <t>チョウタツ</t>
    </rPh>
    <rPh sb="26" eb="28">
      <t>ソウガク</t>
    </rPh>
    <rPh sb="29" eb="30">
      <t>ソウ</t>
    </rPh>
    <rPh sb="30" eb="31">
      <t>アタイ</t>
    </rPh>
    <rPh sb="32" eb="34">
      <t>ブンタン</t>
    </rPh>
    <rPh sb="34" eb="36">
      <t>ケイヤク</t>
    </rPh>
    <rPh sb="37" eb="39">
      <t>バアイ</t>
    </rPh>
    <rPh sb="40" eb="41">
      <t>ゼン</t>
    </rPh>
    <rPh sb="41" eb="43">
      <t>カンショ</t>
    </rPh>
    <rPh sb="43" eb="45">
      <t>ケイヤク</t>
    </rPh>
    <rPh sb="45" eb="47">
      <t>キンガク</t>
    </rPh>
    <rPh sb="48" eb="50">
      <t>ニュウリョク</t>
    </rPh>
    <phoneticPr fontId="3"/>
  </si>
  <si>
    <t xml:space="preserve">女性の活躍推進に向けた公共調達への取組に関する入力項目
</t>
    <phoneticPr fontId="3"/>
  </si>
  <si>
    <t>１５－２
年間支払総額（円）（年度確定額）
(年度末のみ使用)</t>
    <rPh sb="9" eb="11">
      <t>ソウガク</t>
    </rPh>
    <phoneticPr fontId="3"/>
  </si>
  <si>
    <t>１７
予定価格の公表　</t>
    <rPh sb="3" eb="5">
      <t>ヨテイ</t>
    </rPh>
    <rPh sb="5" eb="7">
      <t>カカク</t>
    </rPh>
    <rPh sb="8" eb="10">
      <t>コウヒョウ</t>
    </rPh>
    <phoneticPr fontId="4"/>
  </si>
  <si>
    <t>１５
１２の年間支払金額（円）（年度確定額）
(年度末のみ使用)
自官署の負担分を記載</t>
    <rPh sb="6" eb="8">
      <t>ネンカン</t>
    </rPh>
    <rPh sb="8" eb="10">
      <t>シハライ</t>
    </rPh>
    <rPh sb="10" eb="12">
      <t>キンガク</t>
    </rPh>
    <rPh sb="13" eb="14">
      <t>エン</t>
    </rPh>
    <rPh sb="16" eb="18">
      <t>ネンド</t>
    </rPh>
    <rPh sb="18" eb="20">
      <t>カクテイ</t>
    </rPh>
    <rPh sb="20" eb="21">
      <t>ガク</t>
    </rPh>
    <rPh sb="33" eb="34">
      <t>ジ</t>
    </rPh>
    <rPh sb="34" eb="36">
      <t>カンショ</t>
    </rPh>
    <rPh sb="37" eb="39">
      <t>フタン</t>
    </rPh>
    <rPh sb="39" eb="40">
      <t>ブン</t>
    </rPh>
    <rPh sb="41" eb="43">
      <t>キサイ</t>
    </rPh>
    <phoneticPr fontId="4"/>
  </si>
  <si>
    <t>（　月分）</t>
  </si>
  <si>
    <t>法人番号
桁数カウント</t>
    <rPh sb="0" eb="2">
      <t>ホウジン</t>
    </rPh>
    <rPh sb="2" eb="4">
      <t>バンゴウ</t>
    </rPh>
    <rPh sb="5" eb="7">
      <t>ケタスウ</t>
    </rPh>
    <phoneticPr fontId="3"/>
  </si>
  <si>
    <t>36数式判定</t>
    <rPh sb="2" eb="4">
      <t>スウシキ</t>
    </rPh>
    <rPh sb="4" eb="6">
      <t>ハンテイ</t>
    </rPh>
    <phoneticPr fontId="3"/>
  </si>
  <si>
    <t>37数式判定</t>
    <rPh sb="2" eb="4">
      <t>スウシキ</t>
    </rPh>
    <rPh sb="4" eb="6">
      <t>ハンテイ</t>
    </rPh>
    <phoneticPr fontId="3"/>
  </si>
  <si>
    <t>支出負担行為担当官
大阪国税局総務部次長
内本　幸宏
大阪府大阪市中央区大手前１－５－６３</t>
    <rPh sb="21" eb="23">
      <t>ウチモト</t>
    </rPh>
    <rPh sb="24" eb="26">
      <t>ユキヒロ</t>
    </rPh>
    <phoneticPr fontId="2"/>
  </si>
  <si>
    <t>①一般競争入札</t>
  </si>
  <si>
    <t>④随意契約（企画競争無し）</t>
  </si>
  <si>
    <t>⑩役務</t>
    <rPh sb="1" eb="3">
      <t>エキム</t>
    </rPh>
    <phoneticPr fontId="2"/>
  </si>
  <si>
    <t>×</t>
  </si>
  <si>
    <t>○</t>
  </si>
  <si>
    <t>②同種の他の契約の予定価格を類推されるおそれがあるため公表しない</t>
  </si>
  <si>
    <t>⑭予決令第99条の2（競争に付しても入札者がないとき、又は再度の入札をしても落札者がないとき）</t>
  </si>
  <si>
    <t>一般競争入札において再度の入札を実施しても、落札者となるべき者がいないことから、会計法第29条の３第５項及び予決令第99の２に該当するため。</t>
  </si>
  <si>
    <t>△</t>
  </si>
  <si>
    <t>支出負担行為担当官
大阪国税局総務部次長
内本　幸宏
大阪府大阪市中央区大手前１－５－６３</t>
    <rPh sb="21" eb="23">
      <t>ウチモト</t>
    </rPh>
    <rPh sb="24" eb="26">
      <t>ユキヒロ</t>
    </rPh>
    <phoneticPr fontId="3"/>
  </si>
  <si>
    <t>①会計法第29条の3第4項（契約の性質又は目的が競争を許さない場合）</t>
  </si>
  <si>
    <t>公募を実施した結果、本仕様の業務履行可能な者が1者しかなく競争を許さないことから会計法29条の３第４項に該当するため。</t>
  </si>
  <si>
    <t>支出負担行為担当官
大阪国税局総務部次長
内本　幸宏
大阪府大阪市中央区大手前１－５－６３</t>
    <rPh sb="21" eb="22">
      <t>ウチ</t>
    </rPh>
    <rPh sb="22" eb="23">
      <t>モト</t>
    </rPh>
    <rPh sb="24" eb="25">
      <t>シアワ</t>
    </rPh>
    <rPh sb="25" eb="26">
      <t>ヒロ</t>
    </rPh>
    <phoneticPr fontId="2"/>
  </si>
  <si>
    <t>支出負担行為担当官
大阪国税局総務部次長
内本　幸宏
大阪府大阪市中央区大手前１－５－６３</t>
    <rPh sb="21" eb="26">
      <t>ウチモト</t>
    </rPh>
    <phoneticPr fontId="3"/>
  </si>
  <si>
    <t>株式会社スイタ情報システム
大阪府大阪市北区大淀中２－１－１</t>
    <rPh sb="0" eb="4">
      <t>カブシキガイシャ</t>
    </rPh>
    <rPh sb="7" eb="9">
      <t>ジョウホウ</t>
    </rPh>
    <rPh sb="14" eb="17">
      <t>オオサカフ</t>
    </rPh>
    <rPh sb="17" eb="20">
      <t>オオサカシ</t>
    </rPh>
    <rPh sb="20" eb="22">
      <t>キタク</t>
    </rPh>
    <rPh sb="22" eb="25">
      <t>オオヨドナカ</t>
    </rPh>
    <phoneticPr fontId="2"/>
  </si>
  <si>
    <t>Di201</t>
    <phoneticPr fontId="3"/>
  </si>
  <si>
    <t>長田税務署等におけるパーティション等の購入
パーテーションF　14枚ほか43品目</t>
    <rPh sb="0" eb="2">
      <t>ナガタ</t>
    </rPh>
    <rPh sb="2" eb="5">
      <t>ゼイムショ</t>
    </rPh>
    <rPh sb="5" eb="6">
      <t>トウ</t>
    </rPh>
    <rPh sb="17" eb="18">
      <t>トウ</t>
    </rPh>
    <rPh sb="19" eb="21">
      <t>コウニュウ</t>
    </rPh>
    <rPh sb="33" eb="34">
      <t>マイ</t>
    </rPh>
    <phoneticPr fontId="2"/>
  </si>
  <si>
    <t>株式会社平善
大阪府泉佐野市中庄９１５－８</t>
    <rPh sb="9" eb="10">
      <t>フ</t>
    </rPh>
    <rPh sb="10" eb="13">
      <t>イズミサノ</t>
    </rPh>
    <rPh sb="13" eb="14">
      <t>シ</t>
    </rPh>
    <rPh sb="14" eb="15">
      <t>ナカ</t>
    </rPh>
    <rPh sb="15" eb="16">
      <t>ショウ</t>
    </rPh>
    <phoneticPr fontId="2"/>
  </si>
  <si>
    <t>長田税務署における電話配線及びLAN配線の敷設等業務
電話交換機（主装置）　1台ほか2品目</t>
    <rPh sb="0" eb="2">
      <t>ナガタ</t>
    </rPh>
    <rPh sb="2" eb="5">
      <t>ゼイムショ</t>
    </rPh>
    <rPh sb="9" eb="11">
      <t>デンワ</t>
    </rPh>
    <rPh sb="11" eb="13">
      <t>ハイセン</t>
    </rPh>
    <rPh sb="13" eb="14">
      <t>オヨ</t>
    </rPh>
    <rPh sb="18" eb="20">
      <t>ハイセン</t>
    </rPh>
    <rPh sb="21" eb="22">
      <t>シ</t>
    </rPh>
    <rPh sb="23" eb="24">
      <t>トウ</t>
    </rPh>
    <rPh sb="24" eb="26">
      <t>ギョウム</t>
    </rPh>
    <rPh sb="27" eb="29">
      <t>デンワ</t>
    </rPh>
    <rPh sb="29" eb="32">
      <t>コウカンキ</t>
    </rPh>
    <rPh sb="33" eb="34">
      <t>シュ</t>
    </rPh>
    <rPh sb="34" eb="36">
      <t>ソウチ</t>
    </rPh>
    <rPh sb="39" eb="40">
      <t>ダイ</t>
    </rPh>
    <rPh sb="43" eb="45">
      <t>ヒンモク</t>
    </rPh>
    <phoneticPr fontId="2"/>
  </si>
  <si>
    <t>令和3年分給与所得の源泉徴収票等の法定調書合計表プリント、裁断等業務
410,932件</t>
    <rPh sb="42" eb="43">
      <t>ケン</t>
    </rPh>
    <phoneticPr fontId="4"/>
  </si>
  <si>
    <t>三条印刷株式会社
北海道札幌市東区北１０条東１３－１４</t>
    <rPh sb="0" eb="2">
      <t>サンジョウ</t>
    </rPh>
    <rPh sb="2" eb="4">
      <t>インサツ</t>
    </rPh>
    <rPh sb="4" eb="8">
      <t>カブシキガイシャ</t>
    </rPh>
    <rPh sb="9" eb="12">
      <t>ホッカイドウ</t>
    </rPh>
    <rPh sb="12" eb="15">
      <t>サッポロシ</t>
    </rPh>
    <rPh sb="15" eb="17">
      <t>ヒガシク</t>
    </rPh>
    <rPh sb="17" eb="18">
      <t>キタ</t>
    </rPh>
    <rPh sb="20" eb="21">
      <t>ジョウ</t>
    </rPh>
    <rPh sb="21" eb="22">
      <t>ヒガシ</t>
    </rPh>
    <phoneticPr fontId="4"/>
  </si>
  <si>
    <t>@7.04円</t>
    <rPh sb="5" eb="6">
      <t>エン</t>
    </rPh>
    <phoneticPr fontId="4"/>
  </si>
  <si>
    <t>功績者表彰等に係る副賞の購入
油性ボールペン1,269個ほか3品目</t>
    <rPh sb="0" eb="14">
      <t>コウセキシャヒョウショウトウニカカルフクショウノコウニュウ</t>
    </rPh>
    <rPh sb="15" eb="17">
      <t>ユセイ</t>
    </rPh>
    <rPh sb="27" eb="28">
      <t>コ</t>
    </rPh>
    <rPh sb="31" eb="33">
      <t>ヒンモク</t>
    </rPh>
    <phoneticPr fontId="1"/>
  </si>
  <si>
    <t>石元商事株式会社
大阪府大阪市都島区中野町１－７－２０</t>
    <rPh sb="0" eb="2">
      <t>イシモト</t>
    </rPh>
    <rPh sb="2" eb="3">
      <t>ショウ</t>
    </rPh>
    <rPh sb="3" eb="4">
      <t>ジ</t>
    </rPh>
    <rPh sb="4" eb="8">
      <t>カブシキガイシャ</t>
    </rPh>
    <rPh sb="15" eb="18">
      <t>ミヤコジマク</t>
    </rPh>
    <rPh sb="18" eb="20">
      <t>ナカノ</t>
    </rPh>
    <rPh sb="20" eb="21">
      <t>チョウ</t>
    </rPh>
    <phoneticPr fontId="5"/>
  </si>
  <si>
    <t>＠814円ほか</t>
  </si>
  <si>
    <t>大阪国税局管内施設小規模改修工事設計業務委託
大津税務署　滋賀県大津市京町３－１－１
大津びわ湖合同庁舎　ほか101施設
「設計業務 」
令和3年5月17日～令和4年3月31日</t>
  </si>
  <si>
    <t>株式会社和設計
大阪府交野市南星台５－５－２</t>
  </si>
  <si>
    <t>＠3,300円ほか</t>
  </si>
  <si>
    <t xml:space="preserve">大阪国税局管内施設建築物点検業務委託
彦根税務署　滋賀県彦根市立花町５－２０　ほか30施設
「建築物点検業務」
令和3年5月17日～令和3年12月6日 </t>
  </si>
  <si>
    <t>株式会社デザインサーベイ
東京都新宿区若葉１－１０</t>
    <rPh sb="0" eb="2">
      <t>カブシキ</t>
    </rPh>
    <rPh sb="2" eb="4">
      <t>カイシャ</t>
    </rPh>
    <rPh sb="13" eb="16">
      <t>トウキョウト</t>
    </rPh>
    <rPh sb="16" eb="19">
      <t>シンジュクク</t>
    </rPh>
    <rPh sb="19" eb="21">
      <t>ワカバ</t>
    </rPh>
    <phoneticPr fontId="3"/>
  </si>
  <si>
    <t xml:space="preserve">桜井税務署照明器具改修工事
桜井税務署　奈良県桜井市粟殿１８５－４　
「電気工事」
令和3年5月17日～令和3年9月27日 </t>
    <rPh sb="0" eb="2">
      <t>サクライ</t>
    </rPh>
    <rPh sb="5" eb="7">
      <t>ショウメイ</t>
    </rPh>
    <rPh sb="7" eb="9">
      <t>キグ</t>
    </rPh>
    <rPh sb="9" eb="11">
      <t>カイシュウ</t>
    </rPh>
    <rPh sb="14" eb="16">
      <t>サクライ</t>
    </rPh>
    <rPh sb="16" eb="19">
      <t>ゼイムショ</t>
    </rPh>
    <rPh sb="20" eb="23">
      <t>ナラケン</t>
    </rPh>
    <rPh sb="23" eb="26">
      <t>サクライシ</t>
    </rPh>
    <rPh sb="26" eb="27">
      <t>アワ</t>
    </rPh>
    <rPh sb="27" eb="28">
      <t>トノ</t>
    </rPh>
    <rPh sb="36" eb="38">
      <t>デンキ</t>
    </rPh>
    <rPh sb="38" eb="40">
      <t>コウジ</t>
    </rPh>
    <phoneticPr fontId="4"/>
  </si>
  <si>
    <t>株式会社武部商会
奈良県奈良市西木辻町２００－６１</t>
    <rPh sb="0" eb="2">
      <t>カブシキ</t>
    </rPh>
    <rPh sb="2" eb="4">
      <t>カイシャ</t>
    </rPh>
    <rPh sb="4" eb="6">
      <t>タケベ</t>
    </rPh>
    <rPh sb="6" eb="8">
      <t>ショウカイ</t>
    </rPh>
    <rPh sb="9" eb="12">
      <t>ナラケン</t>
    </rPh>
    <rPh sb="12" eb="15">
      <t>ナラシ</t>
    </rPh>
    <rPh sb="15" eb="19">
      <t>ニシキツジチョウ</t>
    </rPh>
    <phoneticPr fontId="3"/>
  </si>
  <si>
    <t xml:space="preserve">田辺税務署照明器具改修工事
田辺税務署　和歌山県田辺市上屋敷２－１０－４６　
「電気工事」
令和3年5月17日～令和3年9月27日 </t>
    <rPh sb="0" eb="2">
      <t>タナベ</t>
    </rPh>
    <rPh sb="2" eb="5">
      <t>ゼイムショ</t>
    </rPh>
    <rPh sb="5" eb="7">
      <t>ショウメイ</t>
    </rPh>
    <rPh sb="7" eb="9">
      <t>キグ</t>
    </rPh>
    <rPh sb="9" eb="11">
      <t>カイシュウ</t>
    </rPh>
    <rPh sb="14" eb="16">
      <t>タナベ</t>
    </rPh>
    <rPh sb="16" eb="19">
      <t>ゼイムショ</t>
    </rPh>
    <rPh sb="20" eb="24">
      <t>ワカヤマケン</t>
    </rPh>
    <rPh sb="24" eb="27">
      <t>タナベシ</t>
    </rPh>
    <rPh sb="27" eb="28">
      <t>カミ</t>
    </rPh>
    <rPh sb="28" eb="30">
      <t>ヤシキ</t>
    </rPh>
    <rPh sb="40" eb="42">
      <t>デンキ</t>
    </rPh>
    <rPh sb="42" eb="44">
      <t>コウジ</t>
    </rPh>
    <rPh sb="49" eb="50">
      <t>ネン</t>
    </rPh>
    <rPh sb="51" eb="52">
      <t>ガツ</t>
    </rPh>
    <rPh sb="54" eb="55">
      <t>ニチ</t>
    </rPh>
    <rPh sb="59" eb="60">
      <t>ネン</t>
    </rPh>
    <rPh sb="61" eb="62">
      <t>ガツ</t>
    </rPh>
    <rPh sb="64" eb="65">
      <t>ニチ</t>
    </rPh>
    <phoneticPr fontId="4"/>
  </si>
  <si>
    <t>令和3年度大阪国税局下半期健康診断に係る業務委託
一式</t>
    <rPh sb="25" eb="27">
      <t>イッシキ</t>
    </rPh>
    <phoneticPr fontId="4"/>
  </si>
  <si>
    <t>医療法人健昌会
大阪府大阪市福島区玉川２－１２－１６</t>
    <rPh sb="0" eb="4">
      <t>イリョウホウジン</t>
    </rPh>
    <rPh sb="4" eb="5">
      <t>ケン</t>
    </rPh>
    <rPh sb="5" eb="6">
      <t>ショウ</t>
    </rPh>
    <rPh sb="6" eb="7">
      <t>カイ</t>
    </rPh>
    <rPh sb="8" eb="10">
      <t>オオサカ</t>
    </rPh>
    <rPh sb="10" eb="11">
      <t>フ</t>
    </rPh>
    <rPh sb="11" eb="14">
      <t>オオサカシ</t>
    </rPh>
    <rPh sb="14" eb="17">
      <t>フクシマク</t>
    </rPh>
    <rPh sb="17" eb="19">
      <t>タマガワ</t>
    </rPh>
    <phoneticPr fontId="4"/>
  </si>
  <si>
    <t>2021年度国税専門官採用試験（第1次試験）で使用する試験会場の借上げ（大阪会場）
令和3年6月5日から令和3年6月6日</t>
    <rPh sb="16" eb="17">
      <t>ダイ</t>
    </rPh>
    <rPh sb="18" eb="19">
      <t>ジ</t>
    </rPh>
    <rPh sb="19" eb="21">
      <t>シケン</t>
    </rPh>
    <rPh sb="36" eb="38">
      <t>オオサカ</t>
    </rPh>
    <rPh sb="38" eb="40">
      <t>カイジョウ</t>
    </rPh>
    <phoneticPr fontId="0"/>
  </si>
  <si>
    <t>学校法人西大和学園　大和大学
大阪府吹田市片山町２－５－１</t>
    <rPh sb="0" eb="9">
      <t>ガッコウホウジンニシヤマトガクエン</t>
    </rPh>
    <rPh sb="10" eb="14">
      <t>ヤマトダイガク</t>
    </rPh>
    <rPh sb="15" eb="18">
      <t>オオサカフ</t>
    </rPh>
    <rPh sb="18" eb="21">
      <t>スイタシ</t>
    </rPh>
    <rPh sb="21" eb="23">
      <t>カタヤマ</t>
    </rPh>
    <rPh sb="23" eb="24">
      <t>マチ</t>
    </rPh>
    <phoneticPr fontId="4"/>
  </si>
  <si>
    <t>2021年度国税専門官採用試験（第1次試験）で使用する試験会場の借上げ（京都会場）
令和3年6月5日から令和3年6月6日</t>
    <rPh sb="16" eb="17">
      <t>ダイ</t>
    </rPh>
    <rPh sb="18" eb="19">
      <t>ジ</t>
    </rPh>
    <rPh sb="19" eb="21">
      <t>シケン</t>
    </rPh>
    <rPh sb="36" eb="38">
      <t>キョウト</t>
    </rPh>
    <rPh sb="38" eb="40">
      <t>カイジョウ</t>
    </rPh>
    <phoneticPr fontId="0"/>
  </si>
  <si>
    <t>公益財団法人国立京都国際会館
京都府京都市左京区宝ヶ池</t>
    <rPh sb="0" eb="14">
      <t>コウエキザイダンホウジンコクリツキョウトコクサイカイカン</t>
    </rPh>
    <rPh sb="15" eb="18">
      <t>キョウトフ</t>
    </rPh>
    <rPh sb="18" eb="21">
      <t>キョウトシ</t>
    </rPh>
    <rPh sb="21" eb="24">
      <t>サキョウク</t>
    </rPh>
    <rPh sb="24" eb="27">
      <t>タカラガイケ</t>
    </rPh>
    <phoneticPr fontId="4"/>
  </si>
  <si>
    <t>株式会社ＦＣＣテクノ
福岡県福岡市南区高宮１－１－２０（電算ビル）</t>
    <rPh sb="0" eb="4">
      <t>カブシキガイシャ</t>
    </rPh>
    <rPh sb="11" eb="13">
      <t>フクオカ</t>
    </rPh>
    <rPh sb="13" eb="14">
      <t>ケン</t>
    </rPh>
    <rPh sb="14" eb="17">
      <t>フクオカシ</t>
    </rPh>
    <rPh sb="17" eb="19">
      <t>ミナミク</t>
    </rPh>
    <rPh sb="19" eb="21">
      <t>タカミヤ</t>
    </rPh>
    <rPh sb="28" eb="30">
      <t>デンサン</t>
    </rPh>
    <phoneticPr fontId="4"/>
  </si>
  <si>
    <t>@2.53円</t>
    <rPh sb="5" eb="6">
      <t>エン</t>
    </rPh>
    <phoneticPr fontId="4"/>
  </si>
  <si>
    <t>令和3年度　語学研修（韓国語・中国語）に係る業務委託
通学コース10名ほか</t>
    <rPh sb="3" eb="5">
      <t>ネンド</t>
    </rPh>
    <rPh sb="27" eb="29">
      <t>ツウガク</t>
    </rPh>
    <rPh sb="34" eb="35">
      <t>メイ</t>
    </rPh>
    <phoneticPr fontId="4"/>
  </si>
  <si>
    <t>株式会社インターグループ
大阪府大阪市北区豊崎３－２０－１　インターグループビル</t>
    <rPh sb="0" eb="4">
      <t>カブシキガイシャ</t>
    </rPh>
    <rPh sb="13" eb="16">
      <t>オオサカフ</t>
    </rPh>
    <rPh sb="16" eb="19">
      <t>オオサカシ</t>
    </rPh>
    <rPh sb="19" eb="21">
      <t>キタク</t>
    </rPh>
    <rPh sb="21" eb="23">
      <t>トヨサキ</t>
    </rPh>
    <phoneticPr fontId="4"/>
  </si>
  <si>
    <t>@213,400円ほか</t>
    <rPh sb="8" eb="9">
      <t>エン</t>
    </rPh>
    <phoneticPr fontId="4"/>
  </si>
  <si>
    <t xml:space="preserve">大淀及び尼崎税務署空調設備改修工事設計業務委託
大淀税務署　大阪府大阪市北区中津１－５－１６ほか
「設計業務 」
令和3年5月24日～令和3年7月19日 </t>
    <rPh sb="0" eb="2">
      <t>オオヨド</t>
    </rPh>
    <rPh sb="2" eb="3">
      <t>オヨ</t>
    </rPh>
    <rPh sb="4" eb="6">
      <t>アマガサキ</t>
    </rPh>
    <rPh sb="6" eb="9">
      <t>ゼイムショ</t>
    </rPh>
    <rPh sb="9" eb="11">
      <t>クウチョウ</t>
    </rPh>
    <rPh sb="11" eb="13">
      <t>セツビ</t>
    </rPh>
    <rPh sb="13" eb="15">
      <t>カイシュウ</t>
    </rPh>
    <rPh sb="15" eb="17">
      <t>コウジ</t>
    </rPh>
    <rPh sb="17" eb="19">
      <t>セッケイ</t>
    </rPh>
    <rPh sb="19" eb="21">
      <t>ギョウム</t>
    </rPh>
    <rPh sb="21" eb="23">
      <t>イタク</t>
    </rPh>
    <rPh sb="24" eb="26">
      <t>オオヨド</t>
    </rPh>
    <rPh sb="26" eb="29">
      <t>ゼイムショ</t>
    </rPh>
    <rPh sb="30" eb="33">
      <t>オオサカフ</t>
    </rPh>
    <rPh sb="33" eb="36">
      <t>オオサカシ</t>
    </rPh>
    <rPh sb="36" eb="38">
      <t>キタク</t>
    </rPh>
    <rPh sb="38" eb="40">
      <t>ナカツ</t>
    </rPh>
    <rPh sb="60" eb="61">
      <t>ネン</t>
    </rPh>
    <rPh sb="62" eb="63">
      <t>ガツ</t>
    </rPh>
    <rPh sb="65" eb="66">
      <t>ニチ</t>
    </rPh>
    <rPh sb="70" eb="71">
      <t>ネン</t>
    </rPh>
    <rPh sb="72" eb="73">
      <t>ガツ</t>
    </rPh>
    <rPh sb="75" eb="76">
      <t>ニチ</t>
    </rPh>
    <phoneticPr fontId="3"/>
  </si>
  <si>
    <t xml:space="preserve">園部税務署自動火災報知設備更新工事
園部税務署　京都府南丹市園部町小山東町平成台１－１１
「電気工事」
令和3年5月24日～令和3年9月27日 </t>
    <rPh sb="0" eb="2">
      <t>ソノベ</t>
    </rPh>
    <rPh sb="2" eb="5">
      <t>ゼイムショ</t>
    </rPh>
    <rPh sb="5" eb="7">
      <t>ジドウ</t>
    </rPh>
    <rPh sb="7" eb="9">
      <t>カサイ</t>
    </rPh>
    <rPh sb="9" eb="11">
      <t>ホウチ</t>
    </rPh>
    <rPh sb="11" eb="13">
      <t>セツビ</t>
    </rPh>
    <rPh sb="13" eb="15">
      <t>コウシン</t>
    </rPh>
    <rPh sb="15" eb="17">
      <t>コウジ</t>
    </rPh>
    <rPh sb="18" eb="20">
      <t>ソノベ</t>
    </rPh>
    <rPh sb="20" eb="23">
      <t>ゼイムショ</t>
    </rPh>
    <rPh sb="24" eb="27">
      <t>キョウトフ</t>
    </rPh>
    <rPh sb="27" eb="30">
      <t>ナンタンシ</t>
    </rPh>
    <rPh sb="30" eb="33">
      <t>ソノベチョウ</t>
    </rPh>
    <rPh sb="33" eb="35">
      <t>コヤマ</t>
    </rPh>
    <rPh sb="35" eb="36">
      <t>ヒガシ</t>
    </rPh>
    <rPh sb="36" eb="37">
      <t>マチ</t>
    </rPh>
    <rPh sb="37" eb="39">
      <t>ヘイセイ</t>
    </rPh>
    <rPh sb="39" eb="40">
      <t>ダイ</t>
    </rPh>
    <rPh sb="46" eb="48">
      <t>デンキ</t>
    </rPh>
    <rPh sb="48" eb="50">
      <t>コウジ</t>
    </rPh>
    <phoneticPr fontId="4"/>
  </si>
  <si>
    <t>日本防火産業株式会社
京都府京都市中京区壬生松原町３６－１３</t>
    <rPh sb="0" eb="2">
      <t>ニホン</t>
    </rPh>
    <rPh sb="2" eb="4">
      <t>ボウカ</t>
    </rPh>
    <rPh sb="4" eb="6">
      <t>サンギョウ</t>
    </rPh>
    <rPh sb="6" eb="8">
      <t>カブシキ</t>
    </rPh>
    <rPh sb="8" eb="10">
      <t>カイシャ</t>
    </rPh>
    <rPh sb="11" eb="14">
      <t>キョウトフ</t>
    </rPh>
    <rPh sb="14" eb="17">
      <t>キョウトシ</t>
    </rPh>
    <rPh sb="17" eb="20">
      <t>ナカギョウク</t>
    </rPh>
    <rPh sb="20" eb="22">
      <t>ミブ</t>
    </rPh>
    <rPh sb="22" eb="24">
      <t>マツバラ</t>
    </rPh>
    <rPh sb="24" eb="25">
      <t>チョウ</t>
    </rPh>
    <phoneticPr fontId="3"/>
  </si>
  <si>
    <t>給与所得の源泉徴収票（給与支払報告書）の刷成（区分1）
給与所得の源泉徴収票（給与支払報告書）手書用　5,489,200組</t>
    <rPh sb="47" eb="49">
      <t>テガ</t>
    </rPh>
    <rPh sb="49" eb="50">
      <t>ヨウ</t>
    </rPh>
    <phoneticPr fontId="2"/>
  </si>
  <si>
    <t>支出負担行為担当官
大阪国税局総務部次長
内本　幸宏
大阪府大阪市中央区大手前１－５－６３
ほか１官署等</t>
    <rPh sb="21" eb="22">
      <t>ウチ</t>
    </rPh>
    <rPh sb="22" eb="23">
      <t>モト</t>
    </rPh>
    <rPh sb="24" eb="25">
      <t>シアワ</t>
    </rPh>
    <rPh sb="25" eb="26">
      <t>ヒロ</t>
    </rPh>
    <rPh sb="49" eb="51">
      <t>カンショ</t>
    </rPh>
    <rPh sb="51" eb="52">
      <t>トウ</t>
    </rPh>
    <phoneticPr fontId="2"/>
  </si>
  <si>
    <t>松和印刷株式会社
大阪府大阪市中央区中寺１－２－２０</t>
    <rPh sb="0" eb="1">
      <t>マツ</t>
    </rPh>
    <rPh sb="1" eb="2">
      <t>カズ</t>
    </rPh>
    <rPh sb="2" eb="4">
      <t>インサツ</t>
    </rPh>
    <rPh sb="4" eb="8">
      <t>カブシキガイシャ</t>
    </rPh>
    <rPh sb="9" eb="12">
      <t>オオサカフ</t>
    </rPh>
    <rPh sb="12" eb="15">
      <t>オオサカシ</t>
    </rPh>
    <rPh sb="15" eb="18">
      <t>チュウオウク</t>
    </rPh>
    <rPh sb="18" eb="20">
      <t>ナカデラ</t>
    </rPh>
    <phoneticPr fontId="2"/>
  </si>
  <si>
    <t>@2.431円</t>
    <rPh sb="6" eb="7">
      <t>エン</t>
    </rPh>
    <phoneticPr fontId="2"/>
  </si>
  <si>
    <t>給与所得の源泉徴収票（給与支払報告書）の刷成（区分2）
給与所得の源泉徴収票（給与支払報告書）電算用　1,269,530部</t>
    <rPh sb="47" eb="49">
      <t>デンサン</t>
    </rPh>
    <rPh sb="49" eb="50">
      <t>ヨウ</t>
    </rPh>
    <phoneticPr fontId="2"/>
  </si>
  <si>
    <t>レスター工業株式会社
大阪府大阪市中央区糸屋町２－３－２</t>
    <rPh sb="4" eb="6">
      <t>コウギョウ</t>
    </rPh>
    <rPh sb="6" eb="10">
      <t>カブシキガイシャ</t>
    </rPh>
    <rPh sb="11" eb="14">
      <t>オオサカフ</t>
    </rPh>
    <rPh sb="14" eb="17">
      <t>オオサカシ</t>
    </rPh>
    <rPh sb="17" eb="20">
      <t>チュウオウク</t>
    </rPh>
    <rPh sb="20" eb="23">
      <t>イトヤマチ</t>
    </rPh>
    <phoneticPr fontId="2"/>
  </si>
  <si>
    <t>@2.75円</t>
    <rPh sb="5" eb="6">
      <t>エン</t>
    </rPh>
    <phoneticPr fontId="2"/>
  </si>
  <si>
    <t>ロッカー等の購入
スタッキング椅子28脚ほか17品目</t>
    <rPh sb="4" eb="5">
      <t>トウ</t>
    </rPh>
    <rPh sb="6" eb="8">
      <t>コウニュウ</t>
    </rPh>
    <rPh sb="15" eb="17">
      <t>イス</t>
    </rPh>
    <rPh sb="19" eb="20">
      <t>キャク</t>
    </rPh>
    <rPh sb="24" eb="26">
      <t>ヒンモク</t>
    </rPh>
    <phoneticPr fontId="2"/>
  </si>
  <si>
    <t>支出負担行為担当官
大阪国税局総務部次長
内本　幸宏
大阪府大阪市中央区大手前１－５－６３</t>
    <rPh sb="21" eb="23">
      <t>ウチモト</t>
    </rPh>
    <rPh sb="24" eb="25">
      <t>シアワ</t>
    </rPh>
    <rPh sb="25" eb="26">
      <t>ヒロ</t>
    </rPh>
    <phoneticPr fontId="2"/>
  </si>
  <si>
    <t>株式会社メーベル
大阪府大阪市旭区中宮１－１－２５</t>
    <rPh sb="0" eb="4">
      <t>カブシキガイシャ</t>
    </rPh>
    <rPh sb="9" eb="12">
      <t>オオサカフ</t>
    </rPh>
    <rPh sb="12" eb="15">
      <t>オオサカシ</t>
    </rPh>
    <rPh sb="15" eb="17">
      <t>アサヒク</t>
    </rPh>
    <rPh sb="17" eb="19">
      <t>ナカミヤ</t>
    </rPh>
    <phoneticPr fontId="2"/>
  </si>
  <si>
    <t>分担予定額
6,672,123円</t>
    <rPh sb="0" eb="2">
      <t>ブンタン</t>
    </rPh>
    <rPh sb="2" eb="4">
      <t>ヨテイ</t>
    </rPh>
    <rPh sb="4" eb="5">
      <t>ガク</t>
    </rPh>
    <rPh sb="15" eb="16">
      <t>エン</t>
    </rPh>
    <phoneticPr fontId="3"/>
  </si>
  <si>
    <t>分担予定額
1,745,604円</t>
    <rPh sb="0" eb="2">
      <t>ブンタン</t>
    </rPh>
    <rPh sb="2" eb="4">
      <t>ヨテイ</t>
    </rPh>
    <rPh sb="4" eb="5">
      <t>ガク</t>
    </rPh>
    <rPh sb="15" eb="16">
      <t>エン</t>
    </rPh>
    <phoneticPr fontId="3"/>
  </si>
  <si>
    <t>Di202</t>
  </si>
  <si>
    <t>Di204</t>
  </si>
  <si>
    <t>Di208</t>
  </si>
  <si>
    <t>Di209</t>
  </si>
  <si>
    <t>Di210</t>
  </si>
  <si>
    <t>Di211</t>
  </si>
  <si>
    <t>Di214</t>
  </si>
  <si>
    <t>Di215</t>
  </si>
  <si>
    <t>Di216</t>
  </si>
  <si>
    <t>Di217</t>
  </si>
  <si>
    <t>Di218</t>
  </si>
  <si>
    <t>Di203</t>
    <phoneticPr fontId="3"/>
  </si>
  <si>
    <t>Di205</t>
    <phoneticPr fontId="3"/>
  </si>
  <si>
    <t>Di206</t>
    <phoneticPr fontId="3"/>
  </si>
  <si>
    <t>Di207</t>
    <phoneticPr fontId="3"/>
  </si>
  <si>
    <t>Di212</t>
    <phoneticPr fontId="3"/>
  </si>
  <si>
    <t>Di213</t>
    <phoneticPr fontId="3"/>
  </si>
  <si>
    <t>給与所得・退職所得等の所得税徴収高計算書のプリント及び裁断業務
4,329,705枚</t>
    <rPh sb="41" eb="42">
      <t>マイ</t>
    </rPh>
    <phoneticPr fontId="4"/>
  </si>
  <si>
    <t>－</t>
  </si>
  <si>
    <t>同種の他の契約の予定価格を類推されるおそれがあるため公表しない</t>
  </si>
  <si>
    <t>支出負担行為担当官
大阪国税局総務部次長
内本　幸宏
大阪府大阪市中央区大手前１－５－６３</t>
  </si>
  <si>
    <t>令和3年分給与所得の源泉徴収票等の法定調書合計表プリント、裁断等業務
410,932件</t>
  </si>
  <si>
    <t>三条印刷株式会社
北海道札幌市東区北１０条東１３－１４</t>
  </si>
  <si>
    <t>@7.04円</t>
  </si>
  <si>
    <t>2021年度国税専門官採用試験（第1次試験）で使用する試験会場の借上げ（大阪会場）
令和3年6月5日から令和3年6月6日</t>
  </si>
  <si>
    <t>学校法人西大和学園　大和大学
大阪府吹田市片山町２－５－１</t>
  </si>
  <si>
    <t>2021年度国税専門官採用試験（第1次試験）で使用する試験会場の借上げ（京都会場）
令和3年6月5日から令和3年6月6日</t>
  </si>
  <si>
    <t>公益財団法人国立京都国際会館
京都府京都市左京区宝ヶ池</t>
  </si>
  <si>
    <t>公財</t>
  </si>
  <si>
    <t>国所管</t>
  </si>
  <si>
    <t>単価契約
予定調達総額 2,892,960円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</si>
</sst>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 &quot;件&quot;"/>
    <numFmt numFmtId="177" formatCode="#,##0_ &quot;円&quot;"/>
    <numFmt numFmtId="178" formatCode="#,##0_ "/>
    <numFmt numFmtId="179" formatCode="[$-411]ggge&quot;年&quot;m&quot;月&quot;d&quot;日&quot;;@"/>
    <numFmt numFmtId="180" formatCode="0_);[Red]\(0\)"/>
    <numFmt numFmtId="181" formatCode="#,##0_);[Red]\(#,##0\)"/>
    <numFmt numFmtId="182" formatCode="0.0%"/>
    <numFmt numFmtId="183" formatCode="#,##0_ ;[Red]\-#,##0\ "/>
    <numFmt numFmtId="184" formatCode="#,##0&quot;円&quot;;[Red]\-#,##0&quot;円&quot;"/>
    <numFmt numFmtId="185" formatCode="[&lt;43586]\ ggge&quot;年&quot;m&quot;月&quot;d&quot;日&quot;;[&lt;43831]&quot;令和元年&quot;m&quot;月&quot;d&quot;日&quot;;ggge&quot;年&quot;m&quot;月&quot;d&quot;日&quot;\ "/>
    <numFmt numFmtId="186" formatCode="#,##0&quot;円&quot;"/>
    <numFmt numFmtId="187" formatCode="#,##0&quot;件&quot;"/>
  </numFmts>
  <fonts count="1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8"/>
      <name val="ＭＳ Ｐゴシック"/>
      <family val="3"/>
      <charset val="128"/>
    </font>
    <font>
      <b/>
      <sz val="8"/>
      <name val="ＭＳ Ｐゴシック"/>
      <family val="3"/>
      <charset val="128"/>
    </font>
    <font>
      <sz val="8"/>
      <color rgb="FFFF0000"/>
      <name val="ＭＳ Ｐゴシック"/>
      <family val="3"/>
      <charset val="128"/>
    </font>
    <font>
      <sz val="8"/>
      <color theme="1"/>
      <name val="ＭＳ Ｐゴシック"/>
      <family val="3"/>
      <charset val="128"/>
    </font>
    <font>
      <sz val="8"/>
      <name val="ＭＳ Ｐゴシック"/>
      <family val="3"/>
      <charset val="128"/>
      <scheme val="minor"/>
    </font>
    <font>
      <sz val="8"/>
      <name val="ＭＳ Ｐゴシック"/>
      <family val="3"/>
      <charset val="128"/>
      <scheme val="major"/>
    </font>
    <font>
      <sz val="11"/>
      <color indexed="8"/>
      <name val="ＭＳ Ｐゴシック"/>
      <family val="3"/>
      <charset val="128"/>
    </font>
    <font>
      <sz val="7"/>
      <name val="ＭＳ Ｐゴシック"/>
      <family val="3"/>
      <charset val="128"/>
    </font>
    <font>
      <sz val="8"/>
      <color theme="1"/>
      <name val="ＭＳ Ｐゴシック"/>
      <family val="3"/>
      <charset val="128"/>
      <scheme val="minor"/>
    </font>
    <font>
      <sz val="8"/>
      <color theme="1"/>
      <name val="ＭＳ Ｐゴシック"/>
      <family val="2"/>
      <scheme val="minor"/>
    </font>
    <font>
      <sz val="9"/>
      <color theme="1"/>
      <name val="ＭＳ Ｐゴシック"/>
      <family val="2"/>
      <scheme val="minor"/>
    </font>
    <font>
      <b/>
      <sz val="16"/>
      <color theme="1"/>
      <name val="ＭＳ Ｐゴシック"/>
      <family val="3"/>
      <charset val="128"/>
      <scheme val="minor"/>
    </font>
    <font>
      <sz val="9"/>
      <color indexed="8"/>
      <name val="ＭＳ Ｐ明朝"/>
      <family val="1"/>
      <charset val="128"/>
    </font>
    <font>
      <sz val="9"/>
      <name val="ＭＳ Ｐ明朝"/>
      <family val="1"/>
      <charset val="128"/>
    </font>
  </fonts>
  <fills count="14">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rgb="FFFFEC9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s>
  <borders count="18">
    <border>
      <left/>
      <right/>
      <top/>
      <bottom/>
      <diagonal/>
    </border>
    <border>
      <left/>
      <right/>
      <top/>
      <bottom style="thin">
        <color indexed="64"/>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auto="1"/>
      </top>
      <bottom style="double">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2">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xf numFmtId="0" fontId="2" fillId="0" borderId="0">
      <alignment vertical="center"/>
    </xf>
    <xf numFmtId="38" fontId="11" fillId="0" borderId="0" applyFont="0" applyFill="0" applyBorder="0" applyAlignment="0" applyProtection="0">
      <alignment vertical="center"/>
    </xf>
    <xf numFmtId="0" fontId="2" fillId="0" borderId="0">
      <alignment vertical="center"/>
    </xf>
    <xf numFmtId="0" fontId="1" fillId="0" borderId="0"/>
    <xf numFmtId="0" fontId="2" fillId="0" borderId="0">
      <alignment vertical="center"/>
    </xf>
    <xf numFmtId="9" fontId="2" fillId="0" borderId="0" applyFont="0" applyFill="0" applyBorder="0" applyAlignment="0" applyProtection="0"/>
  </cellStyleXfs>
  <cellXfs count="290">
    <xf numFmtId="0" fontId="0" fillId="0" borderId="0" xfId="0"/>
    <xf numFmtId="0" fontId="5" fillId="6" borderId="3" xfId="2" applyNumberFormat="1" applyFont="1" applyFill="1" applyBorder="1" applyAlignment="1" applyProtection="1">
      <alignment horizontal="left" vertical="top" wrapText="1"/>
      <protection locked="0"/>
    </xf>
    <xf numFmtId="0" fontId="5" fillId="6" borderId="3" xfId="2" applyNumberFormat="1" applyFont="1" applyFill="1" applyBorder="1" applyAlignment="1" applyProtection="1">
      <alignment vertical="top" wrapText="1"/>
      <protection locked="0"/>
    </xf>
    <xf numFmtId="38" fontId="5" fillId="6" borderId="3" xfId="1" applyFont="1" applyFill="1" applyBorder="1" applyAlignment="1" applyProtection="1">
      <alignment vertical="top" wrapText="1"/>
      <protection locked="0"/>
    </xf>
    <xf numFmtId="0" fontId="5" fillId="6" borderId="3" xfId="2" applyNumberFormat="1" applyFont="1" applyFill="1" applyBorder="1" applyAlignment="1" applyProtection="1">
      <alignment vertical="top" wrapText="1" shrinkToFit="1"/>
      <protection locked="0"/>
    </xf>
    <xf numFmtId="0" fontId="5" fillId="3" borderId="3" xfId="2" applyNumberFormat="1" applyFont="1" applyFill="1" applyBorder="1" applyAlignment="1" applyProtection="1">
      <alignment vertical="top" wrapText="1"/>
      <protection locked="0"/>
    </xf>
    <xf numFmtId="49" fontId="9" fillId="0" borderId="3" xfId="0" applyNumberFormat="1" applyFont="1" applyFill="1" applyBorder="1" applyAlignment="1" applyProtection="1">
      <alignment horizontal="left" vertical="center" wrapText="1"/>
      <protection locked="0"/>
    </xf>
    <xf numFmtId="0" fontId="5" fillId="0" borderId="3" xfId="2" applyNumberFormat="1" applyFont="1" applyFill="1" applyBorder="1" applyAlignment="1" applyProtection="1">
      <alignment horizontal="center" vertical="center" wrapText="1"/>
      <protection locked="0"/>
    </xf>
    <xf numFmtId="49" fontId="9" fillId="8" borderId="3" xfId="0" applyNumberFormat="1" applyFont="1" applyFill="1" applyBorder="1" applyAlignment="1" applyProtection="1">
      <alignment horizontal="left" vertical="center" wrapText="1"/>
      <protection locked="0"/>
    </xf>
    <xf numFmtId="179" fontId="9" fillId="8" borderId="3" xfId="0" applyNumberFormat="1" applyFont="1" applyFill="1" applyBorder="1" applyAlignment="1" applyProtection="1">
      <alignment horizontal="center" vertical="center" wrapText="1"/>
      <protection locked="0"/>
    </xf>
    <xf numFmtId="38" fontId="5" fillId="0" borderId="3" xfId="5" applyFont="1" applyFill="1" applyBorder="1" applyAlignment="1" applyProtection="1">
      <alignment horizontal="center" vertical="center" wrapText="1"/>
      <protection locked="0"/>
    </xf>
    <xf numFmtId="0" fontId="8" fillId="0" borderId="3" xfId="2" applyNumberFormat="1" applyFont="1" applyFill="1" applyBorder="1" applyAlignment="1" applyProtection="1">
      <alignment vertical="center" wrapText="1"/>
      <protection locked="0"/>
    </xf>
    <xf numFmtId="180" fontId="9" fillId="0" borderId="3"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left" vertical="center" wrapText="1"/>
      <protection locked="0"/>
    </xf>
    <xf numFmtId="179" fontId="5" fillId="8" borderId="3" xfId="0" applyNumberFormat="1" applyFont="1" applyFill="1" applyBorder="1" applyAlignment="1" applyProtection="1">
      <alignment horizontal="center" vertical="center" wrapText="1"/>
      <protection locked="0"/>
    </xf>
    <xf numFmtId="49" fontId="5" fillId="8" borderId="3" xfId="0" applyNumberFormat="1" applyFont="1" applyFill="1" applyBorder="1" applyAlignment="1" applyProtection="1">
      <alignment horizontal="left" vertical="center" wrapText="1"/>
      <protection locked="0"/>
    </xf>
    <xf numFmtId="38" fontId="5" fillId="0" borderId="3" xfId="1" applyFont="1" applyFill="1" applyBorder="1" applyAlignment="1" applyProtection="1">
      <alignment horizontal="center" vertical="center" wrapText="1"/>
      <protection locked="0"/>
    </xf>
    <xf numFmtId="180" fontId="5" fillId="6" borderId="3" xfId="2" applyNumberFormat="1" applyFont="1" applyFill="1" applyBorder="1" applyAlignment="1" applyProtection="1">
      <alignment vertical="top" wrapText="1"/>
      <protection locked="0"/>
    </xf>
    <xf numFmtId="180" fontId="5" fillId="8" borderId="3" xfId="0" applyNumberFormat="1" applyFont="1" applyFill="1" applyBorder="1" applyAlignment="1" applyProtection="1">
      <alignment horizontal="center" vertical="center" wrapText="1"/>
      <protection locked="0"/>
    </xf>
    <xf numFmtId="180" fontId="9" fillId="0" borderId="3" xfId="0" quotePrefix="1" applyNumberFormat="1" applyFont="1" applyFill="1" applyBorder="1" applyAlignment="1" applyProtection="1">
      <alignment horizontal="center" vertical="center" wrapText="1"/>
      <protection locked="0"/>
    </xf>
    <xf numFmtId="0" fontId="5" fillId="0" borderId="0" xfId="2" applyFont="1" applyFill="1" applyAlignment="1" applyProtection="1">
      <alignment vertical="center"/>
      <protection locked="0"/>
    </xf>
    <xf numFmtId="180" fontId="5" fillId="0" borderId="0" xfId="2" applyNumberFormat="1" applyFont="1" applyFill="1" applyAlignment="1" applyProtection="1">
      <alignment horizontal="center" vertical="center"/>
      <protection locked="0"/>
    </xf>
    <xf numFmtId="38" fontId="5" fillId="0" borderId="0" xfId="1" applyFont="1" applyFill="1" applyAlignment="1" applyProtection="1">
      <alignment horizontal="center" vertical="center"/>
      <protection locked="0"/>
    </xf>
    <xf numFmtId="38" fontId="5" fillId="0" borderId="0" xfId="1" applyFont="1" applyFill="1" applyAlignment="1" applyProtection="1">
      <alignment vertical="center"/>
      <protection locked="0"/>
    </xf>
    <xf numFmtId="180" fontId="5" fillId="0" borderId="0" xfId="2" applyNumberFormat="1" applyFont="1" applyFill="1" applyAlignment="1" applyProtection="1">
      <alignment vertical="center"/>
      <protection locked="0"/>
    </xf>
    <xf numFmtId="0" fontId="5" fillId="0" borderId="0" xfId="2" applyFont="1" applyFill="1" applyAlignment="1" applyProtection="1">
      <alignment vertical="center" wrapText="1"/>
      <protection locked="0"/>
    </xf>
    <xf numFmtId="0" fontId="5" fillId="0" borderId="0" xfId="2" applyFont="1" applyFill="1" applyProtection="1">
      <alignment vertical="center"/>
      <protection locked="0"/>
    </xf>
    <xf numFmtId="0" fontId="5" fillId="0" borderId="0" xfId="2" applyFont="1" applyFill="1" applyAlignment="1" applyProtection="1">
      <protection locked="0"/>
    </xf>
    <xf numFmtId="0" fontId="5" fillId="0" borderId="1" xfId="2" applyFont="1" applyFill="1" applyBorder="1" applyProtection="1">
      <alignment vertical="center"/>
      <protection locked="0"/>
    </xf>
    <xf numFmtId="0" fontId="5" fillId="0" borderId="1" xfId="2" applyFont="1" applyFill="1" applyBorder="1" applyAlignment="1" applyProtection="1">
      <alignment vertical="center"/>
      <protection locked="0"/>
    </xf>
    <xf numFmtId="0" fontId="0" fillId="0" borderId="0" xfId="0" applyFill="1" applyAlignment="1" applyProtection="1">
      <alignment horizontal="center" vertical="center"/>
      <protection locked="0"/>
    </xf>
    <xf numFmtId="0" fontId="14" fillId="0" borderId="0" xfId="0" applyFont="1" applyFill="1" applyAlignment="1" applyProtection="1">
      <alignment horizontal="center" vertical="center" wrapText="1"/>
      <protection locked="0"/>
    </xf>
    <xf numFmtId="0" fontId="0" fillId="0" borderId="0" xfId="0" applyProtection="1">
      <protection locked="0"/>
    </xf>
    <xf numFmtId="0" fontId="5" fillId="0" borderId="2" xfId="2" applyFont="1" applyFill="1" applyBorder="1" applyAlignment="1" applyProtection="1">
      <alignment horizontal="right" vertical="center"/>
      <protection locked="0"/>
    </xf>
    <xf numFmtId="0" fontId="6" fillId="0" borderId="0" xfId="2" applyFont="1" applyFill="1" applyAlignment="1" applyProtection="1">
      <alignment vertical="center" wrapText="1"/>
      <protection locked="0"/>
    </xf>
    <xf numFmtId="0" fontId="5" fillId="4" borderId="4" xfId="2" applyFont="1" applyFill="1" applyBorder="1" applyAlignment="1" applyProtection="1">
      <alignment vertical="center"/>
      <protection locked="0"/>
    </xf>
    <xf numFmtId="0" fontId="5" fillId="4" borderId="5" xfId="2" applyFont="1" applyFill="1" applyBorder="1" applyAlignment="1" applyProtection="1">
      <alignment vertical="center"/>
      <protection locked="0"/>
    </xf>
    <xf numFmtId="0" fontId="5" fillId="4" borderId="7" xfId="2" applyFont="1" applyFill="1" applyBorder="1" applyAlignment="1" applyProtection="1">
      <alignment vertical="center"/>
      <protection locked="0"/>
    </xf>
    <xf numFmtId="0" fontId="5" fillId="0" borderId="8" xfId="2" applyFont="1" applyFill="1" applyBorder="1" applyAlignment="1" applyProtection="1">
      <alignment horizontal="right" vertical="center"/>
      <protection locked="0"/>
    </xf>
    <xf numFmtId="178" fontId="5" fillId="0" borderId="0" xfId="2" applyNumberFormat="1" applyFont="1" applyFill="1" applyBorder="1" applyAlignment="1" applyProtection="1">
      <alignment vertical="center"/>
      <protection locked="0"/>
    </xf>
    <xf numFmtId="38" fontId="5" fillId="0" borderId="0" xfId="1" applyFont="1" applyFill="1" applyBorder="1" applyAlignment="1" applyProtection="1">
      <alignment vertical="center"/>
      <protection locked="0"/>
    </xf>
    <xf numFmtId="0" fontId="5" fillId="0" borderId="0" xfId="2" applyFont="1" applyFill="1" applyBorder="1" applyAlignment="1" applyProtection="1">
      <alignment horizontal="left" vertical="center"/>
      <protection locked="0"/>
    </xf>
    <xf numFmtId="0" fontId="5" fillId="0" borderId="0" xfId="2" applyFont="1" applyFill="1" applyBorder="1" applyAlignment="1" applyProtection="1">
      <alignment vertical="center"/>
      <protection locked="0"/>
    </xf>
    <xf numFmtId="180" fontId="5" fillId="0" borderId="0" xfId="2" applyNumberFormat="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0" fontId="5" fillId="0" borderId="0" xfId="2" applyFont="1" applyFill="1" applyAlignment="1" applyProtection="1">
      <alignment horizontal="center" vertical="center"/>
      <protection locked="0"/>
    </xf>
    <xf numFmtId="180" fontId="5" fillId="0" borderId="0" xfId="1" applyNumberFormat="1" applyFont="1" applyFill="1" applyAlignment="1" applyProtection="1">
      <alignment vertical="center"/>
      <protection locked="0"/>
    </xf>
    <xf numFmtId="0" fontId="5" fillId="0" borderId="1" xfId="2" applyFont="1" applyFill="1" applyBorder="1" applyAlignment="1" applyProtection="1">
      <alignment vertical="center" wrapText="1"/>
      <protection locked="0"/>
    </xf>
    <xf numFmtId="0" fontId="15" fillId="9" borderId="17" xfId="0" applyFont="1" applyFill="1" applyBorder="1" applyAlignment="1" applyProtection="1">
      <alignment horizontal="center" vertical="center" wrapText="1"/>
      <protection locked="0"/>
    </xf>
    <xf numFmtId="180" fontId="5" fillId="6" borderId="3" xfId="1" applyNumberFormat="1" applyFont="1" applyFill="1" applyBorder="1" applyAlignment="1" applyProtection="1">
      <alignment horizontal="left" vertical="top" wrapText="1"/>
      <protection locked="0"/>
    </xf>
    <xf numFmtId="180" fontId="5" fillId="2" borderId="13" xfId="1" quotePrefix="1" applyNumberFormat="1" applyFont="1" applyFill="1" applyBorder="1" applyAlignment="1" applyProtection="1">
      <alignment horizontal="left" vertical="top" wrapText="1"/>
      <protection locked="0"/>
    </xf>
    <xf numFmtId="38" fontId="5" fillId="2" borderId="13" xfId="1" quotePrefix="1" applyFont="1" applyFill="1" applyBorder="1" applyAlignment="1" applyProtection="1">
      <alignment horizontal="left" vertical="top" wrapText="1"/>
      <protection locked="0"/>
    </xf>
    <xf numFmtId="0" fontId="5" fillId="2" borderId="13" xfId="2" quotePrefix="1" applyFont="1" applyFill="1" applyBorder="1" applyAlignment="1" applyProtection="1">
      <alignment horizontal="left" vertical="top" wrapText="1"/>
      <protection locked="0"/>
    </xf>
    <xf numFmtId="0" fontId="5" fillId="6" borderId="3" xfId="2" applyFont="1" applyFill="1" applyBorder="1" applyAlignment="1" applyProtection="1">
      <alignment vertical="top" wrapText="1"/>
      <protection locked="0"/>
    </xf>
    <xf numFmtId="0" fontId="5" fillId="4" borderId="13" xfId="2" applyFont="1" applyFill="1" applyBorder="1" applyAlignment="1" applyProtection="1">
      <alignment vertical="top" wrapText="1"/>
      <protection locked="0"/>
    </xf>
    <xf numFmtId="0" fontId="5" fillId="4" borderId="3" xfId="2" applyFont="1" applyFill="1" applyBorder="1" applyAlignment="1" applyProtection="1">
      <alignment vertical="top" wrapText="1"/>
      <protection locked="0"/>
    </xf>
    <xf numFmtId="0" fontId="5" fillId="4" borderId="3" xfId="3" applyFont="1" applyFill="1" applyBorder="1" applyAlignment="1" applyProtection="1">
      <alignment vertical="top" wrapText="1"/>
      <protection locked="0"/>
    </xf>
    <xf numFmtId="0" fontId="7" fillId="5" borderId="3" xfId="2" applyFont="1" applyFill="1" applyBorder="1" applyAlignment="1" applyProtection="1">
      <alignment vertical="top" wrapText="1"/>
      <protection locked="0"/>
    </xf>
    <xf numFmtId="17" fontId="7" fillId="5" borderId="13" xfId="2" applyNumberFormat="1" applyFont="1" applyFill="1" applyBorder="1" applyAlignment="1" applyProtection="1">
      <alignment vertical="top" wrapText="1"/>
      <protection locked="0"/>
    </xf>
    <xf numFmtId="0" fontId="5" fillId="0" borderId="3" xfId="2" applyNumberFormat="1" applyFont="1" applyFill="1" applyBorder="1" applyAlignment="1" applyProtection="1">
      <alignment horizontal="center" vertical="center"/>
      <protection locked="0"/>
    </xf>
    <xf numFmtId="0" fontId="5" fillId="0" borderId="3" xfId="2" applyNumberFormat="1" applyFont="1" applyFill="1" applyBorder="1" applyAlignment="1" applyProtection="1">
      <alignment vertical="center" wrapText="1"/>
      <protection locked="0"/>
    </xf>
    <xf numFmtId="179" fontId="5" fillId="0" borderId="3" xfId="4" applyNumberFormat="1" applyFont="1" applyFill="1" applyBorder="1" applyAlignment="1" applyProtection="1">
      <alignment horizontal="center" vertical="center" wrapText="1"/>
      <protection locked="0"/>
    </xf>
    <xf numFmtId="180" fontId="5" fillId="0" borderId="3" xfId="2" applyNumberFormat="1" applyFont="1" applyFill="1" applyBorder="1" applyAlignment="1" applyProtection="1">
      <alignment horizontal="center" vertical="center" wrapText="1"/>
      <protection locked="0"/>
    </xf>
    <xf numFmtId="181" fontId="5" fillId="0" borderId="3" xfId="5"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horizontal="left" vertical="center" wrapText="1"/>
      <protection locked="0"/>
    </xf>
    <xf numFmtId="180" fontId="5" fillId="0" borderId="3" xfId="5" applyNumberFormat="1" applyFont="1" applyFill="1" applyBorder="1" applyAlignment="1" applyProtection="1">
      <alignment horizontal="center" vertical="center"/>
      <protection locked="0"/>
    </xf>
    <xf numFmtId="180" fontId="5" fillId="0" borderId="3" xfId="5"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vertical="center" wrapText="1" shrinkToFit="1"/>
      <protection locked="0"/>
    </xf>
    <xf numFmtId="0" fontId="5" fillId="0" borderId="3" xfId="2" applyNumberFormat="1" applyFont="1" applyFill="1" applyBorder="1" applyAlignment="1" applyProtection="1">
      <alignment horizontal="center" vertical="center" wrapText="1" shrinkToFit="1"/>
      <protection locked="0"/>
    </xf>
    <xf numFmtId="38" fontId="5" fillId="0" borderId="3" xfId="5" applyFont="1" applyFill="1" applyBorder="1" applyAlignment="1" applyProtection="1">
      <alignment horizontal="center" vertical="center"/>
      <protection locked="0"/>
    </xf>
    <xf numFmtId="181" fontId="5" fillId="0" borderId="3" xfId="1" applyNumberFormat="1" applyFont="1" applyFill="1" applyBorder="1" applyAlignment="1" applyProtection="1">
      <alignment horizontal="center" vertical="center" wrapText="1"/>
      <protection locked="0"/>
    </xf>
    <xf numFmtId="180" fontId="5" fillId="0" borderId="3" xfId="1" applyNumberFormat="1" applyFont="1" applyFill="1" applyBorder="1" applyAlignment="1" applyProtection="1">
      <alignment horizontal="center" vertical="center"/>
      <protection locked="0"/>
    </xf>
    <xf numFmtId="180" fontId="5" fillId="0" borderId="3" xfId="1" applyNumberFormat="1" applyFont="1" applyFill="1" applyBorder="1" applyAlignment="1" applyProtection="1">
      <alignment horizontal="center" vertical="center" wrapText="1"/>
      <protection locked="0"/>
    </xf>
    <xf numFmtId="38" fontId="5" fillId="0" borderId="3" xfId="1" applyFont="1" applyFill="1" applyBorder="1" applyAlignment="1" applyProtection="1">
      <alignment horizontal="center" vertical="center"/>
      <protection locked="0"/>
    </xf>
    <xf numFmtId="180" fontId="5" fillId="0" borderId="3" xfId="0" applyNumberFormat="1" applyFont="1" applyFill="1" applyBorder="1" applyAlignment="1" applyProtection="1">
      <alignment horizontal="center" vertical="center" wrapText="1"/>
      <protection locked="0"/>
    </xf>
    <xf numFmtId="0" fontId="5" fillId="0" borderId="0" xfId="2" applyNumberFormat="1" applyFont="1" applyFill="1" applyProtection="1">
      <alignment vertical="center"/>
      <protection locked="0"/>
    </xf>
    <xf numFmtId="0" fontId="5" fillId="7" borderId="3" xfId="2" applyNumberFormat="1" applyFont="1" applyFill="1" applyBorder="1" applyAlignment="1" applyProtection="1">
      <alignment horizontal="center" vertical="center" wrapText="1"/>
      <protection locked="0"/>
    </xf>
    <xf numFmtId="0" fontId="5" fillId="7" borderId="3" xfId="2" applyNumberFormat="1" applyFont="1" applyFill="1" applyBorder="1" applyAlignment="1" applyProtection="1">
      <alignment vertical="center" wrapText="1"/>
      <protection locked="0"/>
    </xf>
    <xf numFmtId="0" fontId="8" fillId="0" borderId="7" xfId="2" applyNumberFormat="1" applyFont="1" applyFill="1" applyBorder="1" applyAlignment="1" applyProtection="1">
      <alignment vertical="center" wrapText="1"/>
      <protection locked="0"/>
    </xf>
    <xf numFmtId="0" fontId="5" fillId="0" borderId="7" xfId="2" applyNumberFormat="1" applyFont="1" applyFill="1" applyBorder="1" applyAlignment="1" applyProtection="1">
      <alignment vertical="center" wrapText="1"/>
      <protection locked="0"/>
    </xf>
    <xf numFmtId="181" fontId="5" fillId="0" borderId="3" xfId="5" quotePrefix="1" applyNumberFormat="1" applyFont="1" applyFill="1" applyBorder="1" applyAlignment="1" applyProtection="1">
      <alignment horizontal="center" vertical="center"/>
      <protection locked="0"/>
    </xf>
    <xf numFmtId="38" fontId="5" fillId="0" borderId="3" xfId="1" quotePrefix="1" applyFont="1" applyFill="1" applyBorder="1" applyAlignment="1" applyProtection="1">
      <alignment horizontal="center" vertical="center"/>
      <protection locked="0"/>
    </xf>
    <xf numFmtId="181" fontId="5" fillId="0" borderId="3" xfId="5" quotePrefix="1" applyNumberFormat="1" applyFont="1" applyFill="1" applyBorder="1" applyAlignment="1" applyProtection="1">
      <alignment horizontal="center" vertical="center" wrapText="1"/>
      <protection locked="0"/>
    </xf>
    <xf numFmtId="38" fontId="5" fillId="0" borderId="3" xfId="1" quotePrefix="1" applyFont="1" applyFill="1" applyBorder="1" applyAlignment="1" applyProtection="1">
      <alignment horizontal="center" vertical="center" wrapText="1"/>
      <protection locked="0"/>
    </xf>
    <xf numFmtId="185" fontId="5" fillId="0" borderId="3" xfId="4" applyNumberFormat="1" applyFont="1" applyFill="1" applyBorder="1" applyAlignment="1" applyProtection="1">
      <alignment horizontal="center" vertical="center" wrapText="1"/>
      <protection locked="0"/>
    </xf>
    <xf numFmtId="0" fontId="9" fillId="0" borderId="3" xfId="2" applyNumberFormat="1" applyFont="1" applyFill="1" applyBorder="1" applyAlignment="1" applyProtection="1">
      <alignment vertical="center" wrapText="1"/>
      <protection locked="0"/>
    </xf>
    <xf numFmtId="181" fontId="9" fillId="0" borderId="3" xfId="5" applyNumberFormat="1" applyFont="1" applyFill="1" applyBorder="1" applyAlignment="1" applyProtection="1">
      <alignment horizontal="center" vertical="center" wrapText="1"/>
      <protection locked="0"/>
    </xf>
    <xf numFmtId="0" fontId="9" fillId="0" borderId="3" xfId="2" applyNumberFormat="1" applyFont="1" applyFill="1" applyBorder="1" applyAlignment="1" applyProtection="1">
      <alignment horizontal="center" vertical="center"/>
      <protection locked="0"/>
    </xf>
    <xf numFmtId="0" fontId="9" fillId="0" borderId="3" xfId="2" applyNumberFormat="1" applyFont="1" applyFill="1" applyBorder="1" applyAlignment="1" applyProtection="1">
      <alignment horizontal="left" vertical="center" wrapText="1"/>
      <protection locked="0"/>
    </xf>
    <xf numFmtId="180" fontId="9" fillId="0" borderId="3" xfId="5" applyNumberFormat="1" applyFont="1" applyFill="1" applyBorder="1" applyAlignment="1" applyProtection="1">
      <alignment horizontal="center" vertical="center"/>
      <protection locked="0"/>
    </xf>
    <xf numFmtId="180" fontId="9" fillId="0" borderId="3" xfId="5" applyNumberFormat="1" applyFont="1" applyFill="1" applyBorder="1" applyAlignment="1" applyProtection="1">
      <alignment horizontal="center" vertical="center" wrapText="1"/>
      <protection locked="0"/>
    </xf>
    <xf numFmtId="0" fontId="9" fillId="0" borderId="3" xfId="2" applyNumberFormat="1" applyFont="1" applyFill="1" applyBorder="1" applyAlignment="1" applyProtection="1">
      <alignment horizontal="center" vertical="center" wrapText="1"/>
      <protection locked="0"/>
    </xf>
    <xf numFmtId="38" fontId="9" fillId="0" borderId="3" xfId="5" applyFont="1" applyFill="1" applyBorder="1" applyAlignment="1" applyProtection="1">
      <alignment horizontal="center" vertical="center" wrapText="1"/>
      <protection locked="0"/>
    </xf>
    <xf numFmtId="0" fontId="9" fillId="0" borderId="3" xfId="2" applyNumberFormat="1" applyFont="1" applyFill="1" applyBorder="1" applyAlignment="1" applyProtection="1">
      <alignment vertical="center" wrapText="1" shrinkToFit="1"/>
      <protection locked="0"/>
    </xf>
    <xf numFmtId="0" fontId="9" fillId="0" borderId="3" xfId="2" applyNumberFormat="1" applyFont="1" applyFill="1" applyBorder="1" applyAlignment="1" applyProtection="1">
      <alignment horizontal="center" vertical="center" wrapText="1" shrinkToFit="1"/>
      <protection locked="0"/>
    </xf>
    <xf numFmtId="38" fontId="9" fillId="0" borderId="3" xfId="1" quotePrefix="1" applyFont="1" applyFill="1" applyBorder="1" applyAlignment="1" applyProtection="1">
      <alignment horizontal="center" vertical="center" wrapText="1"/>
      <protection locked="0"/>
    </xf>
    <xf numFmtId="178" fontId="9" fillId="0" borderId="3" xfId="0" applyNumberFormat="1" applyFont="1" applyFill="1" applyBorder="1" applyAlignment="1" applyProtection="1">
      <alignment vertical="center" wrapText="1"/>
      <protection locked="0"/>
    </xf>
    <xf numFmtId="181" fontId="9" fillId="0" borderId="3" xfId="0" applyNumberFormat="1" applyFont="1" applyFill="1" applyBorder="1" applyAlignment="1" applyProtection="1">
      <alignment horizontal="center" vertical="center" wrapText="1"/>
      <protection locked="0"/>
    </xf>
    <xf numFmtId="0" fontId="9" fillId="0" borderId="3" xfId="6" applyFont="1" applyFill="1" applyBorder="1" applyAlignment="1" applyProtection="1">
      <alignment vertical="center" wrapText="1"/>
      <protection locked="0"/>
    </xf>
    <xf numFmtId="178" fontId="10" fillId="8" borderId="3" xfId="0" applyNumberFormat="1" applyFont="1" applyFill="1" applyBorder="1" applyAlignment="1" applyProtection="1">
      <alignment vertical="center" wrapText="1"/>
      <protection locked="0"/>
    </xf>
    <xf numFmtId="0" fontId="10" fillId="0" borderId="3" xfId="2" applyNumberFormat="1" applyFont="1" applyFill="1" applyBorder="1" applyAlignment="1" applyProtection="1">
      <alignment vertical="center" wrapText="1"/>
      <protection locked="0"/>
    </xf>
    <xf numFmtId="49" fontId="10" fillId="0" borderId="3" xfId="0" applyNumberFormat="1" applyFont="1" applyFill="1" applyBorder="1" applyAlignment="1" applyProtection="1">
      <alignment horizontal="left" vertical="center" wrapText="1"/>
      <protection locked="0"/>
    </xf>
    <xf numFmtId="179" fontId="10" fillId="0" borderId="3" xfId="0" applyNumberFormat="1" applyFont="1" applyFill="1" applyBorder="1" applyAlignment="1" applyProtection="1">
      <alignment horizontal="center" vertical="center" wrapText="1"/>
      <protection locked="0"/>
    </xf>
    <xf numFmtId="181" fontId="10" fillId="0" borderId="3" xfId="5" applyNumberFormat="1" applyFont="1" applyFill="1" applyBorder="1" applyAlignment="1" applyProtection="1">
      <alignment horizontal="center" vertical="center" wrapText="1"/>
      <protection locked="0"/>
    </xf>
    <xf numFmtId="0" fontId="10" fillId="0" borderId="3" xfId="2" applyNumberFormat="1" applyFont="1" applyFill="1" applyBorder="1" applyAlignment="1" applyProtection="1">
      <alignment horizontal="center" vertical="center"/>
      <protection locked="0"/>
    </xf>
    <xf numFmtId="0" fontId="10" fillId="0" borderId="3" xfId="2" applyNumberFormat="1" applyFont="1" applyFill="1" applyBorder="1" applyAlignment="1" applyProtection="1">
      <alignment horizontal="left" vertical="center" wrapText="1"/>
      <protection locked="0"/>
    </xf>
    <xf numFmtId="180" fontId="10" fillId="0" borderId="3" xfId="5" applyNumberFormat="1" applyFont="1" applyFill="1" applyBorder="1" applyAlignment="1" applyProtection="1">
      <alignment horizontal="center" vertical="center"/>
      <protection locked="0"/>
    </xf>
    <xf numFmtId="180" fontId="10" fillId="0" borderId="3" xfId="5" applyNumberFormat="1" applyFont="1" applyFill="1" applyBorder="1" applyAlignment="1" applyProtection="1">
      <alignment horizontal="center" vertical="center" wrapText="1"/>
      <protection locked="0"/>
    </xf>
    <xf numFmtId="0" fontId="10" fillId="0" borderId="3" xfId="2" applyNumberFormat="1" applyFont="1" applyFill="1" applyBorder="1" applyAlignment="1" applyProtection="1">
      <alignment horizontal="center" vertical="center" wrapText="1"/>
      <protection locked="0"/>
    </xf>
    <xf numFmtId="38" fontId="10" fillId="0" borderId="3" xfId="5" applyFont="1" applyFill="1" applyBorder="1" applyAlignment="1" applyProtection="1">
      <alignment horizontal="center" vertical="center" wrapText="1"/>
      <protection locked="0"/>
    </xf>
    <xf numFmtId="0" fontId="10" fillId="0" borderId="3" xfId="2" applyNumberFormat="1" applyFont="1" applyFill="1" applyBorder="1" applyAlignment="1" applyProtection="1">
      <alignment vertical="center" wrapText="1" shrinkToFit="1"/>
      <protection locked="0"/>
    </xf>
    <xf numFmtId="0" fontId="10" fillId="0" borderId="3" xfId="2" applyNumberFormat="1" applyFont="1" applyFill="1" applyBorder="1" applyAlignment="1" applyProtection="1">
      <alignment horizontal="center" vertical="center" wrapText="1" shrinkToFit="1"/>
      <protection locked="0"/>
    </xf>
    <xf numFmtId="178" fontId="10" fillId="0" borderId="3" xfId="0" applyNumberFormat="1" applyFont="1" applyFill="1" applyBorder="1" applyAlignment="1" applyProtection="1">
      <alignment vertical="center" wrapText="1"/>
      <protection locked="0"/>
    </xf>
    <xf numFmtId="0" fontId="10" fillId="7" borderId="3" xfId="6" applyFont="1" applyFill="1" applyBorder="1" applyAlignment="1" applyProtection="1">
      <alignment vertical="center" wrapText="1"/>
      <protection locked="0"/>
    </xf>
    <xf numFmtId="58" fontId="10" fillId="7" borderId="3" xfId="6" applyNumberFormat="1" applyFont="1" applyFill="1" applyBorder="1" applyAlignment="1" applyProtection="1">
      <alignment horizontal="center" vertical="center" wrapText="1"/>
      <protection locked="0"/>
    </xf>
    <xf numFmtId="181" fontId="10" fillId="0" borderId="3" xfId="0" applyNumberFormat="1" applyFont="1" applyFill="1" applyBorder="1" applyAlignment="1" applyProtection="1">
      <alignment horizontal="center" vertical="center" wrapText="1"/>
      <protection locked="0"/>
    </xf>
    <xf numFmtId="38" fontId="10" fillId="7" borderId="3" xfId="5" quotePrefix="1" applyFont="1" applyFill="1" applyBorder="1" applyAlignment="1" applyProtection="1">
      <alignment horizontal="center" vertical="center" wrapText="1"/>
      <protection locked="0"/>
    </xf>
    <xf numFmtId="38" fontId="10" fillId="7" borderId="3" xfId="1" quotePrefix="1" applyFont="1" applyFill="1" applyBorder="1" applyAlignment="1" applyProtection="1">
      <alignment horizontal="center" vertical="center" wrapText="1"/>
      <protection locked="0"/>
    </xf>
    <xf numFmtId="38" fontId="10" fillId="7" borderId="3" xfId="5" applyFont="1" applyFill="1" applyBorder="1" applyAlignment="1" applyProtection="1">
      <alignment vertical="center" wrapText="1"/>
      <protection locked="0"/>
    </xf>
    <xf numFmtId="179" fontId="13" fillId="0" borderId="3" xfId="0" applyNumberFormat="1" applyFont="1" applyBorder="1" applyAlignment="1" applyProtection="1">
      <alignment horizontal="center" vertical="center" wrapText="1"/>
      <protection locked="0"/>
    </xf>
    <xf numFmtId="58" fontId="9" fillId="7" borderId="3" xfId="6" applyNumberFormat="1" applyFont="1" applyFill="1" applyBorder="1" applyAlignment="1" applyProtection="1">
      <alignment horizontal="center" vertical="center" wrapText="1"/>
      <protection locked="0"/>
    </xf>
    <xf numFmtId="0" fontId="9" fillId="0" borderId="3" xfId="0" quotePrefix="1" applyNumberFormat="1" applyFont="1" applyFill="1" applyBorder="1" applyAlignment="1" applyProtection="1">
      <alignment horizontal="center" vertical="center" wrapText="1"/>
      <protection locked="0"/>
    </xf>
    <xf numFmtId="178" fontId="9" fillId="8" borderId="3" xfId="0" applyNumberFormat="1" applyFont="1" applyFill="1" applyBorder="1" applyAlignment="1" applyProtection="1">
      <alignment vertical="center" wrapText="1"/>
      <protection locked="0"/>
    </xf>
    <xf numFmtId="178" fontId="5" fillId="0" borderId="3" xfId="0" applyNumberFormat="1" applyFont="1" applyFill="1" applyBorder="1" applyAlignment="1" applyProtection="1">
      <alignment vertical="center" wrapText="1"/>
      <protection locked="0"/>
    </xf>
    <xf numFmtId="180" fontId="9" fillId="8" borderId="3" xfId="0" quotePrefix="1" applyNumberFormat="1" applyFont="1" applyFill="1" applyBorder="1" applyAlignment="1" applyProtection="1">
      <alignment horizontal="center" vertical="center" wrapText="1"/>
      <protection locked="0"/>
    </xf>
    <xf numFmtId="184" fontId="5" fillId="0" borderId="3" xfId="0" quotePrefix="1"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vertical="center" wrapText="1"/>
      <protection locked="0"/>
    </xf>
    <xf numFmtId="179" fontId="5" fillId="0" borderId="3" xfId="0" applyNumberFormat="1" applyFont="1" applyFill="1" applyBorder="1" applyAlignment="1" applyProtection="1">
      <alignment horizontal="center" vertical="center"/>
      <protection locked="0"/>
    </xf>
    <xf numFmtId="180" fontId="5" fillId="0" borderId="3" xfId="0" applyNumberFormat="1" applyFont="1" applyFill="1" applyBorder="1" applyAlignment="1" applyProtection="1">
      <alignment horizontal="center" vertical="center"/>
      <protection locked="0"/>
    </xf>
    <xf numFmtId="38" fontId="8" fillId="0" borderId="3" xfId="5" applyFont="1" applyBorder="1" applyAlignment="1" applyProtection="1">
      <alignment horizontal="center" vertical="center"/>
      <protection locked="0"/>
    </xf>
    <xf numFmtId="38" fontId="8" fillId="0" borderId="3" xfId="1" applyFont="1" applyBorder="1" applyAlignment="1" applyProtection="1">
      <alignment horizontal="center" vertical="center"/>
      <protection locked="0"/>
    </xf>
    <xf numFmtId="49" fontId="9" fillId="7" borderId="3" xfId="0" applyNumberFormat="1" applyFont="1" applyFill="1" applyBorder="1" applyAlignment="1" applyProtection="1">
      <alignment horizontal="left" vertical="center" wrapText="1"/>
      <protection locked="0"/>
    </xf>
    <xf numFmtId="38" fontId="5" fillId="0" borderId="3" xfId="5" quotePrefix="1" applyFont="1" applyFill="1" applyBorder="1" applyAlignment="1" applyProtection="1">
      <alignment horizontal="center" vertical="center" wrapText="1"/>
      <protection locked="0"/>
    </xf>
    <xf numFmtId="178" fontId="5" fillId="8" borderId="3" xfId="0" applyNumberFormat="1" applyFont="1" applyFill="1" applyBorder="1" applyAlignment="1" applyProtection="1">
      <alignment vertical="center" wrapText="1"/>
      <protection locked="0"/>
    </xf>
    <xf numFmtId="183" fontId="5" fillId="8" borderId="3" xfId="0" applyNumberFormat="1" applyFont="1" applyFill="1" applyBorder="1" applyAlignment="1" applyProtection="1">
      <alignment horizontal="center" vertical="center" wrapText="1"/>
      <protection locked="0"/>
    </xf>
    <xf numFmtId="38" fontId="5" fillId="8" borderId="3" xfId="1" applyFont="1" applyFill="1" applyBorder="1" applyAlignment="1" applyProtection="1">
      <alignment horizontal="center" vertical="center" wrapText="1"/>
      <protection locked="0"/>
    </xf>
    <xf numFmtId="183" fontId="5" fillId="0" borderId="3" xfId="5" quotePrefix="1" applyNumberFormat="1" applyFont="1" applyFill="1" applyBorder="1" applyAlignment="1" applyProtection="1">
      <alignment horizontal="center" vertical="center" wrapText="1"/>
      <protection locked="0"/>
    </xf>
    <xf numFmtId="180" fontId="8" fillId="0" borderId="3" xfId="2" applyNumberFormat="1" applyFont="1" applyFill="1" applyBorder="1" applyAlignment="1" applyProtection="1">
      <alignment horizontal="center" vertical="center" wrapText="1"/>
      <protection locked="0"/>
    </xf>
    <xf numFmtId="181" fontId="8" fillId="0" borderId="3" xfId="5" applyNumberFormat="1" applyFont="1" applyFill="1" applyBorder="1" applyAlignment="1" applyProtection="1">
      <alignment horizontal="center" vertical="center" wrapText="1"/>
      <protection locked="0"/>
    </xf>
    <xf numFmtId="0" fontId="8" fillId="0" borderId="3" xfId="2" applyNumberFormat="1" applyFont="1" applyFill="1" applyBorder="1" applyAlignment="1" applyProtection="1">
      <alignment horizontal="left" vertical="center" wrapText="1"/>
      <protection locked="0"/>
    </xf>
    <xf numFmtId="180" fontId="8" fillId="0" borderId="3" xfId="5" applyNumberFormat="1" applyFont="1" applyFill="1" applyBorder="1" applyAlignment="1" applyProtection="1">
      <alignment horizontal="center" vertical="center" wrapText="1"/>
      <protection locked="0"/>
    </xf>
    <xf numFmtId="38" fontId="8" fillId="0" borderId="3" xfId="1" quotePrefix="1" applyFont="1" applyFill="1" applyBorder="1" applyAlignment="1" applyProtection="1">
      <alignment horizontal="center" vertical="center" wrapText="1"/>
      <protection locked="0"/>
    </xf>
    <xf numFmtId="0" fontId="8" fillId="0" borderId="3" xfId="2" applyNumberFormat="1" applyFont="1" applyFill="1" applyBorder="1" applyAlignment="1" applyProtection="1">
      <alignment horizontal="center" vertical="center"/>
      <protection locked="0"/>
    </xf>
    <xf numFmtId="0" fontId="8" fillId="0" borderId="3" xfId="2" applyNumberFormat="1" applyFont="1" applyFill="1" applyBorder="1" applyAlignment="1" applyProtection="1">
      <alignment horizontal="center" vertical="center" wrapText="1"/>
      <protection locked="0"/>
    </xf>
    <xf numFmtId="180" fontId="8" fillId="0" borderId="3" xfId="5" applyNumberFormat="1" applyFont="1" applyFill="1" applyBorder="1" applyAlignment="1" applyProtection="1">
      <alignment horizontal="center" vertical="center"/>
      <protection locked="0"/>
    </xf>
    <xf numFmtId="38" fontId="8" fillId="0" borderId="3" xfId="5" applyFont="1" applyFill="1" applyBorder="1" applyAlignment="1" applyProtection="1">
      <alignment horizontal="center" vertical="center" wrapText="1"/>
      <protection locked="0"/>
    </xf>
    <xf numFmtId="0" fontId="8" fillId="0" borderId="3" xfId="2" applyNumberFormat="1" applyFont="1" applyFill="1" applyBorder="1" applyAlignment="1" applyProtection="1">
      <alignment vertical="center" wrapText="1" shrinkToFit="1"/>
      <protection locked="0"/>
    </xf>
    <xf numFmtId="0" fontId="8" fillId="0" borderId="3" xfId="2" applyNumberFormat="1" applyFont="1" applyFill="1" applyBorder="1" applyAlignment="1" applyProtection="1">
      <alignment horizontal="center" vertical="center" wrapText="1" shrinkToFit="1"/>
      <protection locked="0"/>
    </xf>
    <xf numFmtId="180" fontId="5" fillId="0" borderId="3" xfId="2" applyNumberFormat="1" applyFont="1" applyFill="1" applyBorder="1" applyAlignment="1" applyProtection="1">
      <alignment vertical="center" wrapText="1"/>
      <protection locked="0"/>
    </xf>
    <xf numFmtId="0" fontId="5" fillId="7" borderId="0" xfId="2" applyNumberFormat="1" applyFont="1" applyFill="1" applyProtection="1">
      <alignment vertical="center"/>
      <protection locked="0"/>
    </xf>
    <xf numFmtId="180" fontId="9" fillId="0" borderId="3" xfId="0" applyNumberFormat="1" applyFont="1" applyFill="1" applyBorder="1" applyAlignment="1" applyProtection="1">
      <alignment vertical="center" wrapText="1"/>
      <protection locked="0"/>
    </xf>
    <xf numFmtId="0" fontId="9" fillId="0" borderId="3" xfId="8" applyFont="1" applyFill="1" applyBorder="1" applyAlignment="1" applyProtection="1">
      <alignment vertical="center" wrapText="1"/>
      <protection locked="0"/>
    </xf>
    <xf numFmtId="3" fontId="5" fillId="0" borderId="3" xfId="0" applyNumberFormat="1" applyFont="1" applyFill="1" applyBorder="1" applyAlignment="1" applyProtection="1">
      <alignment horizontal="center" vertical="center" wrapText="1"/>
      <protection locked="0"/>
    </xf>
    <xf numFmtId="38" fontId="8" fillId="0" borderId="3" xfId="5" quotePrefix="1" applyFont="1" applyFill="1" applyBorder="1" applyAlignment="1" applyProtection="1">
      <alignment horizontal="center" vertical="center" wrapText="1"/>
      <protection locked="0"/>
    </xf>
    <xf numFmtId="0" fontId="13" fillId="0" borderId="3" xfId="6" applyFont="1" applyFill="1" applyBorder="1" applyAlignment="1" applyProtection="1">
      <alignment vertical="center" wrapText="1"/>
      <protection locked="0"/>
    </xf>
    <xf numFmtId="180" fontId="12" fillId="0" borderId="3" xfId="2" applyNumberFormat="1" applyFont="1" applyFill="1" applyBorder="1" applyAlignment="1" applyProtection="1">
      <alignment horizontal="center" vertical="center" wrapText="1"/>
      <protection locked="0"/>
    </xf>
    <xf numFmtId="0" fontId="4" fillId="0" borderId="3" xfId="2" applyNumberFormat="1" applyFont="1" applyFill="1" applyBorder="1" applyAlignment="1" applyProtection="1">
      <alignment vertical="center" wrapText="1"/>
      <protection locked="0"/>
    </xf>
    <xf numFmtId="179" fontId="8" fillId="7" borderId="3" xfId="4" applyNumberFormat="1" applyFont="1" applyFill="1" applyBorder="1" applyAlignment="1" applyProtection="1">
      <alignment horizontal="center" vertical="center" wrapText="1"/>
      <protection locked="0"/>
    </xf>
    <xf numFmtId="0" fontId="8" fillId="0" borderId="3" xfId="0" applyFont="1" applyFill="1" applyBorder="1" applyAlignment="1" applyProtection="1">
      <alignment horizontal="left" vertical="center" wrapText="1"/>
      <protection locked="0"/>
    </xf>
    <xf numFmtId="0" fontId="7" fillId="0" borderId="0" xfId="2" applyNumberFormat="1" applyFont="1" applyFill="1" applyProtection="1">
      <alignment vertical="center"/>
      <protection locked="0"/>
    </xf>
    <xf numFmtId="180" fontId="5" fillId="0" borderId="13" xfId="2" applyNumberFormat="1" applyFont="1" applyFill="1" applyBorder="1" applyAlignment="1" applyProtection="1">
      <alignment horizontal="center" vertical="center" wrapText="1"/>
      <protection locked="0"/>
    </xf>
    <xf numFmtId="182" fontId="5" fillId="0" borderId="3" xfId="5" applyNumberFormat="1" applyFont="1" applyFill="1" applyBorder="1" applyAlignment="1" applyProtection="1">
      <alignment horizontal="center" vertical="center" wrapText="1"/>
      <protection locked="0"/>
    </xf>
    <xf numFmtId="180" fontId="5" fillId="0" borderId="3" xfId="2" applyNumberFormat="1" applyFont="1" applyFill="1" applyBorder="1" applyAlignment="1" applyProtection="1">
      <alignment horizontal="center" vertical="center" wrapText="1" shrinkToFit="1"/>
      <protection locked="0"/>
    </xf>
    <xf numFmtId="180" fontId="5" fillId="0" borderId="3" xfId="2" quotePrefix="1" applyNumberFormat="1" applyFont="1" applyFill="1" applyBorder="1" applyAlignment="1" applyProtection="1">
      <alignment vertical="center" wrapText="1"/>
      <protection locked="0"/>
    </xf>
    <xf numFmtId="180" fontId="0" fillId="0" borderId="0" xfId="0" applyNumberFormat="1" applyProtection="1">
      <protection locked="0"/>
    </xf>
    <xf numFmtId="38" fontId="0" fillId="0" borderId="0" xfId="1" applyFont="1" applyAlignment="1" applyProtection="1">
      <alignment horizontal="center"/>
      <protection locked="0"/>
    </xf>
    <xf numFmtId="38" fontId="0" fillId="0" borderId="0" xfId="1" applyFont="1" applyAlignment="1" applyProtection="1">
      <protection locked="0"/>
    </xf>
    <xf numFmtId="0" fontId="14" fillId="0" borderId="0" xfId="0" applyFont="1" applyFill="1" applyAlignment="1" applyProtection="1">
      <alignment horizontal="center" vertical="center" wrapText="1"/>
    </xf>
    <xf numFmtId="38" fontId="14" fillId="0" borderId="0" xfId="1" applyFont="1" applyFill="1" applyAlignment="1" applyProtection="1">
      <alignment vertical="center"/>
    </xf>
    <xf numFmtId="0" fontId="0" fillId="0" borderId="0" xfId="0" applyProtection="1"/>
    <xf numFmtId="0" fontId="15" fillId="10" borderId="15" xfId="0" applyFont="1" applyFill="1" applyBorder="1" applyAlignment="1" applyProtection="1">
      <alignment horizontal="left" vertical="center"/>
    </xf>
    <xf numFmtId="0" fontId="15" fillId="10" borderId="7" xfId="0" applyFont="1" applyFill="1" applyBorder="1" applyAlignment="1" applyProtection="1">
      <alignment horizontal="left" vertical="center"/>
    </xf>
    <xf numFmtId="0" fontId="5" fillId="0" borderId="0" xfId="2" applyFont="1" applyFill="1" applyAlignment="1" applyProtection="1">
      <alignment vertical="center"/>
    </xf>
    <xf numFmtId="0" fontId="5" fillId="0" borderId="0" xfId="2" applyFont="1" applyFill="1" applyAlignment="1" applyProtection="1">
      <alignment horizontal="center" vertical="center"/>
    </xf>
    <xf numFmtId="176" fontId="5" fillId="0" borderId="2" xfId="2" applyNumberFormat="1" applyFont="1" applyFill="1" applyBorder="1" applyAlignment="1" applyProtection="1"/>
    <xf numFmtId="177" fontId="5" fillId="0" borderId="2" xfId="2" applyNumberFormat="1" applyFont="1" applyFill="1" applyBorder="1" applyAlignment="1" applyProtection="1"/>
    <xf numFmtId="0" fontId="0" fillId="0" borderId="0" xfId="0" applyProtection="1">
      <protection locked="0"/>
    </xf>
    <xf numFmtId="0" fontId="0" fillId="0" borderId="0" xfId="0" applyAlignment="1" applyProtection="1">
      <alignment horizontal="center" vertical="center"/>
      <protection locked="0"/>
    </xf>
    <xf numFmtId="0" fontId="0" fillId="11" borderId="0" xfId="0" applyFill="1" applyAlignment="1" applyProtection="1">
      <alignment horizontal="center" vertical="center"/>
      <protection locked="0"/>
    </xf>
    <xf numFmtId="0" fontId="5" fillId="0" borderId="0" xfId="2" applyNumberFormat="1" applyFont="1" applyFill="1" applyBorder="1" applyAlignment="1" applyProtection="1">
      <alignment horizontal="center" vertical="center" wrapText="1"/>
      <protection locked="0"/>
    </xf>
    <xf numFmtId="0" fontId="8" fillId="0" borderId="0" xfId="2" applyNumberFormat="1" applyFont="1" applyFill="1" applyBorder="1" applyAlignment="1" applyProtection="1">
      <alignment horizontal="center" vertical="center" wrapText="1"/>
      <protection locked="0"/>
    </xf>
    <xf numFmtId="0" fontId="5" fillId="0" borderId="0" xfId="2" applyFont="1" applyFill="1" applyBorder="1" applyAlignment="1" applyProtection="1">
      <alignment vertical="center" wrapText="1"/>
      <protection locked="0"/>
    </xf>
    <xf numFmtId="0" fontId="0" fillId="0" borderId="0" xfId="0" applyBorder="1" applyProtection="1">
      <protection locked="0"/>
    </xf>
    <xf numFmtId="0" fontId="5" fillId="4" borderId="14" xfId="2" applyFont="1" applyFill="1" applyBorder="1" applyAlignment="1" applyProtection="1">
      <alignment vertical="top" wrapText="1"/>
      <protection locked="0"/>
    </xf>
    <xf numFmtId="0" fontId="5" fillId="0" borderId="9" xfId="2" applyNumberFormat="1" applyFont="1" applyFill="1" applyBorder="1" applyAlignment="1" applyProtection="1">
      <alignment horizontal="center" vertical="center" wrapText="1"/>
      <protection locked="0"/>
    </xf>
    <xf numFmtId="0" fontId="5" fillId="0" borderId="9" xfId="2" applyFont="1" applyFill="1" applyBorder="1" applyAlignment="1" applyProtection="1">
      <alignment horizontal="left" vertical="center" wrapText="1"/>
      <protection locked="0"/>
    </xf>
    <xf numFmtId="0" fontId="5" fillId="0" borderId="9"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17" fontId="7" fillId="0" borderId="9" xfId="2" applyNumberFormat="1" applyFont="1" applyFill="1" applyBorder="1" applyAlignment="1" applyProtection="1">
      <alignment vertical="top" wrapText="1"/>
      <protection locked="0"/>
    </xf>
    <xf numFmtId="0" fontId="15" fillId="10" borderId="3" xfId="0" applyFont="1" applyFill="1" applyBorder="1" applyAlignment="1" applyProtection="1">
      <alignment horizontal="left" vertical="center"/>
      <protection locked="0"/>
    </xf>
    <xf numFmtId="187" fontId="14" fillId="10" borderId="3" xfId="1" applyNumberFormat="1" applyFont="1" applyFill="1" applyBorder="1" applyAlignment="1" applyProtection="1">
      <alignment horizontal="center" vertical="center" wrapText="1"/>
    </xf>
    <xf numFmtId="38" fontId="14" fillId="10" borderId="3" xfId="1" applyFont="1" applyFill="1" applyBorder="1" applyAlignment="1" applyProtection="1">
      <alignment vertical="center"/>
    </xf>
    <xf numFmtId="0" fontId="0" fillId="0" borderId="3" xfId="0" applyFill="1" applyBorder="1" applyAlignment="1" applyProtection="1">
      <alignment horizontal="center" vertical="center"/>
      <protection locked="0"/>
    </xf>
    <xf numFmtId="0" fontId="13" fillId="0" borderId="3"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xf>
    <xf numFmtId="38" fontId="14" fillId="0" borderId="3" xfId="1" applyFont="1" applyFill="1" applyBorder="1" applyAlignment="1" applyProtection="1">
      <alignment vertical="center"/>
    </xf>
    <xf numFmtId="0" fontId="5" fillId="0" borderId="3" xfId="2" applyFont="1" applyFill="1" applyBorder="1" applyAlignment="1" applyProtection="1">
      <alignment horizontal="center" vertical="center"/>
      <protection locked="0"/>
    </xf>
    <xf numFmtId="0" fontId="14" fillId="10" borderId="16" xfId="0" applyFont="1" applyFill="1" applyBorder="1" applyAlignment="1" applyProtection="1">
      <alignment horizontal="center" vertical="center" wrapText="1"/>
    </xf>
    <xf numFmtId="0" fontId="14" fillId="10" borderId="17" xfId="0" applyFont="1" applyFill="1" applyBorder="1" applyAlignment="1" applyProtection="1">
      <alignment horizontal="center" vertical="center" wrapText="1"/>
    </xf>
    <xf numFmtId="187" fontId="14" fillId="10" borderId="13" xfId="1" applyNumberFormat="1" applyFont="1" applyFill="1" applyBorder="1" applyAlignment="1" applyProtection="1">
      <alignment horizontal="center" vertical="center" wrapText="1"/>
    </xf>
    <xf numFmtId="0" fontId="15" fillId="10" borderId="14" xfId="0" applyFont="1" applyFill="1" applyBorder="1" applyAlignment="1" applyProtection="1">
      <alignment horizontal="left" vertical="center"/>
    </xf>
    <xf numFmtId="38" fontId="5" fillId="6" borderId="3" xfId="1" applyFont="1" applyFill="1" applyBorder="1" applyAlignment="1" applyProtection="1">
      <alignment horizontal="left" vertical="top" wrapText="1"/>
      <protection locked="0"/>
    </xf>
    <xf numFmtId="0" fontId="5" fillId="6" borderId="3" xfId="2" applyNumberFormat="1" applyFont="1" applyFill="1" applyBorder="1" applyAlignment="1" applyProtection="1">
      <alignment horizontal="left" vertical="top" wrapText="1"/>
    </xf>
    <xf numFmtId="0" fontId="16" fillId="0" borderId="0" xfId="0" applyFont="1" applyProtection="1">
      <protection locked="0"/>
    </xf>
    <xf numFmtId="0" fontId="0" fillId="0" borderId="0" xfId="0" applyAlignment="1" applyProtection="1">
      <alignment horizontal="center" vertical="center"/>
    </xf>
    <xf numFmtId="0" fontId="0" fillId="0" borderId="3" xfId="0" applyBorder="1" applyAlignment="1" applyProtection="1">
      <alignment horizontal="center" vertical="center"/>
    </xf>
    <xf numFmtId="49" fontId="15" fillId="9" borderId="16" xfId="0" applyNumberFormat="1" applyFont="1" applyFill="1" applyBorder="1" applyAlignment="1" applyProtection="1">
      <alignment horizontal="left" vertical="center" wrapText="1"/>
      <protection locked="0"/>
    </xf>
    <xf numFmtId="49" fontId="14" fillId="10" borderId="16" xfId="0" applyNumberFormat="1" applyFont="1" applyFill="1" applyBorder="1" applyAlignment="1" applyProtection="1">
      <alignment horizontal="left" vertical="center" wrapText="1"/>
    </xf>
    <xf numFmtId="0" fontId="15" fillId="9" borderId="13" xfId="0" applyFont="1" applyFill="1" applyBorder="1" applyAlignment="1" applyProtection="1">
      <alignment horizontal="left" vertical="top" wrapText="1"/>
      <protection locked="0"/>
    </xf>
    <xf numFmtId="0" fontId="14" fillId="10" borderId="13" xfId="0" applyFont="1" applyFill="1" applyBorder="1" applyAlignment="1" applyProtection="1">
      <alignment horizontal="left" vertical="top" wrapText="1"/>
    </xf>
    <xf numFmtId="0" fontId="14" fillId="10" borderId="3" xfId="0" applyFont="1" applyFill="1" applyBorder="1" applyAlignment="1" applyProtection="1">
      <alignment horizontal="left" vertical="top" wrapText="1"/>
    </xf>
    <xf numFmtId="38" fontId="14" fillId="10" borderId="3" xfId="1" applyFont="1" applyFill="1" applyBorder="1" applyAlignment="1" applyProtection="1">
      <alignment horizontal="left" vertical="top" wrapText="1"/>
    </xf>
    <xf numFmtId="17" fontId="5" fillId="12" borderId="9" xfId="2" applyNumberFormat="1" applyFont="1" applyFill="1" applyBorder="1" applyAlignment="1" applyProtection="1">
      <alignment vertical="center" wrapText="1"/>
      <protection locked="0"/>
    </xf>
    <xf numFmtId="17" fontId="5" fillId="12" borderId="0" xfId="2" applyNumberFormat="1" applyFont="1" applyFill="1" applyBorder="1" applyAlignment="1" applyProtection="1">
      <alignment vertical="center" wrapText="1"/>
      <protection locked="0"/>
    </xf>
    <xf numFmtId="0" fontId="14" fillId="12" borderId="3" xfId="0" applyFont="1" applyFill="1" applyBorder="1" applyAlignment="1" applyProtection="1">
      <alignment horizontal="left" vertical="top" wrapText="1"/>
      <protection locked="0"/>
    </xf>
    <xf numFmtId="17" fontId="5" fillId="12" borderId="4" xfId="2" applyNumberFormat="1" applyFont="1" applyFill="1" applyBorder="1" applyAlignment="1" applyProtection="1">
      <alignment vertical="center" wrapText="1"/>
      <protection locked="0"/>
    </xf>
    <xf numFmtId="17" fontId="5" fillId="12" borderId="5" xfId="2" applyNumberFormat="1" applyFont="1" applyFill="1" applyBorder="1" applyAlignment="1" applyProtection="1">
      <alignment vertical="center" wrapText="1"/>
      <protection locked="0"/>
    </xf>
    <xf numFmtId="17" fontId="5" fillId="12" borderId="3" xfId="2" applyNumberFormat="1" applyFont="1" applyFill="1" applyBorder="1" applyAlignment="1" applyProtection="1">
      <alignment horizontal="left" vertical="top" wrapText="1"/>
      <protection locked="0"/>
    </xf>
    <xf numFmtId="0" fontId="17" fillId="0" borderId="13" xfId="2" applyFont="1" applyFill="1" applyBorder="1" applyAlignment="1">
      <alignment vertical="center" wrapText="1"/>
    </xf>
    <xf numFmtId="0" fontId="18" fillId="0" borderId="13" xfId="10" applyFont="1" applyFill="1" applyBorder="1" applyAlignment="1">
      <alignment vertical="center" wrapText="1"/>
    </xf>
    <xf numFmtId="185" fontId="17" fillId="0" borderId="13" xfId="2" applyNumberFormat="1" applyFont="1" applyFill="1" applyBorder="1" applyAlignment="1">
      <alignment horizontal="center" vertical="center" wrapText="1"/>
    </xf>
    <xf numFmtId="180" fontId="18" fillId="0" borderId="13" xfId="10" applyNumberFormat="1" applyFont="1" applyFill="1" applyBorder="1" applyAlignment="1">
      <alignment horizontal="center" vertical="center" wrapText="1"/>
    </xf>
    <xf numFmtId="184" fontId="17" fillId="0" borderId="13" xfId="5" applyNumberFormat="1" applyFont="1" applyFill="1" applyBorder="1" applyAlignment="1">
      <alignment horizontal="center" vertical="center" wrapText="1" shrinkToFit="1"/>
    </xf>
    <xf numFmtId="182" fontId="17" fillId="0" borderId="13" xfId="11" applyNumberFormat="1" applyFont="1" applyFill="1" applyBorder="1" applyAlignment="1">
      <alignment horizontal="center" vertical="center" wrapText="1"/>
    </xf>
    <xf numFmtId="0" fontId="18" fillId="0" borderId="13" xfId="10" applyFont="1" applyFill="1" applyBorder="1" applyAlignment="1">
      <alignment horizontal="left" vertical="center" wrapText="1"/>
    </xf>
    <xf numFmtId="0" fontId="18" fillId="0" borderId="0" xfId="10" applyFont="1" applyFill="1">
      <alignment vertical="center"/>
    </xf>
    <xf numFmtId="0" fontId="18" fillId="0" borderId="0" xfId="10" applyFont="1" applyFill="1" applyAlignment="1">
      <alignment horizontal="center" vertical="center"/>
    </xf>
    <xf numFmtId="0" fontId="18" fillId="0" borderId="0" xfId="10" applyFont="1" applyFill="1" applyAlignment="1">
      <alignment horizontal="left" vertical="center"/>
    </xf>
    <xf numFmtId="38" fontId="18" fillId="0" borderId="0" xfId="5" applyFont="1" applyFill="1" applyAlignment="1">
      <alignment horizontal="center" vertical="center"/>
    </xf>
    <xf numFmtId="0" fontId="18" fillId="0" borderId="0" xfId="3" applyFont="1"/>
    <xf numFmtId="0" fontId="18" fillId="0" borderId="0" xfId="3" applyFont="1" applyAlignment="1">
      <alignment horizontal="right" vertical="center"/>
    </xf>
    <xf numFmtId="0" fontId="18" fillId="0" borderId="3" xfId="3" applyFont="1" applyBorder="1" applyAlignment="1">
      <alignment horizontal="right" vertical="center"/>
    </xf>
    <xf numFmtId="0" fontId="18" fillId="0" borderId="3" xfId="10" applyFont="1" applyFill="1" applyBorder="1" applyAlignment="1">
      <alignment horizontal="center" vertical="center" wrapText="1"/>
    </xf>
    <xf numFmtId="0" fontId="18" fillId="0" borderId="0" xfId="10" applyFont="1" applyFill="1" applyAlignment="1">
      <alignment horizontal="center" vertical="center" wrapText="1"/>
    </xf>
    <xf numFmtId="178" fontId="17" fillId="0" borderId="13" xfId="2" applyNumberFormat="1" applyFont="1" applyFill="1" applyBorder="1" applyAlignment="1">
      <alignment horizontal="left" vertical="center" wrapText="1"/>
    </xf>
    <xf numFmtId="0" fontId="17" fillId="0" borderId="13" xfId="11" applyNumberFormat="1" applyFont="1" applyFill="1" applyBorder="1" applyAlignment="1">
      <alignment horizontal="center" vertical="center" wrapText="1"/>
    </xf>
    <xf numFmtId="56" fontId="5" fillId="0" borderId="3" xfId="2" applyNumberFormat="1" applyFont="1" applyFill="1" applyBorder="1" applyAlignment="1" applyProtection="1">
      <alignment vertical="center" wrapText="1"/>
      <protection locked="0"/>
    </xf>
    <xf numFmtId="182" fontId="5" fillId="13" borderId="3" xfId="2" applyNumberFormat="1" applyFont="1" applyFill="1" applyBorder="1" applyAlignment="1" applyProtection="1">
      <alignment horizontal="center" vertical="center" wrapText="1" shrinkToFit="1"/>
    </xf>
    <xf numFmtId="181" fontId="5" fillId="0" borderId="3" xfId="1" quotePrefix="1" applyNumberFormat="1" applyFont="1" applyFill="1" applyBorder="1" applyAlignment="1" applyProtection="1">
      <alignment horizontal="center" vertical="center"/>
      <protection locked="0"/>
    </xf>
    <xf numFmtId="0" fontId="5" fillId="0" borderId="3" xfId="5" quotePrefix="1" applyNumberFormat="1" applyFont="1" applyFill="1" applyBorder="1" applyAlignment="1" applyProtection="1">
      <alignment horizontal="center" vertical="center"/>
      <protection locked="0"/>
    </xf>
    <xf numFmtId="181" fontId="5" fillId="0" borderId="3" xfId="1" quotePrefix="1" applyNumberFormat="1" applyFont="1" applyFill="1" applyBorder="1" applyAlignment="1" applyProtection="1">
      <alignment horizontal="center" vertical="center" wrapText="1"/>
      <protection locked="0"/>
    </xf>
    <xf numFmtId="38" fontId="5" fillId="0" borderId="14" xfId="1" quotePrefix="1" applyFont="1" applyFill="1" applyBorder="1" applyAlignment="1" applyProtection="1">
      <alignment horizontal="center" vertical="center" wrapText="1"/>
      <protection locked="0"/>
    </xf>
    <xf numFmtId="181" fontId="8" fillId="0" borderId="3" xfId="5" quotePrefix="1" applyNumberFormat="1" applyFont="1" applyFill="1" applyBorder="1" applyAlignment="1" applyProtection="1">
      <alignment horizontal="center" vertical="center"/>
      <protection locked="0"/>
    </xf>
    <xf numFmtId="0" fontId="14" fillId="11" borderId="3" xfId="0" applyFont="1" applyFill="1" applyBorder="1" applyAlignment="1" applyProtection="1">
      <alignment horizontal="left" vertical="center" wrapText="1"/>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7" fontId="5" fillId="11" borderId="6" xfId="2" applyNumberFormat="1" applyFont="1" applyFill="1" applyBorder="1" applyAlignment="1" applyProtection="1">
      <alignment vertical="center" wrapText="1"/>
    </xf>
    <xf numFmtId="0" fontId="0" fillId="0" borderId="16" xfId="0" applyBorder="1" applyAlignment="1" applyProtection="1">
      <alignment horizontal="center" vertical="center"/>
    </xf>
    <xf numFmtId="17" fontId="5" fillId="11" borderId="10" xfId="2" applyNumberFormat="1" applyFont="1" applyFill="1" applyBorder="1" applyAlignment="1" applyProtection="1">
      <alignment vertical="center" wrapText="1"/>
    </xf>
    <xf numFmtId="0" fontId="0" fillId="0" borderId="17" xfId="0" applyBorder="1" applyAlignment="1" applyProtection="1">
      <alignment horizontal="center" vertical="center"/>
    </xf>
    <xf numFmtId="0" fontId="0" fillId="0" borderId="13" xfId="0" applyBorder="1" applyAlignment="1" applyProtection="1">
      <alignment horizontal="center" vertical="center"/>
    </xf>
    <xf numFmtId="0" fontId="14" fillId="0" borderId="14"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0" fillId="0" borderId="14" xfId="0" applyBorder="1" applyAlignment="1" applyProtection="1">
      <alignment horizontal="center" vertical="center"/>
    </xf>
    <xf numFmtId="0" fontId="5" fillId="2" borderId="4" xfId="2" applyFont="1" applyFill="1" applyBorder="1" applyAlignment="1" applyProtection="1">
      <alignment horizontal="center" vertical="center" wrapText="1"/>
      <protection locked="0"/>
    </xf>
    <xf numFmtId="0" fontId="5" fillId="2" borderId="5" xfId="2" applyFont="1" applyFill="1" applyBorder="1" applyAlignment="1" applyProtection="1">
      <alignment horizontal="center" vertical="center" wrapText="1"/>
      <protection locked="0"/>
    </xf>
    <xf numFmtId="0" fontId="5" fillId="2" borderId="6" xfId="2" applyFont="1" applyFill="1" applyBorder="1" applyAlignment="1" applyProtection="1">
      <alignment horizontal="center" vertical="center" wrapText="1"/>
      <protection locked="0"/>
    </xf>
    <xf numFmtId="0" fontId="5" fillId="2" borderId="11" xfId="2" applyFont="1" applyFill="1" applyBorder="1" applyAlignment="1" applyProtection="1">
      <alignment horizontal="center" vertical="center" wrapText="1"/>
      <protection locked="0"/>
    </xf>
    <xf numFmtId="0" fontId="5" fillId="2" borderId="1" xfId="2" applyFont="1" applyFill="1" applyBorder="1" applyAlignment="1" applyProtection="1">
      <alignment horizontal="center" vertical="center" wrapText="1"/>
      <protection locked="0"/>
    </xf>
    <xf numFmtId="0" fontId="5" fillId="2" borderId="12" xfId="2" applyFont="1" applyFill="1" applyBorder="1" applyAlignment="1" applyProtection="1">
      <alignment horizontal="center" vertical="center" wrapText="1"/>
      <protection locked="0"/>
    </xf>
    <xf numFmtId="186" fontId="14" fillId="10" borderId="3" xfId="0" applyNumberFormat="1" applyFont="1" applyFill="1" applyBorder="1" applyAlignment="1" applyProtection="1">
      <alignment horizontal="right" vertical="center" wrapText="1"/>
    </xf>
    <xf numFmtId="0" fontId="5" fillId="3" borderId="4" xfId="2" applyFont="1" applyFill="1" applyBorder="1" applyAlignment="1" applyProtection="1">
      <alignment vertical="center" wrapText="1"/>
      <protection locked="0"/>
    </xf>
    <xf numFmtId="0" fontId="5" fillId="3" borderId="6" xfId="2" applyFont="1" applyFill="1" applyBorder="1" applyAlignment="1" applyProtection="1">
      <alignment vertical="center" wrapText="1"/>
      <protection locked="0"/>
    </xf>
    <xf numFmtId="0" fontId="5" fillId="3" borderId="9" xfId="2" applyFont="1" applyFill="1" applyBorder="1" applyAlignment="1" applyProtection="1">
      <alignment vertical="center" wrapText="1"/>
      <protection locked="0"/>
    </xf>
    <xf numFmtId="0" fontId="5" fillId="3" borderId="10" xfId="2" applyFont="1" applyFill="1" applyBorder="1" applyAlignment="1" applyProtection="1">
      <alignment vertical="center" wrapText="1"/>
      <protection locked="0"/>
    </xf>
    <xf numFmtId="0" fontId="5" fillId="3" borderId="11" xfId="2" applyFont="1" applyFill="1" applyBorder="1" applyAlignment="1" applyProtection="1">
      <alignment vertical="center" wrapText="1"/>
      <protection locked="0"/>
    </xf>
    <xf numFmtId="0" fontId="5" fillId="3" borderId="12" xfId="2" applyFont="1" applyFill="1" applyBorder="1" applyAlignment="1" applyProtection="1">
      <alignment vertical="center" wrapText="1"/>
      <protection locked="0"/>
    </xf>
    <xf numFmtId="0" fontId="5" fillId="5" borderId="14" xfId="2" applyFont="1" applyFill="1" applyBorder="1" applyAlignment="1" applyProtection="1">
      <alignment horizontal="left" vertical="center" wrapText="1"/>
      <protection locked="0"/>
    </xf>
    <xf numFmtId="0" fontId="5" fillId="5" borderId="7" xfId="2" applyFont="1" applyFill="1" applyBorder="1" applyAlignment="1" applyProtection="1">
      <alignment horizontal="left" vertical="center" wrapText="1"/>
      <protection locked="0"/>
    </xf>
    <xf numFmtId="0" fontId="5" fillId="4" borderId="9" xfId="2" applyFont="1" applyFill="1" applyBorder="1" applyAlignment="1" applyProtection="1">
      <alignment horizontal="left" vertical="top" wrapText="1"/>
      <protection locked="0"/>
    </xf>
    <xf numFmtId="0" fontId="5" fillId="4" borderId="11" xfId="2" applyFont="1" applyFill="1" applyBorder="1" applyAlignment="1" applyProtection="1">
      <alignment horizontal="left" vertical="top" wrapText="1"/>
      <protection locked="0"/>
    </xf>
    <xf numFmtId="0" fontId="5" fillId="4" borderId="4" xfId="3" applyFont="1" applyFill="1" applyBorder="1" applyAlignment="1" applyProtection="1">
      <alignment horizontal="left" vertical="top" wrapText="1"/>
      <protection locked="0"/>
    </xf>
    <xf numFmtId="0" fontId="5" fillId="4" borderId="5" xfId="3" applyFont="1" applyFill="1" applyBorder="1" applyAlignment="1" applyProtection="1">
      <alignment horizontal="left" vertical="top" wrapText="1"/>
      <protection locked="0"/>
    </xf>
    <xf numFmtId="0" fontId="5" fillId="4" borderId="6" xfId="3" applyFont="1" applyFill="1" applyBorder="1" applyAlignment="1" applyProtection="1">
      <alignment horizontal="left" vertical="top" wrapText="1"/>
      <protection locked="0"/>
    </xf>
    <xf numFmtId="0" fontId="5" fillId="4" borderId="11" xfId="3" applyFont="1" applyFill="1" applyBorder="1" applyAlignment="1" applyProtection="1">
      <alignment horizontal="left" vertical="top" wrapText="1"/>
      <protection locked="0"/>
    </xf>
    <xf numFmtId="0" fontId="5" fillId="4" borderId="1" xfId="3" applyFont="1" applyFill="1" applyBorder="1" applyAlignment="1" applyProtection="1">
      <alignment horizontal="left" vertical="top" wrapText="1"/>
      <protection locked="0"/>
    </xf>
    <xf numFmtId="0" fontId="5" fillId="4" borderId="12" xfId="3" applyFont="1" applyFill="1" applyBorder="1" applyAlignment="1" applyProtection="1">
      <alignment horizontal="left" vertical="top" wrapText="1"/>
      <protection locked="0"/>
    </xf>
    <xf numFmtId="0" fontId="7" fillId="5" borderId="4" xfId="2" applyFont="1" applyFill="1" applyBorder="1" applyAlignment="1" applyProtection="1">
      <alignment horizontal="left" vertical="top" wrapText="1"/>
      <protection locked="0"/>
    </xf>
    <xf numFmtId="0" fontId="5" fillId="5" borderId="6" xfId="2" applyFont="1" applyFill="1" applyBorder="1" applyAlignment="1" applyProtection="1">
      <alignment horizontal="left" vertical="top" wrapText="1"/>
      <protection locked="0"/>
    </xf>
    <xf numFmtId="0" fontId="5" fillId="5" borderId="11" xfId="2" applyFont="1" applyFill="1" applyBorder="1" applyAlignment="1" applyProtection="1">
      <alignment horizontal="left" vertical="top" wrapText="1"/>
      <protection locked="0"/>
    </xf>
    <xf numFmtId="0" fontId="5" fillId="5" borderId="12" xfId="2" applyFont="1" applyFill="1" applyBorder="1" applyAlignment="1" applyProtection="1">
      <alignment horizontal="left" vertical="top" wrapText="1"/>
      <protection locked="0"/>
    </xf>
    <xf numFmtId="0" fontId="18" fillId="0" borderId="3" xfId="10" applyFont="1" applyFill="1" applyBorder="1" applyAlignment="1">
      <alignment horizontal="center" vertical="center" wrapText="1"/>
    </xf>
    <xf numFmtId="0" fontId="18" fillId="0" borderId="16" xfId="10" applyFont="1" applyFill="1" applyBorder="1" applyAlignment="1">
      <alignment horizontal="center" vertical="center" wrapText="1"/>
    </xf>
    <xf numFmtId="0" fontId="18" fillId="0" borderId="13" xfId="10" applyFont="1" applyFill="1" applyBorder="1" applyAlignment="1">
      <alignment horizontal="center" vertical="center" wrapText="1"/>
    </xf>
    <xf numFmtId="38" fontId="18" fillId="0" borderId="3" xfId="5" applyFont="1" applyFill="1" applyBorder="1" applyAlignment="1">
      <alignment horizontal="center" vertical="center" wrapText="1"/>
    </xf>
    <xf numFmtId="0" fontId="18" fillId="0" borderId="3" xfId="10" applyFont="1" applyFill="1" applyBorder="1" applyAlignment="1">
      <alignment horizontal="center" vertical="center"/>
    </xf>
    <xf numFmtId="0" fontId="18" fillId="0" borderId="3" xfId="3" applyFont="1" applyFill="1" applyBorder="1" applyAlignment="1">
      <alignment horizontal="center" vertical="center" wrapText="1"/>
    </xf>
    <xf numFmtId="0" fontId="18" fillId="0" borderId="0" xfId="3" applyFont="1" applyFill="1" applyAlignment="1">
      <alignment horizontal="center" vertical="center" wrapText="1"/>
    </xf>
    <xf numFmtId="0" fontId="18" fillId="0" borderId="0" xfId="3" applyFont="1" applyFill="1" applyAlignment="1">
      <alignment horizontal="center" vertical="center"/>
    </xf>
    <xf numFmtId="0" fontId="18" fillId="0" borderId="0" xfId="3" applyFont="1" applyFill="1" applyAlignment="1">
      <alignment horizontal="left" vertical="center"/>
    </xf>
  </cellXfs>
  <cellStyles count="12">
    <cellStyle name="パーセント 2" xfId="11"/>
    <cellStyle name="桁区切り" xfId="1" builtinId="6"/>
    <cellStyle name="桁区切り 2" xfId="5"/>
    <cellStyle name="桁区切り 2 2" xfId="7"/>
    <cellStyle name="標準" xfId="0" builtinId="0"/>
    <cellStyle name="標準 2" xfId="3"/>
    <cellStyle name="標準 3" xfId="9"/>
    <cellStyle name="標準_１６７調査票４案件best100（再検討）0914提出用" xfId="6"/>
    <cellStyle name="標準_１６７調査票４案件best100（再検討）0914提出用 2" xfId="8"/>
    <cellStyle name="標準_23.4月" xfId="10"/>
    <cellStyle name="標準_別紙３" xfId="2"/>
    <cellStyle name="標準_別紙３ 2" xfId="4"/>
  </cellStyles>
  <dxfs count="5">
    <dxf>
      <fill>
        <patternFill>
          <bgColor theme="0" tint="-0.34998626667073579"/>
        </patternFill>
      </fill>
    </dxf>
    <dxf>
      <fill>
        <patternFill>
          <bgColor theme="5" tint="0.39994506668294322"/>
        </patternFill>
      </fill>
    </dxf>
    <dxf>
      <fill>
        <patternFill>
          <bgColor theme="0" tint="-0.34998626667073579"/>
        </patternFill>
      </fill>
    </dxf>
    <dxf>
      <fill>
        <patternFill>
          <bgColor theme="0" tint="-0.34998626667073579"/>
        </patternFill>
      </fill>
    </dxf>
    <dxf>
      <fill>
        <patternFill>
          <bgColor theme="8" tint="0.79998168889431442"/>
        </patternFill>
      </fill>
    </dxf>
  </dxfs>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8.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externalLinks/externalLink4.xml" Type="http://schemas.openxmlformats.org/officeDocument/2006/relationships/externalLink"/><Relationship Id="rId7" Target="externalLinks/externalLink5.xml" Type="http://schemas.openxmlformats.org/officeDocument/2006/relationships/externalLink"/><Relationship Id="rId8" Target="externalLinks/externalLink6.xml" Type="http://schemas.openxmlformats.org/officeDocument/2006/relationships/externalLink"/><Relationship Id="rId9" Target="externalLinks/externalLink7.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252"/>
  <sheetViews>
    <sheetView view="pageBreakPreview" topLeftCell="X1" zoomScale="50" zoomScaleNormal="100" zoomScaleSheetLayoutView="50" workbookViewId="0">
      <pane ySplit="5" topLeftCell="A9" activePane="bottomLeft" state="frozen"/>
      <selection pane="bottomLeft" activeCell="AR10" sqref="AR10"/>
    </sheetView>
  </sheetViews>
  <sheetFormatPr defaultRowHeight="13.5"/>
  <cols>
    <col min="1" max="2" width="5.625" style="176" hidden="1" customWidth="1"/>
    <col min="3" max="4" width="5.625" style="32" hidden="1" customWidth="1"/>
    <col min="5" max="6" width="5.625" style="176" hidden="1" customWidth="1"/>
    <col min="7" max="8" width="8.625" style="32" customWidth="1"/>
    <col min="9" max="9" width="17.875" style="32" customWidth="1"/>
    <col min="10" max="10" width="24" style="32" customWidth="1"/>
    <col min="11" max="12" width="5.875" style="32" customWidth="1"/>
    <col min="13" max="13" width="11.5" style="32" customWidth="1"/>
    <col min="14" max="14" width="19.625" style="32" customWidth="1"/>
    <col min="15" max="15" width="11.5" style="164" customWidth="1"/>
    <col min="16" max="16" width="11.875" style="32" customWidth="1"/>
    <col min="17" max="17" width="6.375" style="32" customWidth="1"/>
    <col min="18" max="18" width="11.5" style="165" customWidth="1"/>
    <col min="19" max="19" width="11.5" style="32" customWidth="1"/>
    <col min="20" max="20" width="11.5" style="166" customWidth="1"/>
    <col min="21" max="21" width="9" style="169" customWidth="1"/>
    <col min="22" max="23" width="11.625" style="32" customWidth="1"/>
    <col min="24" max="24" width="5" style="32" customWidth="1"/>
    <col min="25" max="25" width="9.875" style="32" customWidth="1"/>
    <col min="26" max="26" width="6.125" style="164" customWidth="1"/>
    <col min="27" max="27" width="5.875" style="164" customWidth="1"/>
    <col min="28" max="30" width="5.875" style="32" customWidth="1"/>
    <col min="31" max="31" width="10.125" style="32" customWidth="1"/>
    <col min="32" max="32" width="5.375" style="32" customWidth="1"/>
    <col min="33" max="33" width="9" style="32" customWidth="1"/>
    <col min="34" max="34" width="18.375" style="32" customWidth="1"/>
    <col min="35" max="35" width="18.5" style="32" customWidth="1"/>
    <col min="36" max="36" width="9" style="32" customWidth="1"/>
    <col min="37" max="37" width="10.5" style="32" customWidth="1"/>
    <col min="38" max="41" width="9" style="32" customWidth="1"/>
    <col min="42" max="42" width="10.75" style="32" customWidth="1"/>
    <col min="43" max="44" width="9" style="32" customWidth="1"/>
    <col min="45" max="47" width="14.625" style="32" customWidth="1"/>
    <col min="48" max="48" width="1.25" style="176" customWidth="1"/>
    <col min="49" max="49" width="9" style="30" customWidth="1"/>
    <col min="50" max="50" width="7.25" style="167" customWidth="1"/>
    <col min="51" max="54" width="5.625" style="167" customWidth="1"/>
    <col min="55" max="55" width="9" style="168" customWidth="1"/>
    <col min="56" max="56" width="9" style="31" customWidth="1"/>
    <col min="57" max="57" width="8.75" style="176" customWidth="1"/>
    <col min="58" max="58" width="6.625" style="204" customWidth="1"/>
    <col min="59" max="59" width="7.25" style="177" customWidth="1"/>
    <col min="60" max="61" width="9" style="177"/>
    <col min="62" max="16384" width="9" style="32"/>
  </cols>
  <sheetData>
    <row r="1" spans="1:61" ht="27" customHeight="1">
      <c r="G1" s="203" t="s">
        <v>66</v>
      </c>
      <c r="H1" s="176"/>
      <c r="I1" s="176"/>
      <c r="J1" s="203" t="s">
        <v>99</v>
      </c>
      <c r="K1" s="176"/>
      <c r="L1" s="176"/>
      <c r="M1" s="176"/>
      <c r="N1" s="176"/>
      <c r="O1" s="176"/>
      <c r="P1" s="176"/>
      <c r="Q1" s="176"/>
      <c r="R1" s="176"/>
      <c r="S1" s="176"/>
      <c r="T1" s="176"/>
      <c r="U1" s="176"/>
      <c r="V1" s="176"/>
      <c r="W1" s="176"/>
      <c r="X1" s="176"/>
      <c r="Y1" s="176"/>
      <c r="Z1" s="176"/>
      <c r="AA1" s="182"/>
      <c r="AB1" s="176"/>
      <c r="AC1" s="176"/>
      <c r="AD1" s="176"/>
      <c r="AE1" s="176"/>
      <c r="AF1" s="176"/>
      <c r="AG1" s="176"/>
      <c r="AH1" s="176"/>
      <c r="AI1" s="176"/>
      <c r="AJ1" s="176"/>
      <c r="AK1" s="25"/>
      <c r="AL1" s="25"/>
      <c r="AM1" s="26"/>
      <c r="AN1" s="27"/>
      <c r="AO1" s="26"/>
      <c r="AP1" s="26"/>
      <c r="AQ1" s="26"/>
      <c r="AR1" s="26"/>
      <c r="AS1" s="28"/>
      <c r="AT1" s="29"/>
      <c r="AU1" s="29"/>
      <c r="AV1" s="42"/>
      <c r="BE1" s="42"/>
    </row>
    <row r="2" spans="1:61" ht="14.25" customHeight="1" thickBot="1">
      <c r="G2" s="20"/>
      <c r="H2" s="33"/>
      <c r="I2" s="174">
        <f>SUBTOTAL(3,I6:I777)</f>
        <v>18</v>
      </c>
      <c r="J2" s="20"/>
      <c r="K2" s="181"/>
      <c r="L2" s="181"/>
      <c r="M2" s="42"/>
      <c r="N2" s="20"/>
      <c r="O2" s="21"/>
      <c r="P2" s="20"/>
      <c r="Q2" s="20"/>
      <c r="R2" s="22"/>
      <c r="S2" s="20"/>
      <c r="T2" s="23"/>
      <c r="U2" s="172"/>
      <c r="V2" s="20"/>
      <c r="W2" s="20"/>
      <c r="X2" s="20"/>
      <c r="Y2" s="20"/>
      <c r="Z2" s="24"/>
      <c r="AA2" s="181"/>
      <c r="AB2" s="181"/>
      <c r="AC2" s="181"/>
      <c r="AD2" s="181"/>
      <c r="AE2" s="42"/>
      <c r="AF2" s="20"/>
      <c r="AG2" s="20"/>
      <c r="AH2" s="20"/>
      <c r="AI2" s="20"/>
      <c r="AJ2" s="34"/>
      <c r="AK2" s="261" t="s">
        <v>95</v>
      </c>
      <c r="AL2" s="262"/>
      <c r="AM2" s="35" t="s">
        <v>0</v>
      </c>
      <c r="AN2" s="36"/>
      <c r="AO2" s="36"/>
      <c r="AP2" s="36"/>
      <c r="AQ2" s="36"/>
      <c r="AR2" s="36"/>
      <c r="AS2" s="37"/>
      <c r="AT2" s="267" t="s">
        <v>43</v>
      </c>
      <c r="AU2" s="268"/>
      <c r="AV2" s="185"/>
      <c r="AW2" s="189" t="s">
        <v>76</v>
      </c>
      <c r="AX2" s="200"/>
      <c r="AY2" s="170"/>
      <c r="AZ2" s="170"/>
      <c r="BA2" s="170"/>
      <c r="BB2" s="170"/>
      <c r="BC2" s="171"/>
      <c r="BD2" s="215" t="s">
        <v>64</v>
      </c>
      <c r="BE2" s="216"/>
      <c r="BF2" s="246"/>
      <c r="BG2" s="247"/>
      <c r="BH2" s="247"/>
      <c r="BI2" s="247"/>
    </row>
    <row r="3" spans="1:61" ht="15" customHeight="1" thickTop="1" thickBot="1">
      <c r="G3" s="20"/>
      <c r="H3" s="38"/>
      <c r="I3" s="175">
        <f>SUBTOTAL(9,V6:V777)</f>
        <v>0</v>
      </c>
      <c r="J3" s="20"/>
      <c r="K3" s="181"/>
      <c r="L3" s="181"/>
      <c r="M3" s="42"/>
      <c r="N3" s="20"/>
      <c r="O3" s="21"/>
      <c r="P3" s="20"/>
      <c r="Q3" s="20"/>
      <c r="R3" s="22"/>
      <c r="S3" s="39"/>
      <c r="T3" s="40"/>
      <c r="U3" s="172"/>
      <c r="V3" s="39"/>
      <c r="W3" s="39"/>
      <c r="X3" s="20"/>
      <c r="Y3" s="20"/>
      <c r="Z3" s="24"/>
      <c r="AA3" s="254" t="s">
        <v>44</v>
      </c>
      <c r="AB3" s="255"/>
      <c r="AC3" s="255"/>
      <c r="AD3" s="256"/>
      <c r="AE3" s="20"/>
      <c r="AF3" s="20"/>
      <c r="AG3" s="20"/>
      <c r="AH3" s="20"/>
      <c r="AI3" s="20"/>
      <c r="AJ3" s="34"/>
      <c r="AK3" s="263"/>
      <c r="AL3" s="264"/>
      <c r="AM3" s="269" t="s">
        <v>57</v>
      </c>
      <c r="AN3" s="271" t="s">
        <v>60</v>
      </c>
      <c r="AO3" s="272"/>
      <c r="AP3" s="273"/>
      <c r="AQ3" s="271" t="s">
        <v>61</v>
      </c>
      <c r="AR3" s="272"/>
      <c r="AS3" s="273"/>
      <c r="AT3" s="277" t="s">
        <v>1</v>
      </c>
      <c r="AU3" s="278"/>
      <c r="AV3" s="186"/>
      <c r="AW3" s="206"/>
      <c r="AX3" s="207"/>
      <c r="AY3" s="197"/>
      <c r="AZ3" s="197"/>
      <c r="BA3" s="197"/>
      <c r="BB3" s="260" t="e">
        <f>SUM(BC:BC)</f>
        <v>#REF!</v>
      </c>
      <c r="BC3" s="260"/>
      <c r="BD3" s="212"/>
      <c r="BE3" s="213"/>
      <c r="BF3" s="248"/>
      <c r="BG3" s="249"/>
      <c r="BH3" s="249"/>
      <c r="BI3" s="249"/>
    </row>
    <row r="4" spans="1:61" ht="14.25" customHeight="1" thickTop="1">
      <c r="G4" s="41"/>
      <c r="H4" s="41"/>
      <c r="I4" s="41"/>
      <c r="J4" s="42"/>
      <c r="K4" s="47"/>
      <c r="L4" s="47"/>
      <c r="M4" s="29"/>
      <c r="N4" s="42"/>
      <c r="O4" s="43"/>
      <c r="P4" s="20"/>
      <c r="Q4" s="20"/>
      <c r="R4" s="44"/>
      <c r="S4" s="22"/>
      <c r="T4" s="22"/>
      <c r="U4" s="173"/>
      <c r="V4" s="22"/>
      <c r="W4" s="22"/>
      <c r="X4" s="45"/>
      <c r="Y4" s="20"/>
      <c r="Z4" s="46"/>
      <c r="AA4" s="257"/>
      <c r="AB4" s="258"/>
      <c r="AC4" s="258"/>
      <c r="AD4" s="259"/>
      <c r="AE4" s="20"/>
      <c r="AF4" s="20"/>
      <c r="AG4" s="20"/>
      <c r="AH4" s="20"/>
      <c r="AI4" s="20"/>
      <c r="AJ4" s="47"/>
      <c r="AK4" s="265"/>
      <c r="AL4" s="266"/>
      <c r="AM4" s="270"/>
      <c r="AN4" s="274"/>
      <c r="AO4" s="275"/>
      <c r="AP4" s="276"/>
      <c r="AQ4" s="274"/>
      <c r="AR4" s="275"/>
      <c r="AS4" s="276"/>
      <c r="AT4" s="279"/>
      <c r="AU4" s="280"/>
      <c r="AV4" s="187"/>
      <c r="AW4" s="48"/>
      <c r="AX4" s="198"/>
      <c r="AY4" s="199">
        <f>COUNTIF(AY6:AY1406,"○")</f>
        <v>0</v>
      </c>
      <c r="AZ4" s="199">
        <f>COUNTIF(AZ6:AZ1406,"○")</f>
        <v>0</v>
      </c>
      <c r="BA4" s="199">
        <f>COUNTIF(BA6:BA1406,"○")</f>
        <v>0</v>
      </c>
      <c r="BB4" s="190">
        <f>COUNTIF(BB6:BB1406,"○")</f>
        <v>0</v>
      </c>
      <c r="BC4" s="191"/>
      <c r="BD4" s="212"/>
      <c r="BE4" s="213"/>
      <c r="BF4" s="248"/>
      <c r="BG4" s="250"/>
      <c r="BH4" s="250"/>
      <c r="BI4" s="250"/>
    </row>
    <row r="5" spans="1:61" ht="93" customHeight="1">
      <c r="A5" s="178" t="s">
        <v>13</v>
      </c>
      <c r="B5" s="178" t="s">
        <v>14</v>
      </c>
      <c r="C5" s="178" t="s">
        <v>15</v>
      </c>
      <c r="D5" s="178" t="s">
        <v>16</v>
      </c>
      <c r="E5" s="178" t="s">
        <v>17</v>
      </c>
      <c r="F5" s="178" t="s">
        <v>18</v>
      </c>
      <c r="G5" s="1" t="s">
        <v>2</v>
      </c>
      <c r="H5" s="2" t="s">
        <v>3</v>
      </c>
      <c r="I5" s="1" t="s">
        <v>4</v>
      </c>
      <c r="J5" s="2" t="s">
        <v>5</v>
      </c>
      <c r="K5" s="51" t="s">
        <v>45</v>
      </c>
      <c r="L5" s="51" t="s">
        <v>46</v>
      </c>
      <c r="M5" s="1" t="s">
        <v>47</v>
      </c>
      <c r="N5" s="2" t="s">
        <v>48</v>
      </c>
      <c r="O5" s="17" t="s">
        <v>49</v>
      </c>
      <c r="P5" s="2" t="s">
        <v>50</v>
      </c>
      <c r="Q5" s="2" t="s">
        <v>63</v>
      </c>
      <c r="R5" s="201" t="s">
        <v>51</v>
      </c>
      <c r="S5" s="3" t="s">
        <v>67</v>
      </c>
      <c r="T5" s="3" t="s">
        <v>94</v>
      </c>
      <c r="U5" s="202" t="s">
        <v>52</v>
      </c>
      <c r="V5" s="3" t="s">
        <v>98</v>
      </c>
      <c r="W5" s="3" t="s">
        <v>96</v>
      </c>
      <c r="X5" s="2" t="s">
        <v>68</v>
      </c>
      <c r="Y5" s="2" t="s">
        <v>97</v>
      </c>
      <c r="Z5" s="49" t="s">
        <v>69</v>
      </c>
      <c r="AA5" s="50" t="s">
        <v>70</v>
      </c>
      <c r="AB5" s="52" t="s">
        <v>71</v>
      </c>
      <c r="AC5" s="52" t="s">
        <v>72</v>
      </c>
      <c r="AD5" s="52" t="s">
        <v>73</v>
      </c>
      <c r="AE5" s="2" t="s">
        <v>74</v>
      </c>
      <c r="AF5" s="1" t="s">
        <v>75</v>
      </c>
      <c r="AG5" s="53" t="s">
        <v>53</v>
      </c>
      <c r="AH5" s="2" t="s">
        <v>55</v>
      </c>
      <c r="AI5" s="4" t="s">
        <v>54</v>
      </c>
      <c r="AJ5" s="2" t="s">
        <v>56</v>
      </c>
      <c r="AK5" s="5" t="s">
        <v>62</v>
      </c>
      <c r="AL5" s="5" t="s">
        <v>58</v>
      </c>
      <c r="AM5" s="54" t="s">
        <v>59</v>
      </c>
      <c r="AN5" s="183" t="s">
        <v>81</v>
      </c>
      <c r="AO5" s="55" t="s">
        <v>82</v>
      </c>
      <c r="AP5" s="56" t="s">
        <v>87</v>
      </c>
      <c r="AQ5" s="183" t="s">
        <v>83</v>
      </c>
      <c r="AR5" s="55" t="s">
        <v>84</v>
      </c>
      <c r="AS5" s="56" t="s">
        <v>88</v>
      </c>
      <c r="AT5" s="57" t="s">
        <v>85</v>
      </c>
      <c r="AU5" s="58" t="s">
        <v>86</v>
      </c>
      <c r="AV5" s="188"/>
      <c r="AW5" s="208" t="s">
        <v>89</v>
      </c>
      <c r="AX5" s="209" t="s">
        <v>77</v>
      </c>
      <c r="AY5" s="210" t="s">
        <v>78</v>
      </c>
      <c r="AZ5" s="210" t="s">
        <v>79</v>
      </c>
      <c r="BA5" s="210" t="s">
        <v>80</v>
      </c>
      <c r="BB5" s="210" t="s">
        <v>90</v>
      </c>
      <c r="BC5" s="211" t="s">
        <v>91</v>
      </c>
      <c r="BD5" s="214" t="s">
        <v>92</v>
      </c>
      <c r="BE5" s="217" t="s">
        <v>93</v>
      </c>
      <c r="BF5" s="243" t="s">
        <v>65</v>
      </c>
      <c r="BG5" s="251" t="s">
        <v>100</v>
      </c>
      <c r="BH5" s="252" t="s">
        <v>101</v>
      </c>
      <c r="BI5" s="252" t="s">
        <v>102</v>
      </c>
    </row>
    <row r="6" spans="1:61" ht="54.95" customHeight="1">
      <c r="A6" s="177">
        <f>ROW()-5</f>
        <v>1</v>
      </c>
      <c r="B6" s="177">
        <f>IF(L6="×","－",IF(AND(COUNTIF(H6,"*工事*"),COUNTIF(P6,"*入札*")),1,IF(AND(COUNTIF(H6,"*工事*"),COUNTIF(P6,"*随意契約*")),2,IF(AND(P6&lt;&gt;"*工事*",COUNTIF(P6,"*入札*")),3,IF(AND(H6&lt;&gt;"*工事*",COUNTIF(P6,"*随意契約*")),4,"")))))</f>
        <v>3</v>
      </c>
      <c r="C6" s="177" t="str">
        <f>IF(B6&lt;&gt;1,"",COUNTIF($B$6:B6,1))</f>
        <v/>
      </c>
      <c r="D6" s="177" t="str">
        <f>IF(B6&lt;&gt;2,"",COUNTIF($B$6:B6,2))</f>
        <v/>
      </c>
      <c r="E6" s="177">
        <f>IF(B6&lt;&gt;3,"",COUNTIF($B$6:B6,3))</f>
        <v>1</v>
      </c>
      <c r="F6" s="177" t="str">
        <f>IF(B6&lt;&gt;4,"",COUNTIF($B$6:B6,4))</f>
        <v/>
      </c>
      <c r="G6" s="59" t="s">
        <v>119</v>
      </c>
      <c r="H6" s="60" t="s">
        <v>10</v>
      </c>
      <c r="I6" s="60" t="s">
        <v>120</v>
      </c>
      <c r="J6" s="60" t="s">
        <v>116</v>
      </c>
      <c r="K6" s="59"/>
      <c r="L6" s="7"/>
      <c r="M6" s="61">
        <v>44323</v>
      </c>
      <c r="N6" s="60" t="s">
        <v>121</v>
      </c>
      <c r="O6" s="62">
        <v>5120101040102</v>
      </c>
      <c r="P6" s="60" t="s">
        <v>104</v>
      </c>
      <c r="Q6" s="59"/>
      <c r="R6" s="63">
        <v>13568156</v>
      </c>
      <c r="S6" s="80">
        <v>12573000</v>
      </c>
      <c r="T6" s="81"/>
      <c r="U6" s="237" t="e">
        <f>IF(OR(L6="×",AG6=#REF!),"－",IF(T6&lt;&gt;"",ROUNDDOWN(T6/R6,3),(IFERROR(ROUNDDOWN(S6/R6,3),"－"))))</f>
        <v>#REF!</v>
      </c>
      <c r="V6" s="63"/>
      <c r="W6" s="63"/>
      <c r="X6" s="59"/>
      <c r="Y6" s="64" t="s">
        <v>109</v>
      </c>
      <c r="Z6" s="65">
        <v>4</v>
      </c>
      <c r="AA6" s="66">
        <v>4</v>
      </c>
      <c r="AB6" s="7"/>
      <c r="AC6" s="10"/>
      <c r="AD6" s="10"/>
      <c r="AE6" s="67" t="s">
        <v>21</v>
      </c>
      <c r="AF6" s="68"/>
      <c r="AG6" s="64"/>
      <c r="AH6" s="60"/>
      <c r="AI6" s="60"/>
      <c r="AJ6" s="60"/>
      <c r="AK6" s="7"/>
      <c r="AL6" s="7"/>
      <c r="AM6" s="59"/>
      <c r="AN6" s="7"/>
      <c r="AO6" s="7"/>
      <c r="AP6" s="7"/>
      <c r="AQ6" s="7"/>
      <c r="AR6" s="7"/>
      <c r="AS6" s="7"/>
      <c r="AT6" s="7"/>
      <c r="AU6" s="7"/>
      <c r="AV6" s="184"/>
      <c r="AW6" s="192"/>
      <c r="AX6" s="194" t="e">
        <f>IF(AND(OR(K6=#REF!,K6=#REF!),OR(AG6=#REF!,AG6=#REF!)),"年間支払金額(全官署)",IF(OR(AG6=#REF!,AG6=#REF!),"年間支払金額",IF(AND(OR(COUNTIF(AI6,"*すべて*"),COUNTIF(AI6,"*全て*")),Q6="●",OR(K6=#REF!,K6=#REF!)),"年間支払金額(全官署、契約相手方ごと)",IF(AND(OR(COUNTIF(AI6,"*すべて*"),COUNTIF(AI6,"*全て*")),Q6="●"),"年間支払金額(契約相手方ごと)",IF(AND(OR(K6=#REF!,K6=#REF!),AG6=#REF!),"契約総額(全官署)",IF(AND(K6=#REF!,AG6=#REF!),"契約総額(自官署のみ)",IF(K6=#REF!,"年間支払金額(自官署のみ)",IF(AG6=#REF!,"契約総額",IF(AND(COUNTIF(BE6,"&lt;&gt;*単価*"),OR(K6=#REF!,K6=#REF!)),"全官署予定価格",IF(AND(COUNTIF(BE6,"*単価*"),OR(K6=#REF!,K6=#REF!)),"全官署支払金額",IF(AND(COUNTIF(BE6,"&lt;&gt;*単価*"),COUNTIF(BE6,"*変更契約*")),"変更後予定価格",IF(COUNTIF(BE6,"*単価*"),"年間支払金額","予定価格"))))))))))))</f>
        <v>#REF!</v>
      </c>
      <c r="AY6" s="194" t="e">
        <f>IF(AND(BD6=#REF!,R6&gt;#REF!),"○",IF(AND(BD6=#REF!,R6&gt;=#REF!),"○",IF(AND(BD6=#REF!,R6&gt;=#REF!),"○",IF(AND(BD6=#REF!,R6&gt;=#REF!),"○",IF(AND(BD6=#REF!,R6&gt;=#REF!),"○",IF(AND(BD6=#REF!,R6&gt;=#REF!),"○",IF(AND(BD6=#REF!,R6&gt;=#REF!),"○",IF(AND(BD6=#REF!,R6&gt;=#REF!),"○",IF(AND(BD6=#REF!,R6&gt;=#REF!),"○",IF(R6="他官署で調達手続き入札を実施のため","○","×"))))))))))</f>
        <v>#REF!</v>
      </c>
      <c r="AZ6" s="194" t="e">
        <f>IF(AND(BD6=#REF!,W6&gt;#REF!),"○",IF(AND(BD6=#REF!,W6&gt;=#REF!),"○",IF(AND(BD6=#REF!,W6&gt;=#REF!),"○",IF(AND(BD6=#REF!,W6&gt;=#REF!),"○",IF(AND(BD6=#REF!,W6&gt;=#REF!),"○",IF(AND(BD6=#REF!,W6&gt;=#REF!),"○",IF(AND(BD6=#REF!,W6&gt;=#REF!),"○",IF(AND(BD6=#REF!,W6&gt;=#REF!),"○",IF(AND(BD6=#REF!,W6&gt;=#REF!),"○","×")))))))))</f>
        <v>#REF!</v>
      </c>
      <c r="BA6" s="194" t="e">
        <f>IF(AND(L6="×",BB6="○"),"×",BB6)</f>
        <v>#REF!</v>
      </c>
      <c r="BB6" s="194" t="e">
        <f>IF(AW6&lt;&gt;"",AW6,IF(COUNTIF(AX6,"*予定価格*"),AY6,AZ6))</f>
        <v>#REF!</v>
      </c>
      <c r="BC6" s="195" t="e">
        <f t="shared" ref="BC6:BC69" si="0">IF(BB6="○",V6,"")</f>
        <v>#REF!</v>
      </c>
      <c r="BD6" s="193" t="str">
        <f>IF(H6="③情報システム",IF(COUNTIF(I6,"*借入*")+COUNTIF(I6,"*賃貸*")+COUNTIF(I6,"*リース*"),"⑨物品等賃借",IF(COUNTIF(I6,"*購入*")+COUNTIF(DG6,"*調達*"),"⑦物品等購入",IF(COUNTIF(I6,"*製造*"),"⑧物品等製造","⑩役務"))),H6)</f>
        <v>⑦物品等購入</v>
      </c>
      <c r="BE6" s="7" t="e">
        <f>IF(AG6=#REF!,"",IF(AND(K6&lt;&gt;"",ISTEXT(S6)),"分担契約/単価契約",IF(ISTEXT(S6),"単価契約",IF(K6&lt;&gt;"","分担契約",""))))</f>
        <v>#REF!</v>
      </c>
      <c r="BF6" s="205" t="e">
        <f>IF(COUNTIF(R6,"**"),"",IF(AND(R6&gt;=#REF!,OR(H6=#REF!,H6=#REF!)),1,IF(AND(R6&gt;=#REF!,H6&lt;&gt;#REF!,H6&lt;&gt;#REF!),1,"")))</f>
        <v>#REF!</v>
      </c>
      <c r="BG6" s="253" t="str">
        <f>IF(LEN(O6)=0,"○",IF(LEN(O6)=1,"○",IF(LEN(O6)=13,"○",IF(LEN(O6)=27,"○",IF(LEN(O6)=41,"○","×")))))</f>
        <v>○</v>
      </c>
      <c r="BH6" s="205" t="b">
        <f>_xlfn.ISFORMULA(BD6)</f>
        <v>1</v>
      </c>
      <c r="BI6" s="205" t="b">
        <f>_xlfn.ISFORMULA(BE6)</f>
        <v>1</v>
      </c>
    </row>
    <row r="7" spans="1:61" ht="54.95" customHeight="1">
      <c r="A7" s="177">
        <f t="shared" ref="A7:A70" si="1">ROW()-5</f>
        <v>2</v>
      </c>
      <c r="B7" s="177">
        <f t="shared" ref="B7:B70" si="2">IF(L7="×","－",IF(AND(COUNTIF(H7,"*工事*"),COUNTIF(P7,"*入札*")),1,IF(AND(COUNTIF(H7,"*工事*"),COUNTIF(P7,"*随意契約*")),2,IF(AND(P7&lt;&gt;"*工事*",COUNTIF(P7,"*入札*")),3,IF(AND(H7&lt;&gt;"*工事*",COUNTIF(P7,"*随意契約*")),4,"")))))</f>
        <v>3</v>
      </c>
      <c r="C7" s="177" t="str">
        <f>IF(B7&lt;&gt;1,"",COUNTIF($B$6:B7,1))</f>
        <v/>
      </c>
      <c r="D7" s="177" t="str">
        <f>IF(B7&lt;&gt;2,"",COUNTIF($B$6:B7,2))</f>
        <v/>
      </c>
      <c r="E7" s="177">
        <f>IF(B7&lt;&gt;3,"",COUNTIF($B$6:B7,3))</f>
        <v>2</v>
      </c>
      <c r="F7" s="177" t="str">
        <f>IF(B7&lt;&gt;4,"",COUNTIF($B$6:B7,4))</f>
        <v/>
      </c>
      <c r="G7" s="59" t="s">
        <v>163</v>
      </c>
      <c r="H7" s="60" t="s">
        <v>12</v>
      </c>
      <c r="I7" s="60" t="s">
        <v>122</v>
      </c>
      <c r="J7" s="60" t="s">
        <v>116</v>
      </c>
      <c r="K7" s="59"/>
      <c r="L7" s="7"/>
      <c r="M7" s="61">
        <v>44323</v>
      </c>
      <c r="N7" s="60" t="s">
        <v>118</v>
      </c>
      <c r="O7" s="62">
        <v>5120001065397</v>
      </c>
      <c r="P7" s="60" t="s">
        <v>104</v>
      </c>
      <c r="Q7" s="59"/>
      <c r="R7" s="63">
        <v>2295062</v>
      </c>
      <c r="S7" s="80">
        <v>1364000</v>
      </c>
      <c r="T7" s="81"/>
      <c r="U7" s="237" t="e">
        <f>IF(OR(L7="×",AG7=#REF!),"－",IF(T7&lt;&gt;"",ROUNDDOWN(T7/R7,3),(IFERROR(ROUNDDOWN(S7/R7,3),"－"))))</f>
        <v>#REF!</v>
      </c>
      <c r="V7" s="63"/>
      <c r="W7" s="63"/>
      <c r="X7" s="59"/>
      <c r="Y7" s="64" t="s">
        <v>109</v>
      </c>
      <c r="Z7" s="65">
        <v>4</v>
      </c>
      <c r="AA7" s="66">
        <v>2</v>
      </c>
      <c r="AB7" s="7"/>
      <c r="AC7" s="10"/>
      <c r="AD7" s="10"/>
      <c r="AE7" s="67" t="s">
        <v>21</v>
      </c>
      <c r="AF7" s="68"/>
      <c r="AG7" s="64"/>
      <c r="AH7" s="60"/>
      <c r="AI7" s="60"/>
      <c r="AJ7" s="60"/>
      <c r="AK7" s="7"/>
      <c r="AL7" s="7"/>
      <c r="AM7" s="59"/>
      <c r="AN7" s="7"/>
      <c r="AO7" s="7"/>
      <c r="AP7" s="7"/>
      <c r="AQ7" s="7"/>
      <c r="AR7" s="7"/>
      <c r="AS7" s="7"/>
      <c r="AT7" s="7"/>
      <c r="AU7" s="7"/>
      <c r="AV7" s="179"/>
      <c r="AW7" s="192"/>
      <c r="AX7" s="194" t="e">
        <f>IF(AND(OR(K7=#REF!,K7=#REF!),OR(AG7=#REF!,AG7=#REF!)),"年間支払金額(全官署)",IF(OR(AG7=#REF!,AG7=#REF!),"年間支払金額",IF(AND(OR(COUNTIF(AI7,"*すべて*"),COUNTIF(AI7,"*全て*")),Q7="●",OR(K7=#REF!,K7=#REF!)),"年間支払金額(全官署、契約相手方ごと)",IF(AND(OR(COUNTIF(AI7,"*すべて*"),COUNTIF(AI7,"*全て*")),Q7="●"),"年間支払金額(契約相手方ごと)",IF(AND(OR(K7=#REF!,K7=#REF!),AG7=#REF!),"契約総額(全官署)",IF(AND(K7=#REF!,AG7=#REF!),"契約総額(自官署のみ)",IF(K7=#REF!,"年間支払金額(自官署のみ)",IF(AG7=#REF!,"契約総額",IF(AND(COUNTIF(BE7,"&lt;&gt;*単価*"),OR(K7=#REF!,K7=#REF!)),"全官署予定価格",IF(AND(COUNTIF(BE7,"*単価*"),OR(K7=#REF!,K7=#REF!)),"全官署支払金額",IF(AND(COUNTIF(BE7,"&lt;&gt;*単価*"),COUNTIF(BE7,"*変更契約*")),"変更後予定価格",IF(COUNTIF(BE7,"*単価*"),"年間支払金額","予定価格"))))))))))))</f>
        <v>#REF!</v>
      </c>
      <c r="AY7" s="194" t="e">
        <f>IF(AND(BD7=#REF!,R7&gt;#REF!),"○",IF(AND(BD7=#REF!,R7&gt;=#REF!),"○",IF(AND(BD7=#REF!,R7&gt;=#REF!),"○",IF(AND(BD7=#REF!,R7&gt;=#REF!),"○",IF(AND(BD7=#REF!,R7&gt;=#REF!),"○",IF(AND(BD7=#REF!,R7&gt;=#REF!),"○",IF(AND(BD7=#REF!,R7&gt;=#REF!),"○",IF(AND(BD7=#REF!,R7&gt;=#REF!),"○",IF(AND(BD7=#REF!,R7&gt;=#REF!),"○",IF(R7="他官署で調達手続き入札を実施のため","○","×"))))))))))</f>
        <v>#REF!</v>
      </c>
      <c r="AZ7" s="194" t="e">
        <f>IF(AND(BD7=#REF!,W7&gt;#REF!),"○",IF(AND(BD7=#REF!,W7&gt;=#REF!),"○",IF(AND(BD7=#REF!,W7&gt;=#REF!),"○",IF(AND(BD7=#REF!,W7&gt;=#REF!),"○",IF(AND(BD7=#REF!,W7&gt;=#REF!),"○",IF(AND(BD7=#REF!,W7&gt;=#REF!),"○",IF(AND(BD7=#REF!,W7&gt;=#REF!),"○",IF(AND(BD7=#REF!,W7&gt;=#REF!),"○",IF(AND(BD7=#REF!,W7&gt;=#REF!),"○","×")))))))))</f>
        <v>#REF!</v>
      </c>
      <c r="BA7" s="194" t="e">
        <f t="shared" ref="BA7:BA69" si="3">IF(AND(L7="×",BB7="○"),"×",BB7)</f>
        <v>#REF!</v>
      </c>
      <c r="BB7" s="194" t="e">
        <f t="shared" ref="BB7:BB69" si="4">IF(AW7&lt;&gt;"",AW7,IF(COUNTIF(AX7,"*予定価格*"),AY7,AZ7))</f>
        <v>#REF!</v>
      </c>
      <c r="BC7" s="195" t="e">
        <f t="shared" si="0"/>
        <v>#REF!</v>
      </c>
      <c r="BD7" s="193" t="str">
        <f t="shared" ref="BD7:BD70" si="5">IF(H7="③情報システム",IF(COUNTIF(I7,"*借入*")+COUNTIF(I7,"*賃貸*")+COUNTIF(I7,"*リース*"),"⑨物品等賃借",IF(COUNTIF(I7,"*購入*")+COUNTIF(DG7,"*調達*"),"⑦物品等購入",IF(COUNTIF(I7,"*製造*"),"⑧物品等製造","⑩役務"))),H7)</f>
        <v>⑩役務</v>
      </c>
      <c r="BE7" s="7" t="e">
        <f>IF(AG7=#REF!,"",IF(AND(K7&lt;&gt;"",ISTEXT(S7)),"分担契約/単価契約",IF(ISTEXT(S7),"単価契約",IF(K7&lt;&gt;"","分担契約",""))))</f>
        <v>#REF!</v>
      </c>
      <c r="BF7" s="205" t="e">
        <f>IF(COUNTIF(R7,"**"),"",IF(AND(R7&gt;=#REF!,OR(H7=#REF!,H7=#REF!)),1,IF(AND(R7&gt;=#REF!,H7&lt;&gt;#REF!,H7&lt;&gt;#REF!),1,"")))</f>
        <v>#REF!</v>
      </c>
      <c r="BG7" s="253" t="str">
        <f t="shared" ref="BG7:BG70" si="6">IF(LEN(O7)=0,"○",IF(LEN(O7)=1,"○",IF(LEN(O7)=13,"○",IF(LEN(O7)=27,"○",IF(LEN(O7)=41,"○","×")))))</f>
        <v>○</v>
      </c>
      <c r="BH7" s="205" t="b">
        <f t="shared" ref="BH7:BH70" si="7">_xlfn.ISFORMULA(BD7)</f>
        <v>1</v>
      </c>
      <c r="BI7" s="205" t="b">
        <f t="shared" ref="BI7:BI70" si="8">_xlfn.ISFORMULA(BE7)</f>
        <v>1</v>
      </c>
    </row>
    <row r="8" spans="1:61" ht="54.95" customHeight="1">
      <c r="A8" s="177">
        <f t="shared" si="1"/>
        <v>3</v>
      </c>
      <c r="B8" s="177">
        <f t="shared" si="2"/>
        <v>4</v>
      </c>
      <c r="C8" s="177" t="str">
        <f>IF(B8&lt;&gt;1,"",COUNTIF($B$6:B8,1))</f>
        <v/>
      </c>
      <c r="D8" s="177" t="str">
        <f>IF(B8&lt;&gt;2,"",COUNTIF($B$6:B8,2))</f>
        <v/>
      </c>
      <c r="E8" s="177" t="str">
        <f>IF(B8&lt;&gt;3,"",COUNTIF($B$6:B8,3))</f>
        <v/>
      </c>
      <c r="F8" s="177">
        <f>IF(B8&lt;&gt;4,"",COUNTIF($B$6:B8,4))</f>
        <v>1</v>
      </c>
      <c r="G8" s="59" t="s">
        <v>174</v>
      </c>
      <c r="H8" s="60" t="s">
        <v>106</v>
      </c>
      <c r="I8" s="60" t="s">
        <v>123</v>
      </c>
      <c r="J8" s="60" t="s">
        <v>103</v>
      </c>
      <c r="K8" s="59" t="s">
        <v>24</v>
      </c>
      <c r="L8" s="7" t="s">
        <v>24</v>
      </c>
      <c r="M8" s="61">
        <v>44326</v>
      </c>
      <c r="N8" s="60" t="s">
        <v>124</v>
      </c>
      <c r="O8" s="62">
        <v>7430001019295</v>
      </c>
      <c r="P8" s="60" t="s">
        <v>105</v>
      </c>
      <c r="Q8" s="59" t="s">
        <v>24</v>
      </c>
      <c r="R8" s="63">
        <v>2961667</v>
      </c>
      <c r="S8" s="80" t="s">
        <v>125</v>
      </c>
      <c r="T8" s="81">
        <v>2892960</v>
      </c>
      <c r="U8" s="237" t="e">
        <f>IF(OR(L8="×",AG8=#REF!),"－",IF(T8&lt;&gt;"",ROUNDDOWN(T8/R8,3),(IFERROR(ROUNDDOWN(S8/R8,3),"－"))))</f>
        <v>#REF!</v>
      </c>
      <c r="V8" s="63"/>
      <c r="W8" s="63"/>
      <c r="X8" s="59" t="s">
        <v>24</v>
      </c>
      <c r="Y8" s="64" t="s">
        <v>109</v>
      </c>
      <c r="Z8" s="65">
        <v>0</v>
      </c>
      <c r="AA8" s="66">
        <v>0</v>
      </c>
      <c r="AB8" s="7"/>
      <c r="AC8" s="10"/>
      <c r="AD8" s="10"/>
      <c r="AE8" s="67" t="s">
        <v>21</v>
      </c>
      <c r="AF8" s="68"/>
      <c r="AG8" s="64" t="s">
        <v>24</v>
      </c>
      <c r="AH8" s="60" t="s">
        <v>110</v>
      </c>
      <c r="AI8" s="60" t="s">
        <v>111</v>
      </c>
      <c r="AJ8" s="60" t="s">
        <v>24</v>
      </c>
      <c r="AK8" s="7"/>
      <c r="AL8" s="7"/>
      <c r="AM8" s="59"/>
      <c r="AN8" s="7"/>
      <c r="AO8" s="7"/>
      <c r="AP8" s="7"/>
      <c r="AQ8" s="7"/>
      <c r="AR8" s="7"/>
      <c r="AS8" s="7"/>
      <c r="AT8" s="7"/>
      <c r="AU8" s="7"/>
      <c r="AV8" s="179"/>
      <c r="AW8" s="192"/>
      <c r="AX8" s="194" t="e">
        <f>IF(AND(OR(K8=#REF!,K8=#REF!),OR(AG8=#REF!,AG8=#REF!)),"年間支払金額(全官署)",IF(OR(AG8=#REF!,AG8=#REF!),"年間支払金額",IF(AND(OR(COUNTIF(AI8,"*すべて*"),COUNTIF(AI8,"*全て*")),Q8="●",OR(K8=#REF!,K8=#REF!)),"年間支払金額(全官署、契約相手方ごと)",IF(AND(OR(COUNTIF(AI8,"*すべて*"),COUNTIF(AI8,"*全て*")),Q8="●"),"年間支払金額(契約相手方ごと)",IF(AND(OR(K8=#REF!,K8=#REF!),AG8=#REF!),"契約総額(全官署)",IF(AND(K8=#REF!,AG8=#REF!),"契約総額(自官署のみ)",IF(K8=#REF!,"年間支払金額(自官署のみ)",IF(AG8=#REF!,"契約総額",IF(AND(COUNTIF(BE8,"&lt;&gt;*単価*"),OR(K8=#REF!,K8=#REF!)),"全官署予定価格",IF(AND(COUNTIF(BE8,"*単価*"),OR(K8=#REF!,K8=#REF!)),"全官署支払金額",IF(AND(COUNTIF(BE8,"&lt;&gt;*単価*"),COUNTIF(BE8,"*変更契約*")),"変更後予定価格",IF(COUNTIF(BE8,"*単価*"),"年間支払金額","予定価格"))))))))))))</f>
        <v>#REF!</v>
      </c>
      <c r="AY8" s="194" t="e">
        <f>IF(AND(BD8=#REF!,R8&gt;#REF!),"○",IF(AND(BD8=#REF!,R8&gt;=#REF!),"○",IF(AND(BD8=#REF!,R8&gt;=#REF!),"○",IF(AND(BD8=#REF!,R8&gt;=#REF!),"○",IF(AND(BD8=#REF!,R8&gt;=#REF!),"○",IF(AND(BD8=#REF!,R8&gt;=#REF!),"○",IF(AND(BD8=#REF!,R8&gt;=#REF!),"○",IF(AND(BD8=#REF!,R8&gt;=#REF!),"○",IF(AND(BD8=#REF!,R8&gt;=#REF!),"○",IF(R8="他官署で調達手続き入札を実施のため","○","×"))))))))))</f>
        <v>#REF!</v>
      </c>
      <c r="AZ8" s="194" t="e">
        <f>IF(AND(BD8=#REF!,W8&gt;#REF!),"○",IF(AND(BD8=#REF!,W8&gt;=#REF!),"○",IF(AND(BD8=#REF!,W8&gt;=#REF!),"○",IF(AND(BD8=#REF!,W8&gt;=#REF!),"○",IF(AND(BD8=#REF!,W8&gt;=#REF!),"○",IF(AND(BD8=#REF!,W8&gt;=#REF!),"○",IF(AND(BD8=#REF!,W8&gt;=#REF!),"○",IF(AND(BD8=#REF!,W8&gt;=#REF!),"○",IF(AND(BD8=#REF!,W8&gt;=#REF!),"○","×")))))))))</f>
        <v>#REF!</v>
      </c>
      <c r="BA8" s="194" t="e">
        <f t="shared" si="3"/>
        <v>#REF!</v>
      </c>
      <c r="BB8" s="194" t="e">
        <f t="shared" si="4"/>
        <v>#REF!</v>
      </c>
      <c r="BC8" s="195" t="e">
        <f t="shared" si="0"/>
        <v>#REF!</v>
      </c>
      <c r="BD8" s="193" t="str">
        <f t="shared" si="5"/>
        <v>⑩役務</v>
      </c>
      <c r="BE8" s="7" t="e">
        <f>IF(AG8=#REF!,"",IF(AND(K8&lt;&gt;"",ISTEXT(S8)),"分担契約/単価契約",IF(ISTEXT(S8),"単価契約",IF(K8&lt;&gt;"","分担契約",""))))</f>
        <v>#REF!</v>
      </c>
      <c r="BF8" s="205" t="e">
        <f>IF(COUNTIF(R8,"**"),"",IF(AND(R8&gt;=#REF!,OR(H8=#REF!,H8=#REF!)),1,IF(AND(R8&gt;=#REF!,H8&lt;&gt;#REF!,H8&lt;&gt;#REF!),1,"")))</f>
        <v>#REF!</v>
      </c>
      <c r="BG8" s="253" t="str">
        <f t="shared" si="6"/>
        <v>○</v>
      </c>
      <c r="BH8" s="205" t="b">
        <f t="shared" si="7"/>
        <v>1</v>
      </c>
      <c r="BI8" s="205" t="b">
        <f t="shared" si="8"/>
        <v>1</v>
      </c>
    </row>
    <row r="9" spans="1:61" ht="54.95" customHeight="1">
      <c r="A9" s="177">
        <f t="shared" si="1"/>
        <v>4</v>
      </c>
      <c r="B9" s="177">
        <f t="shared" si="2"/>
        <v>3</v>
      </c>
      <c r="C9" s="177" t="str">
        <f>IF(B9&lt;&gt;1,"",COUNTIF($B$6:B9,1))</f>
        <v/>
      </c>
      <c r="D9" s="177" t="str">
        <f>IF(B9&lt;&gt;2,"",COUNTIF($B$6:B9,2))</f>
        <v/>
      </c>
      <c r="E9" s="177">
        <f>IF(B9&lt;&gt;3,"",COUNTIF($B$6:B9,3))</f>
        <v>3</v>
      </c>
      <c r="F9" s="177" t="str">
        <f>IF(B9&lt;&gt;4,"",COUNTIF($B$6:B9,4))</f>
        <v/>
      </c>
      <c r="G9" s="59" t="s">
        <v>164</v>
      </c>
      <c r="H9" s="60" t="s">
        <v>10</v>
      </c>
      <c r="I9" s="60" t="s">
        <v>126</v>
      </c>
      <c r="J9" s="60" t="s">
        <v>116</v>
      </c>
      <c r="K9" s="59"/>
      <c r="L9" s="7"/>
      <c r="M9" s="61">
        <v>44327</v>
      </c>
      <c r="N9" s="60" t="s">
        <v>127</v>
      </c>
      <c r="O9" s="62">
        <v>9120001074460</v>
      </c>
      <c r="P9" s="60" t="s">
        <v>104</v>
      </c>
      <c r="Q9" s="59"/>
      <c r="R9" s="70">
        <v>2064889</v>
      </c>
      <c r="S9" s="238" t="s">
        <v>128</v>
      </c>
      <c r="T9" s="81">
        <v>1686476</v>
      </c>
      <c r="U9" s="237" t="e">
        <f>IF(OR(L9="×",AG9=#REF!),"－",IF(T9&lt;&gt;"",ROUNDDOWN(T9/R9,3),(IFERROR(ROUNDDOWN(S9/R9,3),"－"))))</f>
        <v>#REF!</v>
      </c>
      <c r="V9" s="70"/>
      <c r="W9" s="70"/>
      <c r="X9" s="59"/>
      <c r="Y9" s="64" t="s">
        <v>109</v>
      </c>
      <c r="Z9" s="71">
        <v>2</v>
      </c>
      <c r="AA9" s="72">
        <v>1</v>
      </c>
      <c r="AB9" s="7"/>
      <c r="AC9" s="16"/>
      <c r="AD9" s="16" t="s">
        <v>108</v>
      </c>
      <c r="AE9" s="67" t="s">
        <v>21</v>
      </c>
      <c r="AF9" s="68"/>
      <c r="AG9" s="64"/>
      <c r="AH9" s="60"/>
      <c r="AI9" s="60"/>
      <c r="AJ9" s="60"/>
      <c r="AK9" s="7"/>
      <c r="AL9" s="7"/>
      <c r="AM9" s="59"/>
      <c r="AN9" s="7"/>
      <c r="AO9" s="7"/>
      <c r="AP9" s="7"/>
      <c r="AQ9" s="7"/>
      <c r="AR9" s="7"/>
      <c r="AS9" s="7"/>
      <c r="AT9" s="7"/>
      <c r="AU9" s="7"/>
      <c r="AV9" s="179"/>
      <c r="AW9" s="192"/>
      <c r="AX9" s="194" t="e">
        <f>IF(AND(OR(K9=#REF!,K9=#REF!),OR(AG9=#REF!,AG9=#REF!)),"年間支払金額(全官署)",IF(OR(AG9=#REF!,AG9=#REF!),"年間支払金額",IF(AND(OR(COUNTIF(AI9,"*すべて*"),COUNTIF(AI9,"*全て*")),Q9="●",OR(K9=#REF!,K9=#REF!)),"年間支払金額(全官署、契約相手方ごと)",IF(AND(OR(COUNTIF(AI9,"*すべて*"),COUNTIF(AI9,"*全て*")),Q9="●"),"年間支払金額(契約相手方ごと)",IF(AND(OR(K9=#REF!,K9=#REF!),AG9=#REF!),"契約総額(全官署)",IF(AND(K9=#REF!,AG9=#REF!),"契約総額(自官署のみ)",IF(K9=#REF!,"年間支払金額(自官署のみ)",IF(AG9=#REF!,"契約総額",IF(AND(COUNTIF(BE9,"&lt;&gt;*単価*"),OR(K9=#REF!,K9=#REF!)),"全官署予定価格",IF(AND(COUNTIF(BE9,"*単価*"),OR(K9=#REF!,K9=#REF!)),"全官署支払金額",IF(AND(COUNTIF(BE9,"&lt;&gt;*単価*"),COUNTIF(BE9,"*変更契約*")),"変更後予定価格",IF(COUNTIF(BE9,"*単価*"),"年間支払金額","予定価格"))))))))))))</f>
        <v>#REF!</v>
      </c>
      <c r="AY9" s="194" t="e">
        <f>IF(AND(BD9=#REF!,R9&gt;#REF!),"○",IF(AND(BD9=#REF!,R9&gt;=#REF!),"○",IF(AND(BD9=#REF!,R9&gt;=#REF!),"○",IF(AND(BD9=#REF!,R9&gt;=#REF!),"○",IF(AND(BD9=#REF!,R9&gt;=#REF!),"○",IF(AND(BD9=#REF!,R9&gt;=#REF!),"○",IF(AND(BD9=#REF!,R9&gt;=#REF!),"○",IF(AND(BD9=#REF!,R9&gt;=#REF!),"○",IF(AND(BD9=#REF!,R9&gt;=#REF!),"○",IF(R9="他官署で調達手続き入札を実施のため","○","×"))))))))))</f>
        <v>#REF!</v>
      </c>
      <c r="AZ9" s="194" t="e">
        <f>IF(AND(BD9=#REF!,W9&gt;#REF!),"○",IF(AND(BD9=#REF!,W9&gt;=#REF!),"○",IF(AND(BD9=#REF!,W9&gt;=#REF!),"○",IF(AND(BD9=#REF!,W9&gt;=#REF!),"○",IF(AND(BD9=#REF!,W9&gt;=#REF!),"○",IF(AND(BD9=#REF!,W9&gt;=#REF!),"○",IF(AND(BD9=#REF!,W9&gt;=#REF!),"○",IF(AND(BD9=#REF!,W9&gt;=#REF!),"○",IF(AND(BD9=#REF!,W9&gt;=#REF!),"○","×")))))))))</f>
        <v>#REF!</v>
      </c>
      <c r="BA9" s="194" t="e">
        <f>IF(AND(L9="×",BB9="○"),"×",BB9)</f>
        <v>#REF!</v>
      </c>
      <c r="BB9" s="194" t="e">
        <f t="shared" si="4"/>
        <v>#REF!</v>
      </c>
      <c r="BC9" s="195" t="e">
        <f t="shared" si="0"/>
        <v>#REF!</v>
      </c>
      <c r="BD9" s="193" t="str">
        <f t="shared" si="5"/>
        <v>⑦物品等購入</v>
      </c>
      <c r="BE9" s="7" t="e">
        <f>IF(AG9=#REF!,"",IF(AND(K9&lt;&gt;"",ISTEXT(S9)),"分担契約/単価契約",IF(ISTEXT(S9),"単価契約",IF(K9&lt;&gt;"","分担契約",""))))</f>
        <v>#REF!</v>
      </c>
      <c r="BF9" s="205" t="e">
        <f>IF(COUNTIF(R9,"**"),"",IF(AND(R9&gt;=#REF!,OR(H9=#REF!,H9=#REF!)),1,IF(AND(R9&gt;=#REF!,H9&lt;&gt;#REF!,H9&lt;&gt;#REF!),1,"")))</f>
        <v>#REF!</v>
      </c>
      <c r="BG9" s="253" t="str">
        <f t="shared" si="6"/>
        <v>○</v>
      </c>
      <c r="BH9" s="205" t="b">
        <f t="shared" si="7"/>
        <v>1</v>
      </c>
      <c r="BI9" s="205" t="b">
        <f t="shared" si="8"/>
        <v>1</v>
      </c>
    </row>
    <row r="10" spans="1:61" ht="54.95" customHeight="1">
      <c r="A10" s="177">
        <f t="shared" si="1"/>
        <v>5</v>
      </c>
      <c r="B10" s="177">
        <f t="shared" si="2"/>
        <v>3</v>
      </c>
      <c r="C10" s="177" t="str">
        <f>IF(B10&lt;&gt;1,"",COUNTIF($B$6:B10,1))</f>
        <v/>
      </c>
      <c r="D10" s="177" t="str">
        <f>IF(B10&lt;&gt;2,"",COUNTIF($B$6:B10,2))</f>
        <v/>
      </c>
      <c r="E10" s="177">
        <f>IF(B10&lt;&gt;3,"",COUNTIF($B$6:B10,3))</f>
        <v>4</v>
      </c>
      <c r="F10" s="177" t="str">
        <f>IF(B10&lt;&gt;4,"",COUNTIF($B$6:B10,4))</f>
        <v/>
      </c>
      <c r="G10" s="59" t="s">
        <v>175</v>
      </c>
      <c r="H10" s="60" t="s">
        <v>12</v>
      </c>
      <c r="I10" s="60" t="s">
        <v>137</v>
      </c>
      <c r="J10" s="60" t="s">
        <v>113</v>
      </c>
      <c r="K10" s="59" t="s">
        <v>24</v>
      </c>
      <c r="L10" s="7" t="s">
        <v>24</v>
      </c>
      <c r="M10" s="61">
        <v>44328</v>
      </c>
      <c r="N10" s="60" t="s">
        <v>138</v>
      </c>
      <c r="O10" s="62">
        <v>4120005007644</v>
      </c>
      <c r="P10" s="60" t="s">
        <v>104</v>
      </c>
      <c r="Q10" s="59" t="s">
        <v>24</v>
      </c>
      <c r="R10" s="63">
        <v>36170719</v>
      </c>
      <c r="S10" s="80">
        <v>31500920</v>
      </c>
      <c r="T10" s="81"/>
      <c r="U10" s="237" t="e">
        <f>IF(OR(L10="×",AG10=#REF!),"－",IF(T10&lt;&gt;"",ROUNDDOWN(T10/R10,3),(IFERROR(ROUNDDOWN(S10/R10,3),"－"))))</f>
        <v>#REF!</v>
      </c>
      <c r="V10" s="63"/>
      <c r="W10" s="63"/>
      <c r="X10" s="59" t="s">
        <v>24</v>
      </c>
      <c r="Y10" s="64" t="s">
        <v>109</v>
      </c>
      <c r="Z10" s="65">
        <v>1</v>
      </c>
      <c r="AA10" s="66">
        <v>0</v>
      </c>
      <c r="AB10" s="7"/>
      <c r="AC10" s="10"/>
      <c r="AD10" s="10"/>
      <c r="AE10" s="67" t="s">
        <v>21</v>
      </c>
      <c r="AF10" s="68"/>
      <c r="AG10" s="64" t="s">
        <v>24</v>
      </c>
      <c r="AH10" s="60" t="s">
        <v>24</v>
      </c>
      <c r="AI10" s="60" t="s">
        <v>24</v>
      </c>
      <c r="AJ10" s="60" t="s">
        <v>24</v>
      </c>
      <c r="AK10" s="7"/>
      <c r="AL10" s="7"/>
      <c r="AM10" s="59" t="s">
        <v>107</v>
      </c>
      <c r="AN10" s="7"/>
      <c r="AO10" s="7"/>
      <c r="AP10" s="7"/>
      <c r="AQ10" s="7" t="s">
        <v>41</v>
      </c>
      <c r="AR10" s="7"/>
      <c r="AS10" s="7"/>
      <c r="AT10" s="7"/>
      <c r="AU10" s="7"/>
      <c r="AV10" s="179"/>
      <c r="AW10" s="192"/>
      <c r="AX10" s="194" t="e">
        <f>IF(AND(OR(K10=#REF!,K10=#REF!),OR(AG10=#REF!,AG10=#REF!)),"年間支払金額(全官署)",IF(OR(AG10=#REF!,AG10=#REF!),"年間支払金額",IF(AND(OR(COUNTIF(AI10,"*すべて*"),COUNTIF(AI10,"*全て*")),Q10="●",OR(K10=#REF!,K10=#REF!)),"年間支払金額(全官署、契約相手方ごと)",IF(AND(OR(COUNTIF(AI10,"*すべて*"),COUNTIF(AI10,"*全て*")),Q10="●"),"年間支払金額(契約相手方ごと)",IF(AND(OR(K10=#REF!,K10=#REF!),AG10=#REF!),"契約総額(全官署)",IF(AND(K10=#REF!,AG10=#REF!),"契約総額(自官署のみ)",IF(K10=#REF!,"年間支払金額(自官署のみ)",IF(AG10=#REF!,"契約総額",IF(AND(COUNTIF(BE10,"&lt;&gt;*単価*"),OR(K10=#REF!,K10=#REF!)),"全官署予定価格",IF(AND(COUNTIF(BE10,"*単価*"),OR(K10=#REF!,K10=#REF!)),"全官署支払金額",IF(AND(COUNTIF(BE10,"&lt;&gt;*単価*"),COUNTIF(BE10,"*変更契約*")),"変更後予定価格",IF(COUNTIF(BE10,"*単価*"),"年間支払金額","予定価格"))))))))))))</f>
        <v>#REF!</v>
      </c>
      <c r="AY10" s="194" t="e">
        <f>IF(AND(BD10=#REF!,R10&gt;#REF!),"○",IF(AND(BD10=#REF!,R10&gt;=#REF!),"○",IF(AND(BD10=#REF!,R10&gt;=#REF!),"○",IF(AND(BD10=#REF!,R10&gt;=#REF!),"○",IF(AND(BD10=#REF!,R10&gt;=#REF!),"○",IF(AND(BD10=#REF!,R10&gt;=#REF!),"○",IF(AND(BD10=#REF!,R10&gt;=#REF!),"○",IF(AND(BD10=#REF!,R10&gt;=#REF!),"○",IF(AND(BD10=#REF!,R10&gt;=#REF!),"○",IF(R10="他官署で調達手続き入札を実施のため","○","×"))))))))))</f>
        <v>#REF!</v>
      </c>
      <c r="AZ10" s="194" t="e">
        <f>IF(AND(BD10=#REF!,W10&gt;#REF!),"○",IF(AND(BD10=#REF!,W10&gt;=#REF!),"○",IF(AND(BD10=#REF!,W10&gt;=#REF!),"○",IF(AND(BD10=#REF!,W10&gt;=#REF!),"○",IF(AND(BD10=#REF!,W10&gt;=#REF!),"○",IF(AND(BD10=#REF!,W10&gt;=#REF!),"○",IF(AND(BD10=#REF!,W10&gt;=#REF!),"○",IF(AND(BD10=#REF!,W10&gt;=#REF!),"○",IF(AND(BD10=#REF!,W10&gt;=#REF!),"○","×")))))))))</f>
        <v>#REF!</v>
      </c>
      <c r="BA10" s="194" t="e">
        <f t="shared" si="3"/>
        <v>#REF!</v>
      </c>
      <c r="BB10" s="194" t="e">
        <f>IF(AW10&lt;&gt;"",AW10,IF(COUNTIF(AX10,"*予定価格*"),AY10,AZ10))</f>
        <v>#REF!</v>
      </c>
      <c r="BC10" s="195" t="e">
        <f t="shared" si="0"/>
        <v>#REF!</v>
      </c>
      <c r="BD10" s="193" t="str">
        <f t="shared" si="5"/>
        <v>⑩役務</v>
      </c>
      <c r="BE10" s="7" t="e">
        <f>IF(AG10=#REF!,"",IF(AND(K10&lt;&gt;"",ISTEXT(S10)),"分担契約/単価契約",IF(ISTEXT(S10),"単価契約",IF(K10&lt;&gt;"","分担契約",""))))</f>
        <v>#REF!</v>
      </c>
      <c r="BF10" s="205" t="e">
        <f>IF(COUNTIF(R10,"**"),"",IF(AND(R10&gt;=#REF!,OR(H10=#REF!,H10=#REF!)),1,IF(AND(R10&gt;=#REF!,H10&lt;&gt;#REF!,H10&lt;&gt;#REF!),1,"")))</f>
        <v>#REF!</v>
      </c>
      <c r="BG10" s="253" t="str">
        <f t="shared" si="6"/>
        <v>○</v>
      </c>
      <c r="BH10" s="205" t="b">
        <f t="shared" si="7"/>
        <v>1</v>
      </c>
      <c r="BI10" s="205" t="b">
        <f t="shared" si="8"/>
        <v>1</v>
      </c>
    </row>
    <row r="11" spans="1:61" ht="54.95" customHeight="1">
      <c r="A11" s="177">
        <f t="shared" si="1"/>
        <v>6</v>
      </c>
      <c r="B11" s="177">
        <f t="shared" si="2"/>
        <v>4</v>
      </c>
      <c r="C11" s="177" t="str">
        <f>IF(B11&lt;&gt;1,"",COUNTIF($B$6:B11,1))</f>
        <v/>
      </c>
      <c r="D11" s="177" t="str">
        <f>IF(B11&lt;&gt;2,"",COUNTIF($B$6:B11,2))</f>
        <v/>
      </c>
      <c r="E11" s="177" t="str">
        <f>IF(B11&lt;&gt;3,"",COUNTIF($B$6:B11,3))</f>
        <v/>
      </c>
      <c r="F11" s="177">
        <f>IF(B11&lt;&gt;4,"",COUNTIF($B$6:B11,4))</f>
        <v>2</v>
      </c>
      <c r="G11" s="59" t="s">
        <v>176</v>
      </c>
      <c r="H11" s="60" t="s">
        <v>12</v>
      </c>
      <c r="I11" s="60" t="s">
        <v>139</v>
      </c>
      <c r="J11" s="60" t="s">
        <v>113</v>
      </c>
      <c r="K11" s="59" t="s">
        <v>24</v>
      </c>
      <c r="L11" s="7" t="s">
        <v>24</v>
      </c>
      <c r="M11" s="61">
        <v>44330</v>
      </c>
      <c r="N11" s="60" t="s">
        <v>140</v>
      </c>
      <c r="O11" s="62">
        <v>3150005005638</v>
      </c>
      <c r="P11" s="60" t="s">
        <v>105</v>
      </c>
      <c r="Q11" s="59" t="s">
        <v>108</v>
      </c>
      <c r="R11" s="63">
        <v>3161620</v>
      </c>
      <c r="S11" s="80">
        <v>2943545</v>
      </c>
      <c r="T11" s="81"/>
      <c r="U11" s="237" t="e">
        <f>IF(OR(L11="×",AG11=#REF!),"－",IF(T11&lt;&gt;"",ROUNDDOWN(T11/R11,3),(IFERROR(ROUNDDOWN(S11/R11,3),"－"))))</f>
        <v>#REF!</v>
      </c>
      <c r="V11" s="63"/>
      <c r="W11" s="63"/>
      <c r="X11" s="59" t="s">
        <v>24</v>
      </c>
      <c r="Y11" s="64" t="s">
        <v>109</v>
      </c>
      <c r="Z11" s="65">
        <v>1</v>
      </c>
      <c r="AA11" s="66">
        <v>0</v>
      </c>
      <c r="AB11" s="7"/>
      <c r="AC11" s="10"/>
      <c r="AD11" s="10"/>
      <c r="AE11" s="67" t="s">
        <v>20</v>
      </c>
      <c r="AF11" s="68"/>
      <c r="AG11" s="64" t="s">
        <v>24</v>
      </c>
      <c r="AH11" s="60" t="s">
        <v>114</v>
      </c>
      <c r="AI11" s="60" t="s">
        <v>115</v>
      </c>
      <c r="AJ11" s="60" t="s">
        <v>24</v>
      </c>
      <c r="AK11" s="7"/>
      <c r="AL11" s="7"/>
      <c r="AM11" s="59"/>
      <c r="AN11" s="7"/>
      <c r="AO11" s="7"/>
      <c r="AP11" s="7"/>
      <c r="AQ11" s="7"/>
      <c r="AR11" s="7"/>
      <c r="AS11" s="7"/>
      <c r="AT11" s="7"/>
      <c r="AU11" s="7"/>
      <c r="AV11" s="179"/>
      <c r="AW11" s="192"/>
      <c r="AX11" s="194" t="e">
        <f>IF(AND(OR(K11=#REF!,K11=#REF!),OR(AG11=#REF!,AG11=#REF!)),"年間支払金額(全官署)",IF(OR(AG11=#REF!,AG11=#REF!),"年間支払金額",IF(AND(OR(COUNTIF(AI11,"*すべて*"),COUNTIF(AI11,"*全て*")),Q11="●",OR(K11=#REF!,K11=#REF!)),"年間支払金額(全官署、契約相手方ごと)",IF(AND(OR(COUNTIF(AI11,"*すべて*"),COUNTIF(AI11,"*全て*")),Q11="●"),"年間支払金額(契約相手方ごと)",IF(AND(OR(K11=#REF!,K11=#REF!),AG11=#REF!),"契約総額(全官署)",IF(AND(K11=#REF!,AG11=#REF!),"契約総額(自官署のみ)",IF(K11=#REF!,"年間支払金額(自官署のみ)",IF(AG11=#REF!,"契約総額",IF(AND(COUNTIF(BE11,"&lt;&gt;*単価*"),OR(K11=#REF!,K11=#REF!)),"全官署予定価格",IF(AND(COUNTIF(BE11,"*単価*"),OR(K11=#REF!,K11=#REF!)),"全官署支払金額",IF(AND(COUNTIF(BE11,"&lt;&gt;*単価*"),COUNTIF(BE11,"*変更契約*")),"変更後予定価格",IF(COUNTIF(BE11,"*単価*"),"年間支払金額","予定価格"))))))))))))</f>
        <v>#REF!</v>
      </c>
      <c r="AY11" s="194" t="e">
        <f>IF(AND(BD11=#REF!,R11&gt;#REF!),"○",IF(AND(BD11=#REF!,R11&gt;=#REF!),"○",IF(AND(BD11=#REF!,R11&gt;=#REF!),"○",IF(AND(BD11=#REF!,R11&gt;=#REF!),"○",IF(AND(BD11=#REF!,R11&gt;=#REF!),"○",IF(AND(BD11=#REF!,R11&gt;=#REF!),"○",IF(AND(BD11=#REF!,R11&gt;=#REF!),"○",IF(AND(BD11=#REF!,R11&gt;=#REF!),"○",IF(AND(BD11=#REF!,R11&gt;=#REF!),"○",IF(R11="他官署で調達手続き入札を実施のため","○","×"))))))))))</f>
        <v>#REF!</v>
      </c>
      <c r="AZ11" s="194" t="e">
        <f>IF(AND(BD11=#REF!,W11&gt;#REF!),"○",IF(AND(BD11=#REF!,W11&gt;=#REF!),"○",IF(AND(BD11=#REF!,W11&gt;=#REF!),"○",IF(AND(BD11=#REF!,W11&gt;=#REF!),"○",IF(AND(BD11=#REF!,W11&gt;=#REF!),"○",IF(AND(BD11=#REF!,W11&gt;=#REF!),"○",IF(AND(BD11=#REF!,W11&gt;=#REF!),"○",IF(AND(BD11=#REF!,W11&gt;=#REF!),"○",IF(AND(BD11=#REF!,W11&gt;=#REF!),"○","×")))))))))</f>
        <v>#REF!</v>
      </c>
      <c r="BA11" s="194" t="e">
        <f>IF(AND(L11="×",BB11="○"),"×",BB11)</f>
        <v>#REF!</v>
      </c>
      <c r="BB11" s="194" t="e">
        <f t="shared" si="4"/>
        <v>#REF!</v>
      </c>
      <c r="BC11" s="195" t="e">
        <f t="shared" si="0"/>
        <v>#REF!</v>
      </c>
      <c r="BD11" s="193" t="str">
        <f t="shared" si="5"/>
        <v>⑩役務</v>
      </c>
      <c r="BE11" s="7" t="e">
        <f>IF(AG11=#REF!,"",IF(AND(K11&lt;&gt;"",ISTEXT(S11)),"分担契約/単価契約",IF(ISTEXT(S11),"単価契約",IF(K11&lt;&gt;"","分担契約",""))))</f>
        <v>#REF!</v>
      </c>
      <c r="BF11" s="205" t="e">
        <f>IF(COUNTIF(R11,"**"),"",IF(AND(R11&gt;=#REF!,OR(H11=#REF!,H11=#REF!)),1,IF(AND(R11&gt;=#REF!,H11&lt;&gt;#REF!,H11&lt;&gt;#REF!),1,"")))</f>
        <v>#REF!</v>
      </c>
      <c r="BG11" s="253" t="str">
        <f t="shared" si="6"/>
        <v>○</v>
      </c>
      <c r="BH11" s="205" t="b">
        <f t="shared" si="7"/>
        <v>1</v>
      </c>
      <c r="BI11" s="205" t="b">
        <f t="shared" si="8"/>
        <v>1</v>
      </c>
    </row>
    <row r="12" spans="1:61" ht="54.95" customHeight="1">
      <c r="A12" s="177">
        <f t="shared" si="1"/>
        <v>7</v>
      </c>
      <c r="B12" s="177">
        <f t="shared" si="2"/>
        <v>4</v>
      </c>
      <c r="C12" s="177" t="str">
        <f>IF(B12&lt;&gt;1,"",COUNTIF($B$6:B12,1))</f>
        <v/>
      </c>
      <c r="D12" s="177" t="str">
        <f>IF(B12&lt;&gt;2,"",COUNTIF($B$6:B12,2))</f>
        <v/>
      </c>
      <c r="E12" s="177" t="str">
        <f>IF(B12&lt;&gt;3,"",COUNTIF($B$6:B12,3))</f>
        <v/>
      </c>
      <c r="F12" s="177">
        <f>IF(B12&lt;&gt;4,"",COUNTIF($B$6:B12,4))</f>
        <v>3</v>
      </c>
      <c r="G12" s="59" t="s">
        <v>177</v>
      </c>
      <c r="H12" s="60" t="s">
        <v>12</v>
      </c>
      <c r="I12" s="60" t="s">
        <v>141</v>
      </c>
      <c r="J12" s="60" t="s">
        <v>113</v>
      </c>
      <c r="K12" s="59" t="s">
        <v>24</v>
      </c>
      <c r="L12" s="7" t="s">
        <v>24</v>
      </c>
      <c r="M12" s="61">
        <v>44330</v>
      </c>
      <c r="N12" s="60" t="s">
        <v>142</v>
      </c>
      <c r="O12" s="62">
        <v>1130005012365</v>
      </c>
      <c r="P12" s="60" t="s">
        <v>105</v>
      </c>
      <c r="Q12" s="59" t="s">
        <v>108</v>
      </c>
      <c r="R12" s="63">
        <v>6424440</v>
      </c>
      <c r="S12" s="80">
        <v>6138000</v>
      </c>
      <c r="T12" s="81"/>
      <c r="U12" s="237" t="e">
        <f>IF(OR(L12="×",AG12=#REF!),"－",IF(T12&lt;&gt;"",ROUNDDOWN(T12/R12,3),(IFERROR(ROUNDDOWN(S12/R12,3),"－"))))</f>
        <v>#REF!</v>
      </c>
      <c r="V12" s="63"/>
      <c r="W12" s="63"/>
      <c r="X12" s="59" t="s">
        <v>24</v>
      </c>
      <c r="Y12" s="64" t="s">
        <v>109</v>
      </c>
      <c r="Z12" s="65">
        <v>1</v>
      </c>
      <c r="AA12" s="66">
        <v>0</v>
      </c>
      <c r="AB12" s="7"/>
      <c r="AC12" s="10"/>
      <c r="AD12" s="10"/>
      <c r="AE12" s="67" t="s">
        <v>22</v>
      </c>
      <c r="AF12" s="68" t="s">
        <v>23</v>
      </c>
      <c r="AG12" s="64" t="s">
        <v>24</v>
      </c>
      <c r="AH12" s="60" t="s">
        <v>114</v>
      </c>
      <c r="AI12" s="60" t="s">
        <v>115</v>
      </c>
      <c r="AJ12" s="60" t="s">
        <v>24</v>
      </c>
      <c r="AK12" s="7"/>
      <c r="AL12" s="7"/>
      <c r="AM12" s="59"/>
      <c r="AN12" s="7"/>
      <c r="AO12" s="7"/>
      <c r="AP12" s="7"/>
      <c r="AQ12" s="7"/>
      <c r="AR12" s="7"/>
      <c r="AS12" s="7"/>
      <c r="AT12" s="7"/>
      <c r="AU12" s="7"/>
      <c r="AV12" s="179"/>
      <c r="AW12" s="192"/>
      <c r="AX12" s="194" t="e">
        <f>IF(AND(OR(K12=#REF!,K12=#REF!),OR(AG12=#REF!,AG12=#REF!)),"年間支払金額(全官署)",IF(OR(AG12=#REF!,AG12=#REF!),"年間支払金額",IF(AND(OR(COUNTIF(AI12,"*すべて*"),COUNTIF(AI12,"*全て*")),Q12="●",OR(K12=#REF!,K12=#REF!)),"年間支払金額(全官署、契約相手方ごと)",IF(AND(OR(COUNTIF(AI12,"*すべて*"),COUNTIF(AI12,"*全て*")),Q12="●"),"年間支払金額(契約相手方ごと)",IF(AND(OR(K12=#REF!,K12=#REF!),AG12=#REF!),"契約総額(全官署)",IF(AND(K12=#REF!,AG12=#REF!),"契約総額(自官署のみ)",IF(K12=#REF!,"年間支払金額(自官署のみ)",IF(AG12=#REF!,"契約総額",IF(AND(COUNTIF(BE12,"&lt;&gt;*単価*"),OR(K12=#REF!,K12=#REF!)),"全官署予定価格",IF(AND(COUNTIF(BE12,"*単価*"),OR(K12=#REF!,K12=#REF!)),"全官署支払金額",IF(AND(COUNTIF(BE12,"&lt;&gt;*単価*"),COUNTIF(BE12,"*変更契約*")),"変更後予定価格",IF(COUNTIF(BE12,"*単価*"),"年間支払金額","予定価格"))))))))))))</f>
        <v>#REF!</v>
      </c>
      <c r="AY12" s="194" t="e">
        <f>IF(AND(BD12=#REF!,R12&gt;#REF!),"○",IF(AND(BD12=#REF!,R12&gt;=#REF!),"○",IF(AND(BD12=#REF!,R12&gt;=#REF!),"○",IF(AND(BD12=#REF!,R12&gt;=#REF!),"○",IF(AND(BD12=#REF!,R12&gt;=#REF!),"○",IF(AND(BD12=#REF!,R12&gt;=#REF!),"○",IF(AND(BD12=#REF!,R12&gt;=#REF!),"○",IF(AND(BD12=#REF!,R12&gt;=#REF!),"○",IF(AND(BD12=#REF!,R12&gt;=#REF!),"○",IF(R12="他官署で調達手続き入札を実施のため","○","×"))))))))))</f>
        <v>#REF!</v>
      </c>
      <c r="AZ12" s="194" t="e">
        <f>IF(AND(BD12=#REF!,W12&gt;#REF!),"○",IF(AND(BD12=#REF!,W12&gt;=#REF!),"○",IF(AND(BD12=#REF!,W12&gt;=#REF!),"○",IF(AND(BD12=#REF!,W12&gt;=#REF!),"○",IF(AND(BD12=#REF!,W12&gt;=#REF!),"○",IF(AND(BD12=#REF!,W12&gt;=#REF!),"○",IF(AND(BD12=#REF!,W12&gt;=#REF!),"○",IF(AND(BD12=#REF!,W12&gt;=#REF!),"○",IF(AND(BD12=#REF!,W12&gt;=#REF!),"○","×")))))))))</f>
        <v>#REF!</v>
      </c>
      <c r="BA12" s="194" t="e">
        <f t="shared" si="3"/>
        <v>#REF!</v>
      </c>
      <c r="BB12" s="194" t="e">
        <f>IF(AW12&lt;&gt;"",AW12,IF(COUNTIF(AX12,"*予定価格*"),AY12,AZ12))</f>
        <v>#REF!</v>
      </c>
      <c r="BC12" s="195" t="e">
        <f t="shared" si="0"/>
        <v>#REF!</v>
      </c>
      <c r="BD12" s="193" t="str">
        <f t="shared" si="5"/>
        <v>⑩役務</v>
      </c>
      <c r="BE12" s="7" t="e">
        <f>IF(AG12=#REF!,"",IF(AND(K12&lt;&gt;"",ISTEXT(S12)),"分担契約/単価契約",IF(ISTEXT(S12),"単価契約",IF(K12&lt;&gt;"","分担契約",""))))</f>
        <v>#REF!</v>
      </c>
      <c r="BF12" s="205" t="e">
        <f>IF(COUNTIF(R12,"**"),"",IF(AND(R12&gt;=#REF!,OR(H12=#REF!,H12=#REF!)),1,IF(AND(R12&gt;=#REF!,H12&lt;&gt;#REF!,H12&lt;&gt;#REF!),1,"")))</f>
        <v>#REF!</v>
      </c>
      <c r="BG12" s="253" t="str">
        <f t="shared" si="6"/>
        <v>○</v>
      </c>
      <c r="BH12" s="205" t="b">
        <f t="shared" si="7"/>
        <v>1</v>
      </c>
      <c r="BI12" s="205" t="b">
        <f t="shared" si="8"/>
        <v>1</v>
      </c>
    </row>
    <row r="13" spans="1:61" ht="54.95" customHeight="1">
      <c r="A13" s="177">
        <f t="shared" si="1"/>
        <v>8</v>
      </c>
      <c r="B13" s="177">
        <f t="shared" si="2"/>
        <v>1</v>
      </c>
      <c r="C13" s="177">
        <f>IF(B13&lt;&gt;1,"",COUNTIF($B$6:B13,1))</f>
        <v>1</v>
      </c>
      <c r="D13" s="177" t="str">
        <f>IF(B13&lt;&gt;2,"",COUNTIF($B$6:B13,2))</f>
        <v/>
      </c>
      <c r="E13" s="177" t="str">
        <f>IF(B13&lt;&gt;3,"",COUNTIF($B$6:B13,3))</f>
        <v/>
      </c>
      <c r="F13" s="177" t="str">
        <f>IF(B13&lt;&gt;4,"",COUNTIF($B$6:B13,4))</f>
        <v/>
      </c>
      <c r="G13" s="59" t="s">
        <v>165</v>
      </c>
      <c r="H13" s="60" t="s">
        <v>8</v>
      </c>
      <c r="I13" s="60" t="s">
        <v>129</v>
      </c>
      <c r="J13" s="60" t="s">
        <v>117</v>
      </c>
      <c r="K13" s="59"/>
      <c r="L13" s="7"/>
      <c r="M13" s="61">
        <v>44333</v>
      </c>
      <c r="N13" s="60" t="s">
        <v>130</v>
      </c>
      <c r="O13" s="62">
        <v>7120001166425</v>
      </c>
      <c r="P13" s="60" t="s">
        <v>104</v>
      </c>
      <c r="Q13" s="59"/>
      <c r="R13" s="63">
        <v>5782700</v>
      </c>
      <c r="S13" s="80" t="s">
        <v>131</v>
      </c>
      <c r="T13" s="81">
        <v>3388000</v>
      </c>
      <c r="U13" s="237" t="e">
        <f>IF(OR(L13="×",AG13=#REF!),"－",IF(T13&lt;&gt;"",ROUNDDOWN(T13/R13,3),(IFERROR(ROUNDDOWN(S13/R13,3),"－"))))</f>
        <v>#REF!</v>
      </c>
      <c r="V13" s="63"/>
      <c r="W13" s="63"/>
      <c r="X13" s="59"/>
      <c r="Y13" s="64" t="s">
        <v>109</v>
      </c>
      <c r="Z13" s="65">
        <v>4</v>
      </c>
      <c r="AA13" s="66">
        <v>4</v>
      </c>
      <c r="AB13" s="7"/>
      <c r="AC13" s="10"/>
      <c r="AD13" s="10" t="s">
        <v>108</v>
      </c>
      <c r="AE13" s="67" t="s">
        <v>21</v>
      </c>
      <c r="AF13" s="68"/>
      <c r="AG13" s="64"/>
      <c r="AH13" s="60"/>
      <c r="AI13" s="60"/>
      <c r="AJ13" s="60"/>
      <c r="AK13" s="7"/>
      <c r="AL13" s="7"/>
      <c r="AM13" s="59"/>
      <c r="AN13" s="7"/>
      <c r="AO13" s="7"/>
      <c r="AP13" s="7"/>
      <c r="AQ13" s="7"/>
      <c r="AR13" s="7"/>
      <c r="AS13" s="7"/>
      <c r="AT13" s="7"/>
      <c r="AU13" s="7"/>
      <c r="AV13" s="179"/>
      <c r="AW13" s="192"/>
      <c r="AX13" s="194" t="e">
        <f>IF(AND(OR(K13=#REF!,K13=#REF!),OR(AG13=#REF!,AG13=#REF!)),"年間支払金額(全官署)",IF(OR(AG13=#REF!,AG13=#REF!),"年間支払金額",IF(AND(OR(COUNTIF(AI13,"*すべて*"),COUNTIF(AI13,"*全て*")),Q13="●",OR(K13=#REF!,K13=#REF!)),"年間支払金額(全官署、契約相手方ごと)",IF(AND(OR(COUNTIF(AI13,"*すべて*"),COUNTIF(AI13,"*全て*")),Q13="●"),"年間支払金額(契約相手方ごと)",IF(AND(OR(K13=#REF!,K13=#REF!),AG13=#REF!),"契約総額(全官署)",IF(AND(K13=#REF!,AG13=#REF!),"契約総額(自官署のみ)",IF(K13=#REF!,"年間支払金額(自官署のみ)",IF(AG13=#REF!,"契約総額",IF(AND(COUNTIF(BE13,"&lt;&gt;*単価*"),OR(K13=#REF!,K13=#REF!)),"全官署予定価格",IF(AND(COUNTIF(BE13,"*単価*"),OR(K13=#REF!,K13=#REF!)),"全官署支払金額",IF(AND(COUNTIF(BE13,"&lt;&gt;*単価*"),COUNTIF(BE13,"*変更契約*")),"変更後予定価格",IF(COUNTIF(BE13,"*単価*"),"年間支払金額","予定価格"))))))))))))</f>
        <v>#REF!</v>
      </c>
      <c r="AY13" s="194" t="e">
        <f>IF(AND(BD13=#REF!,R13&gt;#REF!),"○",IF(AND(BD13=#REF!,R13&gt;=#REF!),"○",IF(AND(BD13=#REF!,R13&gt;=#REF!),"○",IF(AND(BD13=#REF!,R13&gt;=#REF!),"○",IF(AND(BD13=#REF!,R13&gt;=#REF!),"○",IF(AND(BD13=#REF!,R13&gt;=#REF!),"○",IF(AND(BD13=#REF!,R13&gt;=#REF!),"○",IF(AND(BD13=#REF!,R13&gt;=#REF!),"○",IF(AND(BD13=#REF!,R13&gt;=#REF!),"○",IF(R13="他官署で調達手続き入札を実施のため","○","×"))))))))))</f>
        <v>#REF!</v>
      </c>
      <c r="AZ13" s="194" t="e">
        <f>IF(AND(BD13=#REF!,W13&gt;#REF!),"○",IF(AND(BD13=#REF!,W13&gt;=#REF!),"○",IF(AND(BD13=#REF!,W13&gt;=#REF!),"○",IF(AND(BD13=#REF!,W13&gt;=#REF!),"○",IF(AND(BD13=#REF!,W13&gt;=#REF!),"○",IF(AND(BD13=#REF!,W13&gt;=#REF!),"○",IF(AND(BD13=#REF!,W13&gt;=#REF!),"○",IF(AND(BD13=#REF!,W13&gt;=#REF!),"○",IF(AND(BD13=#REF!,W13&gt;=#REF!),"○","×")))))))))</f>
        <v>#REF!</v>
      </c>
      <c r="BA13" s="194" t="e">
        <f t="shared" si="3"/>
        <v>#REF!</v>
      </c>
      <c r="BB13" s="194" t="e">
        <f t="shared" si="4"/>
        <v>#REF!</v>
      </c>
      <c r="BC13" s="195" t="e">
        <f>IF(BB13="○",V13,"")</f>
        <v>#REF!</v>
      </c>
      <c r="BD13" s="193" t="str">
        <f t="shared" si="5"/>
        <v>②工事（調査及び設計業務等）</v>
      </c>
      <c r="BE13" s="7" t="e">
        <f>IF(AG13=#REF!,"",IF(AND(K13&lt;&gt;"",ISTEXT(S13)),"分担契約/単価契約",IF(ISTEXT(S13),"単価契約",IF(K13&lt;&gt;"","分担契約",""))))</f>
        <v>#REF!</v>
      </c>
      <c r="BF13" s="205" t="e">
        <f>IF(COUNTIF(R13,"**"),"",IF(AND(R13&gt;=#REF!,OR(H13=#REF!,H13=#REF!)),1,IF(AND(R13&gt;=#REF!,H13&lt;&gt;#REF!,H13&lt;&gt;#REF!),1,"")))</f>
        <v>#REF!</v>
      </c>
      <c r="BG13" s="253" t="str">
        <f t="shared" si="6"/>
        <v>○</v>
      </c>
      <c r="BH13" s="205" t="b">
        <f t="shared" si="7"/>
        <v>1</v>
      </c>
      <c r="BI13" s="205" t="b">
        <f t="shared" si="8"/>
        <v>1</v>
      </c>
    </row>
    <row r="14" spans="1:61" ht="54.95" customHeight="1">
      <c r="A14" s="177">
        <f t="shared" si="1"/>
        <v>9</v>
      </c>
      <c r="B14" s="177">
        <f t="shared" si="2"/>
        <v>1</v>
      </c>
      <c r="C14" s="177">
        <f>IF(B14&lt;&gt;1,"",COUNTIF($B$6:B14,1))</f>
        <v>2</v>
      </c>
      <c r="D14" s="177" t="str">
        <f>IF(B14&lt;&gt;2,"",COUNTIF($B$6:B14,2))</f>
        <v/>
      </c>
      <c r="E14" s="177" t="str">
        <f>IF(B14&lt;&gt;3,"",COUNTIF($B$6:B14,3))</f>
        <v/>
      </c>
      <c r="F14" s="177" t="str">
        <f>IF(B14&lt;&gt;4,"",COUNTIF($B$6:B14,4))</f>
        <v/>
      </c>
      <c r="G14" s="59" t="s">
        <v>166</v>
      </c>
      <c r="H14" s="60" t="s">
        <v>8</v>
      </c>
      <c r="I14" s="60" t="s">
        <v>132</v>
      </c>
      <c r="J14" s="60" t="s">
        <v>117</v>
      </c>
      <c r="K14" s="59"/>
      <c r="L14" s="7"/>
      <c r="M14" s="61">
        <v>44333</v>
      </c>
      <c r="N14" s="60" t="s">
        <v>133</v>
      </c>
      <c r="O14" s="62">
        <v>7011101082853</v>
      </c>
      <c r="P14" s="60" t="s">
        <v>104</v>
      </c>
      <c r="Q14" s="59"/>
      <c r="R14" s="63">
        <v>3687200</v>
      </c>
      <c r="S14" s="80">
        <v>1804000</v>
      </c>
      <c r="T14" s="81"/>
      <c r="U14" s="237" t="e">
        <f>IF(OR(L14="×",AG14=#REF!),"－",IF(T14&lt;&gt;"",ROUNDDOWN(T14/R14,3),(IFERROR(ROUNDDOWN(S14/R14,3),"－"))))</f>
        <v>#REF!</v>
      </c>
      <c r="V14" s="63"/>
      <c r="W14" s="63"/>
      <c r="X14" s="59"/>
      <c r="Y14" s="64" t="s">
        <v>109</v>
      </c>
      <c r="Z14" s="65">
        <v>10</v>
      </c>
      <c r="AA14" s="66">
        <v>10</v>
      </c>
      <c r="AB14" s="7"/>
      <c r="AC14" s="10"/>
      <c r="AD14" s="10" t="s">
        <v>108</v>
      </c>
      <c r="AE14" s="67" t="s">
        <v>21</v>
      </c>
      <c r="AF14" s="68"/>
      <c r="AG14" s="64"/>
      <c r="AH14" s="60"/>
      <c r="AI14" s="60"/>
      <c r="AJ14" s="60"/>
      <c r="AK14" s="7"/>
      <c r="AL14" s="7"/>
      <c r="AM14" s="59"/>
      <c r="AN14" s="7"/>
      <c r="AO14" s="7"/>
      <c r="AP14" s="7"/>
      <c r="AQ14" s="7"/>
      <c r="AR14" s="7"/>
      <c r="AS14" s="7"/>
      <c r="AT14" s="7"/>
      <c r="AU14" s="7"/>
      <c r="AV14" s="179"/>
      <c r="AW14" s="192"/>
      <c r="AX14" s="194" t="e">
        <f>IF(AND(OR(K14=#REF!,K14=#REF!),OR(AG14=#REF!,AG14=#REF!)),"年間支払金額(全官署)",IF(OR(AG14=#REF!,AG14=#REF!),"年間支払金額",IF(AND(OR(COUNTIF(AI14,"*すべて*"),COUNTIF(AI14,"*全て*")),Q14="●",OR(K14=#REF!,K14=#REF!)),"年間支払金額(全官署、契約相手方ごと)",IF(AND(OR(COUNTIF(AI14,"*すべて*"),COUNTIF(AI14,"*全て*")),Q14="●"),"年間支払金額(契約相手方ごと)",IF(AND(OR(K14=#REF!,K14=#REF!),AG14=#REF!),"契約総額(全官署)",IF(AND(K14=#REF!,AG14=#REF!),"契約総額(自官署のみ)",IF(K14=#REF!,"年間支払金額(自官署のみ)",IF(AG14=#REF!,"契約総額",IF(AND(COUNTIF(BE14,"&lt;&gt;*単価*"),OR(K14=#REF!,K14=#REF!)),"全官署予定価格",IF(AND(COUNTIF(BE14,"*単価*"),OR(K14=#REF!,K14=#REF!)),"全官署支払金額",IF(AND(COUNTIF(BE14,"&lt;&gt;*単価*"),COUNTIF(BE14,"*変更契約*")),"変更後予定価格",IF(COUNTIF(BE14,"*単価*"),"年間支払金額","予定価格"))))))))))))</f>
        <v>#REF!</v>
      </c>
      <c r="AY14" s="194" t="e">
        <f>IF(AND(BD14=#REF!,R14&gt;#REF!),"○",IF(AND(BD14=#REF!,R14&gt;=#REF!),"○",IF(AND(BD14=#REF!,R14&gt;=#REF!),"○",IF(AND(BD14=#REF!,R14&gt;=#REF!),"○",IF(AND(BD14=#REF!,R14&gt;=#REF!),"○",IF(AND(BD14=#REF!,R14&gt;=#REF!),"○",IF(AND(BD14=#REF!,R14&gt;=#REF!),"○",IF(AND(BD14=#REF!,R14&gt;=#REF!),"○",IF(AND(BD14=#REF!,R14&gt;=#REF!),"○",IF(R14="他官署で調達手続き入札を実施のため","○","×"))))))))))</f>
        <v>#REF!</v>
      </c>
      <c r="AZ14" s="194" t="e">
        <f>IF(AND(BD14=#REF!,W14&gt;#REF!),"○",IF(AND(BD14=#REF!,W14&gt;=#REF!),"○",IF(AND(BD14=#REF!,W14&gt;=#REF!),"○",IF(AND(BD14=#REF!,W14&gt;=#REF!),"○",IF(AND(BD14=#REF!,W14&gt;=#REF!),"○",IF(AND(BD14=#REF!,W14&gt;=#REF!),"○",IF(AND(BD14=#REF!,W14&gt;=#REF!),"○",IF(AND(BD14=#REF!,W14&gt;=#REF!),"○",IF(AND(BD14=#REF!,W14&gt;=#REF!),"○","×")))))))))</f>
        <v>#REF!</v>
      </c>
      <c r="BA14" s="194" t="e">
        <f t="shared" si="3"/>
        <v>#REF!</v>
      </c>
      <c r="BB14" s="194" t="e">
        <f t="shared" si="4"/>
        <v>#REF!</v>
      </c>
      <c r="BC14" s="195" t="e">
        <f t="shared" si="0"/>
        <v>#REF!</v>
      </c>
      <c r="BD14" s="193" t="str">
        <f t="shared" si="5"/>
        <v>②工事（調査及び設計業務等）</v>
      </c>
      <c r="BE14" s="7" t="e">
        <f>IF(AG14=#REF!,"",IF(AND(K14&lt;&gt;"",ISTEXT(S14)),"分担契約/単価契約",IF(ISTEXT(S14),"単価契約",IF(K14&lt;&gt;"","分担契約",""))))</f>
        <v>#REF!</v>
      </c>
      <c r="BF14" s="205" t="e">
        <f>IF(COUNTIF(R14,"**"),"",IF(AND(R14&gt;=#REF!,OR(H14=#REF!,H14=#REF!)),1,IF(AND(R14&gt;=#REF!,H14&lt;&gt;#REF!,H14&lt;&gt;#REF!),1,"")))</f>
        <v>#REF!</v>
      </c>
      <c r="BG14" s="253" t="str">
        <f t="shared" si="6"/>
        <v>○</v>
      </c>
      <c r="BH14" s="205" t="b">
        <f t="shared" si="7"/>
        <v>1</v>
      </c>
      <c r="BI14" s="205" t="b">
        <f t="shared" si="8"/>
        <v>1</v>
      </c>
    </row>
    <row r="15" spans="1:61" ht="54.95" customHeight="1">
      <c r="A15" s="177">
        <f t="shared" si="1"/>
        <v>10</v>
      </c>
      <c r="B15" s="177">
        <f t="shared" si="2"/>
        <v>1</v>
      </c>
      <c r="C15" s="177">
        <f>IF(B15&lt;&gt;1,"",COUNTIF($B$6:B15,1))</f>
        <v>3</v>
      </c>
      <c r="D15" s="177" t="str">
        <f>IF(B15&lt;&gt;2,"",COUNTIF($B$6:B15,2))</f>
        <v/>
      </c>
      <c r="E15" s="177" t="str">
        <f>IF(B15&lt;&gt;3,"",COUNTIF($B$6:B15,3))</f>
        <v/>
      </c>
      <c r="F15" s="177" t="str">
        <f>IF(B15&lt;&gt;4,"",COUNTIF($B$6:B15,4))</f>
        <v/>
      </c>
      <c r="G15" s="59" t="s">
        <v>167</v>
      </c>
      <c r="H15" s="60" t="s">
        <v>6</v>
      </c>
      <c r="I15" s="60" t="s">
        <v>134</v>
      </c>
      <c r="J15" s="60" t="s">
        <v>117</v>
      </c>
      <c r="K15" s="59"/>
      <c r="L15" s="7"/>
      <c r="M15" s="61">
        <v>44333</v>
      </c>
      <c r="N15" s="60" t="s">
        <v>135</v>
      </c>
      <c r="O15" s="62">
        <v>7150001001298</v>
      </c>
      <c r="P15" s="60" t="s">
        <v>104</v>
      </c>
      <c r="Q15" s="59"/>
      <c r="R15" s="63">
        <v>6468000</v>
      </c>
      <c r="S15" s="80">
        <v>3465000</v>
      </c>
      <c r="T15" s="81"/>
      <c r="U15" s="237" t="e">
        <f>IF(OR(L15="×",AG15=#REF!),"－",IF(T15&lt;&gt;"",ROUNDDOWN(T15/R15,3),(IFERROR(ROUNDDOWN(S15/R15,3),"－"))))</f>
        <v>#REF!</v>
      </c>
      <c r="V15" s="63"/>
      <c r="W15" s="63"/>
      <c r="X15" s="59"/>
      <c r="Y15" s="64" t="s">
        <v>7</v>
      </c>
      <c r="Z15" s="65">
        <v>15</v>
      </c>
      <c r="AA15" s="66">
        <v>15</v>
      </c>
      <c r="AB15" s="7"/>
      <c r="AC15" s="10"/>
      <c r="AD15" s="10" t="s">
        <v>108</v>
      </c>
      <c r="AE15" s="67" t="s">
        <v>21</v>
      </c>
      <c r="AF15" s="68"/>
      <c r="AG15" s="64"/>
      <c r="AH15" s="60"/>
      <c r="AI15" s="60"/>
      <c r="AJ15" s="60"/>
      <c r="AK15" s="7"/>
      <c r="AL15" s="7"/>
      <c r="AM15" s="59"/>
      <c r="AN15" s="7"/>
      <c r="AO15" s="7"/>
      <c r="AP15" s="7"/>
      <c r="AQ15" s="7"/>
      <c r="AR15" s="7"/>
      <c r="AS15" s="7"/>
      <c r="AT15" s="7"/>
      <c r="AU15" s="7"/>
      <c r="AV15" s="179"/>
      <c r="AW15" s="192"/>
      <c r="AX15" s="194" t="e">
        <f>IF(AND(OR(K15=#REF!,K15=#REF!),OR(AG15=#REF!,AG15=#REF!)),"年間支払金額(全官署)",IF(OR(AG15=#REF!,AG15=#REF!),"年間支払金額",IF(AND(OR(COUNTIF(AI15,"*すべて*"),COUNTIF(AI15,"*全て*")),Q15="●",OR(K15=#REF!,K15=#REF!)),"年間支払金額(全官署、契約相手方ごと)",IF(AND(OR(COUNTIF(AI15,"*すべて*"),COUNTIF(AI15,"*全て*")),Q15="●"),"年間支払金額(契約相手方ごと)",IF(AND(OR(K15=#REF!,K15=#REF!),AG15=#REF!),"契約総額(全官署)",IF(AND(K15=#REF!,AG15=#REF!),"契約総額(自官署のみ)",IF(K15=#REF!,"年間支払金額(自官署のみ)",IF(AG15=#REF!,"契約総額",IF(AND(COUNTIF(BE15,"&lt;&gt;*単価*"),OR(K15=#REF!,K15=#REF!)),"全官署予定価格",IF(AND(COUNTIF(BE15,"*単価*"),OR(K15=#REF!,K15=#REF!)),"全官署支払金額",IF(AND(COUNTIF(BE15,"&lt;&gt;*単価*"),COUNTIF(BE15,"*変更契約*")),"変更後予定価格",IF(COUNTIF(BE15,"*単価*"),"年間支払金額","予定価格"))))))))))))</f>
        <v>#REF!</v>
      </c>
      <c r="AY15" s="194" t="e">
        <f>IF(AND(BD15=#REF!,R15&gt;#REF!),"○",IF(AND(BD15=#REF!,R15&gt;=#REF!),"○",IF(AND(BD15=#REF!,R15&gt;=#REF!),"○",IF(AND(BD15=#REF!,R15&gt;=#REF!),"○",IF(AND(BD15=#REF!,R15&gt;=#REF!),"○",IF(AND(BD15=#REF!,R15&gt;=#REF!),"○",IF(AND(BD15=#REF!,R15&gt;=#REF!),"○",IF(AND(BD15=#REF!,R15&gt;=#REF!),"○",IF(AND(BD15=#REF!,R15&gt;=#REF!),"○",IF(R15="他官署で調達手続き入札を実施のため","○","×"))))))))))</f>
        <v>#REF!</v>
      </c>
      <c r="AZ15" s="194" t="e">
        <f>IF(AND(BD15=#REF!,W15&gt;#REF!),"○",IF(AND(BD15=#REF!,W15&gt;=#REF!),"○",IF(AND(BD15=#REF!,W15&gt;=#REF!),"○",IF(AND(BD15=#REF!,W15&gt;=#REF!),"○",IF(AND(BD15=#REF!,W15&gt;=#REF!),"○",IF(AND(BD15=#REF!,W15&gt;=#REF!),"○",IF(AND(BD15=#REF!,W15&gt;=#REF!),"○",IF(AND(BD15=#REF!,W15&gt;=#REF!),"○",IF(AND(BD15=#REF!,W15&gt;=#REF!),"○","×")))))))))</f>
        <v>#REF!</v>
      </c>
      <c r="BA15" s="194" t="e">
        <f t="shared" si="3"/>
        <v>#REF!</v>
      </c>
      <c r="BB15" s="194" t="e">
        <f t="shared" si="4"/>
        <v>#REF!</v>
      </c>
      <c r="BC15" s="195" t="e">
        <f t="shared" si="0"/>
        <v>#REF!</v>
      </c>
      <c r="BD15" s="193" t="str">
        <f t="shared" si="5"/>
        <v>①工事</v>
      </c>
      <c r="BE15" s="7" t="e">
        <f>IF(AG15=#REF!,"",IF(AND(K15&lt;&gt;"",ISTEXT(S15)),"分担契約/単価契約",IF(ISTEXT(S15),"単価契約",IF(K15&lt;&gt;"","分担契約",""))))</f>
        <v>#REF!</v>
      </c>
      <c r="BF15" s="205" t="e">
        <f>IF(COUNTIF(R15,"**"),"",IF(AND(R15&gt;=#REF!,OR(H15=#REF!,H15=#REF!)),1,IF(AND(R15&gt;=#REF!,H15&lt;&gt;#REF!,H15&lt;&gt;#REF!),1,"")))</f>
        <v>#REF!</v>
      </c>
      <c r="BG15" s="253" t="str">
        <f t="shared" si="6"/>
        <v>○</v>
      </c>
      <c r="BH15" s="205" t="b">
        <f t="shared" si="7"/>
        <v>1</v>
      </c>
      <c r="BI15" s="205" t="b">
        <f t="shared" si="8"/>
        <v>1</v>
      </c>
    </row>
    <row r="16" spans="1:61" ht="54.95" customHeight="1">
      <c r="A16" s="177">
        <f t="shared" si="1"/>
        <v>11</v>
      </c>
      <c r="B16" s="177">
        <f t="shared" si="2"/>
        <v>1</v>
      </c>
      <c r="C16" s="177">
        <f>IF(B16&lt;&gt;1,"",COUNTIF($B$6:B16,1))</f>
        <v>4</v>
      </c>
      <c r="D16" s="177" t="str">
        <f>IF(B16&lt;&gt;2,"",COUNTIF($B$6:B16,2))</f>
        <v/>
      </c>
      <c r="E16" s="177" t="str">
        <f>IF(B16&lt;&gt;3,"",COUNTIF($B$6:B16,3))</f>
        <v/>
      </c>
      <c r="F16" s="177" t="str">
        <f>IF(B16&lt;&gt;4,"",COUNTIF($B$6:B16,4))</f>
        <v/>
      </c>
      <c r="G16" s="59" t="s">
        <v>168</v>
      </c>
      <c r="H16" s="60" t="s">
        <v>6</v>
      </c>
      <c r="I16" s="60" t="s">
        <v>136</v>
      </c>
      <c r="J16" s="60" t="s">
        <v>117</v>
      </c>
      <c r="K16" s="59"/>
      <c r="L16" s="7"/>
      <c r="M16" s="61">
        <v>44333</v>
      </c>
      <c r="N16" s="60" t="s">
        <v>135</v>
      </c>
      <c r="O16" s="62">
        <v>7150001001298</v>
      </c>
      <c r="P16" s="60" t="s">
        <v>104</v>
      </c>
      <c r="Q16" s="59"/>
      <c r="R16" s="63">
        <v>6966300</v>
      </c>
      <c r="S16" s="80">
        <v>4730000</v>
      </c>
      <c r="T16" s="81"/>
      <c r="U16" s="237" t="e">
        <f>IF(OR(L16="×",AG16=#REF!),"－",IF(T16&lt;&gt;"",ROUNDDOWN(T16/R16,3),(IFERROR(ROUNDDOWN(S16/R16,3),"－"))))</f>
        <v>#REF!</v>
      </c>
      <c r="V16" s="63"/>
      <c r="W16" s="63"/>
      <c r="X16" s="59"/>
      <c r="Y16" s="64" t="s">
        <v>7</v>
      </c>
      <c r="Z16" s="65">
        <v>10</v>
      </c>
      <c r="AA16" s="66">
        <v>10</v>
      </c>
      <c r="AB16" s="7"/>
      <c r="AC16" s="10"/>
      <c r="AD16" s="10" t="s">
        <v>108</v>
      </c>
      <c r="AE16" s="67" t="s">
        <v>21</v>
      </c>
      <c r="AF16" s="68"/>
      <c r="AG16" s="64"/>
      <c r="AH16" s="60"/>
      <c r="AI16" s="60"/>
      <c r="AJ16" s="60"/>
      <c r="AK16" s="7"/>
      <c r="AL16" s="7"/>
      <c r="AM16" s="59"/>
      <c r="AN16" s="7"/>
      <c r="AO16" s="7"/>
      <c r="AP16" s="7"/>
      <c r="AQ16" s="7"/>
      <c r="AR16" s="7"/>
      <c r="AS16" s="7"/>
      <c r="AT16" s="7"/>
      <c r="AU16" s="7"/>
      <c r="AV16" s="179"/>
      <c r="AW16" s="192"/>
      <c r="AX16" s="194" t="e">
        <f>IF(AND(OR(K16=#REF!,K16=#REF!),OR(AG16=#REF!,AG16=#REF!)),"年間支払金額(全官署)",IF(OR(AG16=#REF!,AG16=#REF!),"年間支払金額",IF(AND(OR(COUNTIF(AI16,"*すべて*"),COUNTIF(AI16,"*全て*")),Q16="●",OR(K16=#REF!,K16=#REF!)),"年間支払金額(全官署、契約相手方ごと)",IF(AND(OR(COUNTIF(AI16,"*すべて*"),COUNTIF(AI16,"*全て*")),Q16="●"),"年間支払金額(契約相手方ごと)",IF(AND(OR(K16=#REF!,K16=#REF!),AG16=#REF!),"契約総額(全官署)",IF(AND(K16=#REF!,AG16=#REF!),"契約総額(自官署のみ)",IF(K16=#REF!,"年間支払金額(自官署のみ)",IF(AG16=#REF!,"契約総額",IF(AND(COUNTIF(BE16,"&lt;&gt;*単価*"),OR(K16=#REF!,K16=#REF!)),"全官署予定価格",IF(AND(COUNTIF(BE16,"*単価*"),OR(K16=#REF!,K16=#REF!)),"全官署支払金額",IF(AND(COUNTIF(BE16,"&lt;&gt;*単価*"),COUNTIF(BE16,"*変更契約*")),"変更後予定価格",IF(COUNTIF(BE16,"*単価*"),"年間支払金額","予定価格"))))))))))))</f>
        <v>#REF!</v>
      </c>
      <c r="AY16" s="194" t="e">
        <f>IF(AND(BD16=#REF!,R16&gt;#REF!),"○",IF(AND(BD16=#REF!,R16&gt;=#REF!),"○",IF(AND(BD16=#REF!,R16&gt;=#REF!),"○",IF(AND(BD16=#REF!,R16&gt;=#REF!),"○",IF(AND(BD16=#REF!,R16&gt;=#REF!),"○",IF(AND(BD16=#REF!,R16&gt;=#REF!),"○",IF(AND(BD16=#REF!,R16&gt;=#REF!),"○",IF(AND(BD16=#REF!,R16&gt;=#REF!),"○",IF(AND(BD16=#REF!,R16&gt;=#REF!),"○",IF(R16="他官署で調達手続き入札を実施のため","○","×"))))))))))</f>
        <v>#REF!</v>
      </c>
      <c r="AZ16" s="194" t="e">
        <f>IF(AND(BD16=#REF!,W16&gt;#REF!),"○",IF(AND(BD16=#REF!,W16&gt;=#REF!),"○",IF(AND(BD16=#REF!,W16&gt;=#REF!),"○",IF(AND(BD16=#REF!,W16&gt;=#REF!),"○",IF(AND(BD16=#REF!,W16&gt;=#REF!),"○",IF(AND(BD16=#REF!,W16&gt;=#REF!),"○",IF(AND(BD16=#REF!,W16&gt;=#REF!),"○",IF(AND(BD16=#REF!,W16&gt;=#REF!),"○",IF(AND(BD16=#REF!,W16&gt;=#REF!),"○","×")))))))))</f>
        <v>#REF!</v>
      </c>
      <c r="BA16" s="194" t="e">
        <f t="shared" si="3"/>
        <v>#REF!</v>
      </c>
      <c r="BB16" s="194" t="e">
        <f t="shared" si="4"/>
        <v>#REF!</v>
      </c>
      <c r="BC16" s="195" t="e">
        <f t="shared" si="0"/>
        <v>#REF!</v>
      </c>
      <c r="BD16" s="193" t="str">
        <f t="shared" si="5"/>
        <v>①工事</v>
      </c>
      <c r="BE16" s="7" t="e">
        <f>IF(AG16=#REF!,"",IF(AND(K16&lt;&gt;"",ISTEXT(S16)),"分担契約/単価契約",IF(ISTEXT(S16),"単価契約",IF(K16&lt;&gt;"","分担契約",""))))</f>
        <v>#REF!</v>
      </c>
      <c r="BF16" s="205" t="e">
        <f>IF(COUNTIF(R16,"**"),"",IF(AND(R16&gt;=#REF!,OR(H16=#REF!,H16=#REF!)),1,IF(AND(R16&gt;=#REF!,H16&lt;&gt;#REF!,H16&lt;&gt;#REF!),1,"")))</f>
        <v>#REF!</v>
      </c>
      <c r="BG16" s="253" t="str">
        <f t="shared" si="6"/>
        <v>○</v>
      </c>
      <c r="BH16" s="205" t="b">
        <f t="shared" si="7"/>
        <v>1</v>
      </c>
      <c r="BI16" s="205" t="b">
        <f t="shared" si="8"/>
        <v>1</v>
      </c>
    </row>
    <row r="17" spans="1:61" ht="54.95" customHeight="1">
      <c r="A17" s="177">
        <f t="shared" si="1"/>
        <v>12</v>
      </c>
      <c r="B17" s="177">
        <f t="shared" si="2"/>
        <v>3</v>
      </c>
      <c r="C17" s="177" t="str">
        <f>IF(B17&lt;&gt;1,"",COUNTIF($B$6:B17,1))</f>
        <v/>
      </c>
      <c r="D17" s="177" t="str">
        <f>IF(B17&lt;&gt;2,"",COUNTIF($B$6:B17,2))</f>
        <v/>
      </c>
      <c r="E17" s="177">
        <f>IF(B17&lt;&gt;3,"",COUNTIF($B$6:B17,3))</f>
        <v>5</v>
      </c>
      <c r="F17" s="177" t="str">
        <f>IF(B17&lt;&gt;4,"",COUNTIF($B$6:B17,4))</f>
        <v/>
      </c>
      <c r="G17" s="59" t="s">
        <v>178</v>
      </c>
      <c r="H17" s="60" t="s">
        <v>12</v>
      </c>
      <c r="I17" s="60" t="s">
        <v>180</v>
      </c>
      <c r="J17" s="60" t="s">
        <v>103</v>
      </c>
      <c r="K17" s="59" t="s">
        <v>24</v>
      </c>
      <c r="L17" s="7" t="s">
        <v>24</v>
      </c>
      <c r="M17" s="61">
        <v>44333</v>
      </c>
      <c r="N17" s="60" t="s">
        <v>143</v>
      </c>
      <c r="O17" s="62">
        <v>9290001002108</v>
      </c>
      <c r="P17" s="60" t="s">
        <v>104</v>
      </c>
      <c r="Q17" s="59" t="s">
        <v>24</v>
      </c>
      <c r="R17" s="63">
        <v>12604419</v>
      </c>
      <c r="S17" s="80" t="s">
        <v>144</v>
      </c>
      <c r="T17" s="81">
        <v>10954153</v>
      </c>
      <c r="U17" s="237" t="e">
        <f>IF(OR(L17="×",AG17=#REF!),"－",IF(T17&lt;&gt;"",ROUNDDOWN(T17/R17,3),(IFERROR(ROUNDDOWN(S17/R17,3),"－"))))</f>
        <v>#REF!</v>
      </c>
      <c r="V17" s="63"/>
      <c r="W17" s="63"/>
      <c r="X17" s="59" t="s">
        <v>24</v>
      </c>
      <c r="Y17" s="64" t="s">
        <v>109</v>
      </c>
      <c r="Z17" s="65">
        <v>1</v>
      </c>
      <c r="AA17" s="66">
        <v>1</v>
      </c>
      <c r="AB17" s="7"/>
      <c r="AC17" s="10"/>
      <c r="AD17" s="10" t="s">
        <v>108</v>
      </c>
      <c r="AE17" s="67" t="s">
        <v>21</v>
      </c>
      <c r="AF17" s="68"/>
      <c r="AG17" s="64" t="s">
        <v>24</v>
      </c>
      <c r="AH17" s="60" t="s">
        <v>24</v>
      </c>
      <c r="AI17" s="60" t="s">
        <v>24</v>
      </c>
      <c r="AJ17" s="60" t="s">
        <v>24</v>
      </c>
      <c r="AK17" s="7"/>
      <c r="AL17" s="7"/>
      <c r="AM17" s="59" t="s">
        <v>112</v>
      </c>
      <c r="AN17" s="7"/>
      <c r="AO17" s="7"/>
      <c r="AP17" s="7"/>
      <c r="AQ17" s="7" t="s">
        <v>40</v>
      </c>
      <c r="AR17" s="7" t="s">
        <v>42</v>
      </c>
      <c r="AS17" s="7"/>
      <c r="AT17" s="7"/>
      <c r="AU17" s="7"/>
      <c r="AV17" s="179"/>
      <c r="AW17" s="192"/>
      <c r="AX17" s="194" t="e">
        <f>IF(AND(OR(K17=#REF!,K17=#REF!),OR(AG17=#REF!,AG17=#REF!)),"年間支払金額(全官署)",IF(OR(AG17=#REF!,AG17=#REF!),"年間支払金額",IF(AND(OR(COUNTIF(AI17,"*すべて*"),COUNTIF(AI17,"*全て*")),Q17="●",OR(K17=#REF!,K17=#REF!)),"年間支払金額(全官署、契約相手方ごと)",IF(AND(OR(COUNTIF(AI17,"*すべて*"),COUNTIF(AI17,"*全て*")),Q17="●"),"年間支払金額(契約相手方ごと)",IF(AND(OR(K17=#REF!,K17=#REF!),AG17=#REF!),"契約総額(全官署)",IF(AND(K17=#REF!,AG17=#REF!),"契約総額(自官署のみ)",IF(K17=#REF!,"年間支払金額(自官署のみ)",IF(AG17=#REF!,"契約総額",IF(AND(COUNTIF(BE17,"&lt;&gt;*単価*"),OR(K17=#REF!,K17=#REF!)),"全官署予定価格",IF(AND(COUNTIF(BE17,"*単価*"),OR(K17=#REF!,K17=#REF!)),"全官署支払金額",IF(AND(COUNTIF(BE17,"&lt;&gt;*単価*"),COUNTIF(BE17,"*変更契約*")),"変更後予定価格",IF(COUNTIF(BE17,"*単価*"),"年間支払金額","予定価格"))))))))))))</f>
        <v>#REF!</v>
      </c>
      <c r="AY17" s="194" t="e">
        <f>IF(AND(BD17=#REF!,R17&gt;#REF!),"○",IF(AND(BD17=#REF!,R17&gt;=#REF!),"○",IF(AND(BD17=#REF!,R17&gt;=#REF!),"○",IF(AND(BD17=#REF!,R17&gt;=#REF!),"○",IF(AND(BD17=#REF!,R17&gt;=#REF!),"○",IF(AND(BD17=#REF!,R17&gt;=#REF!),"○",IF(AND(BD17=#REF!,R17&gt;=#REF!),"○",IF(AND(BD17=#REF!,R17&gt;=#REF!),"○",IF(AND(BD17=#REF!,R17&gt;=#REF!),"○",IF(R17="他官署で調達手続き入札を実施のため","○","×"))))))))))</f>
        <v>#REF!</v>
      </c>
      <c r="AZ17" s="194" t="e">
        <f>IF(AND(BD17=#REF!,W17&gt;#REF!),"○",IF(AND(BD17=#REF!,W17&gt;=#REF!),"○",IF(AND(BD17=#REF!,W17&gt;=#REF!),"○",IF(AND(BD17=#REF!,W17&gt;=#REF!),"○",IF(AND(BD17=#REF!,W17&gt;=#REF!),"○",IF(AND(BD17=#REF!,W17&gt;=#REF!),"○",IF(AND(BD17=#REF!,W17&gt;=#REF!),"○",IF(AND(BD17=#REF!,W17&gt;=#REF!),"○",IF(AND(BD17=#REF!,W17&gt;=#REF!),"○","×")))))))))</f>
        <v>#REF!</v>
      </c>
      <c r="BA17" s="194" t="e">
        <f t="shared" si="3"/>
        <v>#REF!</v>
      </c>
      <c r="BB17" s="194" t="e">
        <f t="shared" si="4"/>
        <v>#REF!</v>
      </c>
      <c r="BC17" s="195" t="e">
        <f t="shared" si="0"/>
        <v>#REF!</v>
      </c>
      <c r="BD17" s="193" t="str">
        <f t="shared" si="5"/>
        <v>⑩役務</v>
      </c>
      <c r="BE17" s="7" t="e">
        <f>IF(AG17=#REF!,"",IF(AND(K17&lt;&gt;"",ISTEXT(S17)),"分担契約/単価契約",IF(ISTEXT(S17),"単価契約",IF(K17&lt;&gt;"","分担契約",""))))</f>
        <v>#REF!</v>
      </c>
      <c r="BF17" s="205" t="e">
        <f>IF(COUNTIF(R17,"**"),"",IF(AND(R17&gt;=#REF!,OR(H17=#REF!,H17=#REF!)),1,IF(AND(R17&gt;=#REF!,H17&lt;&gt;#REF!,H17&lt;&gt;#REF!),1,"")))</f>
        <v>#REF!</v>
      </c>
      <c r="BG17" s="253" t="str">
        <f t="shared" si="6"/>
        <v>○</v>
      </c>
      <c r="BH17" s="205" t="b">
        <f t="shared" si="7"/>
        <v>1</v>
      </c>
      <c r="BI17" s="205" t="b">
        <f t="shared" si="8"/>
        <v>1</v>
      </c>
    </row>
    <row r="18" spans="1:61" ht="54.95" customHeight="1">
      <c r="A18" s="177">
        <f t="shared" si="1"/>
        <v>13</v>
      </c>
      <c r="B18" s="177">
        <f t="shared" si="2"/>
        <v>3</v>
      </c>
      <c r="C18" s="177" t="str">
        <f>IF(B18&lt;&gt;1,"",COUNTIF($B$6:B18,1))</f>
        <v/>
      </c>
      <c r="D18" s="177" t="str">
        <f>IF(B18&lt;&gt;2,"",COUNTIF($B$6:B18,2))</f>
        <v/>
      </c>
      <c r="E18" s="177">
        <f>IF(B18&lt;&gt;3,"",COUNTIF($B$6:B18,3))</f>
        <v>6</v>
      </c>
      <c r="F18" s="177" t="str">
        <f>IF(B18&lt;&gt;4,"",COUNTIF($B$6:B18,4))</f>
        <v/>
      </c>
      <c r="G18" s="59" t="s">
        <v>179</v>
      </c>
      <c r="H18" s="60" t="s">
        <v>12</v>
      </c>
      <c r="I18" s="60" t="s">
        <v>145</v>
      </c>
      <c r="J18" s="60" t="s">
        <v>103</v>
      </c>
      <c r="K18" s="59" t="s">
        <v>24</v>
      </c>
      <c r="L18" s="7" t="s">
        <v>24</v>
      </c>
      <c r="M18" s="61">
        <v>44335</v>
      </c>
      <c r="N18" s="60" t="s">
        <v>146</v>
      </c>
      <c r="O18" s="62">
        <v>8120001060882</v>
      </c>
      <c r="P18" s="60" t="s">
        <v>104</v>
      </c>
      <c r="Q18" s="59" t="s">
        <v>24</v>
      </c>
      <c r="R18" s="63">
        <v>3636928</v>
      </c>
      <c r="S18" s="80" t="s">
        <v>147</v>
      </c>
      <c r="T18" s="81">
        <v>3031600</v>
      </c>
      <c r="U18" s="237" t="e">
        <f>IF(OR(L18="×",AG18=#REF!),"－",IF(T18&lt;&gt;"",ROUNDDOWN(T18/R18,3),(IFERROR(ROUNDDOWN(S18/R18,3),"－"))))</f>
        <v>#REF!</v>
      </c>
      <c r="V18" s="63"/>
      <c r="W18" s="63"/>
      <c r="X18" s="59" t="s">
        <v>24</v>
      </c>
      <c r="Y18" s="64" t="s">
        <v>109</v>
      </c>
      <c r="Z18" s="65">
        <v>3</v>
      </c>
      <c r="AA18" s="66">
        <v>2</v>
      </c>
      <c r="AB18" s="7"/>
      <c r="AC18" s="10"/>
      <c r="AD18" s="10"/>
      <c r="AE18" s="67" t="s">
        <v>21</v>
      </c>
      <c r="AF18" s="68"/>
      <c r="AG18" s="64" t="s">
        <v>24</v>
      </c>
      <c r="AH18" s="60" t="s">
        <v>24</v>
      </c>
      <c r="AI18" s="60" t="s">
        <v>24</v>
      </c>
      <c r="AJ18" s="60" t="s">
        <v>24</v>
      </c>
      <c r="AK18" s="7"/>
      <c r="AL18" s="7"/>
      <c r="AM18" s="59"/>
      <c r="AN18" s="7"/>
      <c r="AO18" s="7"/>
      <c r="AP18" s="7"/>
      <c r="AQ18" s="7"/>
      <c r="AR18" s="7"/>
      <c r="AS18" s="7"/>
      <c r="AT18" s="7"/>
      <c r="AU18" s="7"/>
      <c r="AV18" s="179"/>
      <c r="AW18" s="192"/>
      <c r="AX18" s="194" t="e">
        <f>IF(AND(OR(K18=#REF!,K18=#REF!),OR(AG18=#REF!,AG18=#REF!)),"年間支払金額(全官署)",IF(OR(AG18=#REF!,AG18=#REF!),"年間支払金額",IF(AND(OR(COUNTIF(AI18,"*すべて*"),COUNTIF(AI18,"*全て*")),Q18="●",OR(K18=#REF!,K18=#REF!)),"年間支払金額(全官署、契約相手方ごと)",IF(AND(OR(COUNTIF(AI18,"*すべて*"),COUNTIF(AI18,"*全て*")),Q18="●"),"年間支払金額(契約相手方ごと)",IF(AND(OR(K18=#REF!,K18=#REF!),AG18=#REF!),"契約総額(全官署)",IF(AND(K18=#REF!,AG18=#REF!),"契約総額(自官署のみ)",IF(K18=#REF!,"年間支払金額(自官署のみ)",IF(AG18=#REF!,"契約総額",IF(AND(COUNTIF(BE18,"&lt;&gt;*単価*"),OR(K18=#REF!,K18=#REF!)),"全官署予定価格",IF(AND(COUNTIF(BE18,"*単価*"),OR(K18=#REF!,K18=#REF!)),"全官署支払金額",IF(AND(COUNTIF(BE18,"&lt;&gt;*単価*"),COUNTIF(BE18,"*変更契約*")),"変更後予定価格",IF(COUNTIF(BE18,"*単価*"),"年間支払金額","予定価格"))))))))))))</f>
        <v>#REF!</v>
      </c>
      <c r="AY18" s="194" t="e">
        <f>IF(AND(BD18=#REF!,R18&gt;#REF!),"○",IF(AND(BD18=#REF!,R18&gt;=#REF!),"○",IF(AND(BD18=#REF!,R18&gt;=#REF!),"○",IF(AND(BD18=#REF!,R18&gt;=#REF!),"○",IF(AND(BD18=#REF!,R18&gt;=#REF!),"○",IF(AND(BD18=#REF!,R18&gt;=#REF!),"○",IF(AND(BD18=#REF!,R18&gt;=#REF!),"○",IF(AND(BD18=#REF!,R18&gt;=#REF!),"○",IF(AND(BD18=#REF!,R18&gt;=#REF!),"○",IF(R18="他官署で調達手続き入札を実施のため","○","×"))))))))))</f>
        <v>#REF!</v>
      </c>
      <c r="AZ18" s="194" t="e">
        <f>IF(AND(BD18=#REF!,W18&gt;#REF!),"○",IF(AND(BD18=#REF!,W18&gt;=#REF!),"○",IF(AND(BD18=#REF!,W18&gt;=#REF!),"○",IF(AND(BD18=#REF!,W18&gt;=#REF!),"○",IF(AND(BD18=#REF!,W18&gt;=#REF!),"○",IF(AND(BD18=#REF!,W18&gt;=#REF!),"○",IF(AND(BD18=#REF!,W18&gt;=#REF!),"○",IF(AND(BD18=#REF!,W18&gt;=#REF!),"○",IF(AND(BD18=#REF!,W18&gt;=#REF!),"○","×")))))))))</f>
        <v>#REF!</v>
      </c>
      <c r="BA18" s="194" t="e">
        <f t="shared" si="3"/>
        <v>#REF!</v>
      </c>
      <c r="BB18" s="194" t="e">
        <f t="shared" si="4"/>
        <v>#REF!</v>
      </c>
      <c r="BC18" s="195" t="e">
        <f t="shared" si="0"/>
        <v>#REF!</v>
      </c>
      <c r="BD18" s="193" t="str">
        <f t="shared" si="5"/>
        <v>⑩役務</v>
      </c>
      <c r="BE18" s="7" t="e">
        <f>IF(AG18=#REF!,"",IF(AND(K18&lt;&gt;"",ISTEXT(S18)),"分担契約/単価契約",IF(ISTEXT(S18),"単価契約",IF(K18&lt;&gt;"","分担契約",""))))</f>
        <v>#REF!</v>
      </c>
      <c r="BF18" s="205" t="e">
        <f>IF(COUNTIF(R18,"**"),"",IF(AND(R18&gt;=#REF!,OR(H18=#REF!,H18=#REF!)),1,IF(AND(R18&gt;=#REF!,H18&lt;&gt;#REF!,H18&lt;&gt;#REF!),1,"")))</f>
        <v>#REF!</v>
      </c>
      <c r="BG18" s="253" t="str">
        <f t="shared" si="6"/>
        <v>○</v>
      </c>
      <c r="BH18" s="205" t="b">
        <f t="shared" si="7"/>
        <v>1</v>
      </c>
      <c r="BI18" s="205" t="b">
        <f t="shared" si="8"/>
        <v>1</v>
      </c>
    </row>
    <row r="19" spans="1:61" ht="54.95" customHeight="1">
      <c r="A19" s="177">
        <f t="shared" si="1"/>
        <v>14</v>
      </c>
      <c r="B19" s="177">
        <f t="shared" si="2"/>
        <v>1</v>
      </c>
      <c r="C19" s="177">
        <f>IF(B19&lt;&gt;1,"",COUNTIF($B$6:B19,1))</f>
        <v>5</v>
      </c>
      <c r="D19" s="177" t="str">
        <f>IF(B19&lt;&gt;2,"",COUNTIF($B$6:B19,2))</f>
        <v/>
      </c>
      <c r="E19" s="177" t="str">
        <f>IF(B19&lt;&gt;3,"",COUNTIF($B$6:B19,3))</f>
        <v/>
      </c>
      <c r="F19" s="177" t="str">
        <f>IF(B19&lt;&gt;4,"",COUNTIF($B$6:B19,4))</f>
        <v/>
      </c>
      <c r="G19" s="59" t="s">
        <v>169</v>
      </c>
      <c r="H19" s="60" t="s">
        <v>8</v>
      </c>
      <c r="I19" s="60" t="s">
        <v>148</v>
      </c>
      <c r="J19" s="60" t="s">
        <v>117</v>
      </c>
      <c r="K19" s="59"/>
      <c r="L19" s="7"/>
      <c r="M19" s="61">
        <v>44340</v>
      </c>
      <c r="N19" s="60" t="s">
        <v>130</v>
      </c>
      <c r="O19" s="62">
        <v>7120001166425</v>
      </c>
      <c r="P19" s="60" t="s">
        <v>104</v>
      </c>
      <c r="Q19" s="59"/>
      <c r="R19" s="63">
        <v>5558300</v>
      </c>
      <c r="S19" s="80">
        <v>5060000</v>
      </c>
      <c r="T19" s="81"/>
      <c r="U19" s="237" t="e">
        <f>IF(OR(L19="×",AG19=#REF!),"－",IF(T19&lt;&gt;"",ROUNDDOWN(T19/R19,3),(IFERROR(ROUNDDOWN(S19/R19,3),"－"))))</f>
        <v>#REF!</v>
      </c>
      <c r="V19" s="63"/>
      <c r="W19" s="63"/>
      <c r="X19" s="59"/>
      <c r="Y19" s="64" t="s">
        <v>109</v>
      </c>
      <c r="Z19" s="65">
        <v>3</v>
      </c>
      <c r="AA19" s="66">
        <v>3</v>
      </c>
      <c r="AB19" s="7"/>
      <c r="AC19" s="10"/>
      <c r="AD19" s="10" t="s">
        <v>108</v>
      </c>
      <c r="AE19" s="67" t="s">
        <v>21</v>
      </c>
      <c r="AF19" s="68"/>
      <c r="AG19" s="64"/>
      <c r="AH19" s="60"/>
      <c r="AI19" s="60"/>
      <c r="AJ19" s="60"/>
      <c r="AK19" s="7"/>
      <c r="AL19" s="7"/>
      <c r="AM19" s="59"/>
      <c r="AN19" s="7"/>
      <c r="AO19" s="7"/>
      <c r="AP19" s="7"/>
      <c r="AQ19" s="7"/>
      <c r="AR19" s="7"/>
      <c r="AS19" s="7"/>
      <c r="AT19" s="7"/>
      <c r="AU19" s="7"/>
      <c r="AV19" s="179"/>
      <c r="AW19" s="192"/>
      <c r="AX19" s="194" t="e">
        <f>IF(AND(OR(K19=#REF!,K19=#REF!),OR(AG19=#REF!,AG19=#REF!)),"年間支払金額(全官署)",IF(OR(AG19=#REF!,AG19=#REF!),"年間支払金額",IF(AND(OR(COUNTIF(AI19,"*すべて*"),COUNTIF(AI19,"*全て*")),Q19="●",OR(K19=#REF!,K19=#REF!)),"年間支払金額(全官署、契約相手方ごと)",IF(AND(OR(COUNTIF(AI19,"*すべて*"),COUNTIF(AI19,"*全て*")),Q19="●"),"年間支払金額(契約相手方ごと)",IF(AND(OR(K19=#REF!,K19=#REF!),AG19=#REF!),"契約総額(全官署)",IF(AND(K19=#REF!,AG19=#REF!),"契約総額(自官署のみ)",IF(K19=#REF!,"年間支払金額(自官署のみ)",IF(AG19=#REF!,"契約総額",IF(AND(COUNTIF(BE19,"&lt;&gt;*単価*"),OR(K19=#REF!,K19=#REF!)),"全官署予定価格",IF(AND(COUNTIF(BE19,"*単価*"),OR(K19=#REF!,K19=#REF!)),"全官署支払金額",IF(AND(COUNTIF(BE19,"&lt;&gt;*単価*"),COUNTIF(BE19,"*変更契約*")),"変更後予定価格",IF(COUNTIF(BE19,"*単価*"),"年間支払金額","予定価格"))))))))))))</f>
        <v>#REF!</v>
      </c>
      <c r="AY19" s="194" t="e">
        <f>IF(AND(BD19=#REF!,R19&gt;#REF!),"○",IF(AND(BD19=#REF!,R19&gt;=#REF!),"○",IF(AND(BD19=#REF!,R19&gt;=#REF!),"○",IF(AND(BD19=#REF!,R19&gt;=#REF!),"○",IF(AND(BD19=#REF!,R19&gt;=#REF!),"○",IF(AND(BD19=#REF!,R19&gt;=#REF!),"○",IF(AND(BD19=#REF!,R19&gt;=#REF!),"○",IF(AND(BD19=#REF!,R19&gt;=#REF!),"○",IF(AND(BD19=#REF!,R19&gt;=#REF!),"○",IF(R19="他官署で調達手続き入札を実施のため","○","×"))))))))))</f>
        <v>#REF!</v>
      </c>
      <c r="AZ19" s="194" t="e">
        <f>IF(AND(BD19=#REF!,W19&gt;#REF!),"○",IF(AND(BD19=#REF!,W19&gt;=#REF!),"○",IF(AND(BD19=#REF!,W19&gt;=#REF!),"○",IF(AND(BD19=#REF!,W19&gt;=#REF!),"○",IF(AND(BD19=#REF!,W19&gt;=#REF!),"○",IF(AND(BD19=#REF!,W19&gt;=#REF!),"○",IF(AND(BD19=#REF!,W19&gt;=#REF!),"○",IF(AND(BD19=#REF!,W19&gt;=#REF!),"○",IF(AND(BD19=#REF!,W19&gt;=#REF!),"○","×")))))))))</f>
        <v>#REF!</v>
      </c>
      <c r="BA19" s="194" t="e">
        <f t="shared" si="3"/>
        <v>#REF!</v>
      </c>
      <c r="BB19" s="194" t="e">
        <f t="shared" si="4"/>
        <v>#REF!</v>
      </c>
      <c r="BC19" s="195" t="e">
        <f t="shared" si="0"/>
        <v>#REF!</v>
      </c>
      <c r="BD19" s="193" t="str">
        <f t="shared" si="5"/>
        <v>②工事（調査及び設計業務等）</v>
      </c>
      <c r="BE19" s="7" t="e">
        <f>IF(AG19=#REF!,"",IF(AND(K19&lt;&gt;"",ISTEXT(S19)),"分担契約/単価契約",IF(ISTEXT(S19),"単価契約",IF(K19&lt;&gt;"","分担契約",""))))</f>
        <v>#REF!</v>
      </c>
      <c r="BF19" s="205" t="e">
        <f>IF(COUNTIF(R19,"**"),"",IF(AND(R19&gt;=#REF!,OR(H19=#REF!,H19=#REF!)),1,IF(AND(R19&gt;=#REF!,H19&lt;&gt;#REF!,H19&lt;&gt;#REF!),1,"")))</f>
        <v>#REF!</v>
      </c>
      <c r="BG19" s="253" t="str">
        <f t="shared" si="6"/>
        <v>○</v>
      </c>
      <c r="BH19" s="205" t="b">
        <f t="shared" si="7"/>
        <v>1</v>
      </c>
      <c r="BI19" s="205" t="b">
        <f t="shared" si="8"/>
        <v>1</v>
      </c>
    </row>
    <row r="20" spans="1:61" ht="54.95" customHeight="1">
      <c r="A20" s="177">
        <f t="shared" si="1"/>
        <v>15</v>
      </c>
      <c r="B20" s="177">
        <f t="shared" si="2"/>
        <v>1</v>
      </c>
      <c r="C20" s="177">
        <f>IF(B20&lt;&gt;1,"",COUNTIF($B$6:B20,1))</f>
        <v>6</v>
      </c>
      <c r="D20" s="177" t="str">
        <f>IF(B20&lt;&gt;2,"",COUNTIF($B$6:B20,2))</f>
        <v/>
      </c>
      <c r="E20" s="177" t="str">
        <f>IF(B20&lt;&gt;3,"",COUNTIF($B$6:B20,3))</f>
        <v/>
      </c>
      <c r="F20" s="177" t="str">
        <f>IF(B20&lt;&gt;4,"",COUNTIF($B$6:B20,4))</f>
        <v/>
      </c>
      <c r="G20" s="59" t="s">
        <v>170</v>
      </c>
      <c r="H20" s="60" t="s">
        <v>6</v>
      </c>
      <c r="I20" s="60" t="s">
        <v>149</v>
      </c>
      <c r="J20" s="60" t="s">
        <v>117</v>
      </c>
      <c r="K20" s="59"/>
      <c r="L20" s="7"/>
      <c r="M20" s="61">
        <v>44340</v>
      </c>
      <c r="N20" s="60" t="s">
        <v>150</v>
      </c>
      <c r="O20" s="62">
        <v>8130001023459</v>
      </c>
      <c r="P20" s="60" t="s">
        <v>104</v>
      </c>
      <c r="Q20" s="59"/>
      <c r="R20" s="63">
        <v>3301100</v>
      </c>
      <c r="S20" s="80">
        <v>3289000</v>
      </c>
      <c r="T20" s="81"/>
      <c r="U20" s="237" t="e">
        <f>IF(OR(L20="×",AG20=#REF!),"－",IF(T20&lt;&gt;"",ROUNDDOWN(T20/R20,3),(IFERROR(ROUNDDOWN(S20/R20,3),"－"))))</f>
        <v>#REF!</v>
      </c>
      <c r="V20" s="63"/>
      <c r="W20" s="63"/>
      <c r="X20" s="59"/>
      <c r="Y20" s="64" t="s">
        <v>7</v>
      </c>
      <c r="Z20" s="65">
        <v>12</v>
      </c>
      <c r="AA20" s="66">
        <v>12</v>
      </c>
      <c r="AB20" s="7"/>
      <c r="AC20" s="10"/>
      <c r="AD20" s="10" t="s">
        <v>108</v>
      </c>
      <c r="AE20" s="67" t="s">
        <v>21</v>
      </c>
      <c r="AF20" s="68"/>
      <c r="AG20" s="64"/>
      <c r="AH20" s="60"/>
      <c r="AI20" s="60"/>
      <c r="AJ20" s="60"/>
      <c r="AK20" s="7"/>
      <c r="AL20" s="7"/>
      <c r="AM20" s="59"/>
      <c r="AN20" s="7"/>
      <c r="AO20" s="7"/>
      <c r="AP20" s="7"/>
      <c r="AQ20" s="7"/>
      <c r="AR20" s="7"/>
      <c r="AS20" s="7"/>
      <c r="AT20" s="7"/>
      <c r="AU20" s="7"/>
      <c r="AV20" s="179"/>
      <c r="AW20" s="192"/>
      <c r="AX20" s="194" t="e">
        <f>IF(AND(OR(K20=#REF!,K20=#REF!),OR(AG20=#REF!,AG20=#REF!)),"年間支払金額(全官署)",IF(OR(AG20=#REF!,AG20=#REF!),"年間支払金額",IF(AND(OR(COUNTIF(AI20,"*すべて*"),COUNTIF(AI20,"*全て*")),Q20="●",OR(K20=#REF!,K20=#REF!)),"年間支払金額(全官署、契約相手方ごと)",IF(AND(OR(COUNTIF(AI20,"*すべて*"),COUNTIF(AI20,"*全て*")),Q20="●"),"年間支払金額(契約相手方ごと)",IF(AND(OR(K20=#REF!,K20=#REF!),AG20=#REF!),"契約総額(全官署)",IF(AND(K20=#REF!,AG20=#REF!),"契約総額(自官署のみ)",IF(K20=#REF!,"年間支払金額(自官署のみ)",IF(AG20=#REF!,"契約総額",IF(AND(COUNTIF(BE20,"&lt;&gt;*単価*"),OR(K20=#REF!,K20=#REF!)),"全官署予定価格",IF(AND(COUNTIF(BE20,"*単価*"),OR(K20=#REF!,K20=#REF!)),"全官署支払金額",IF(AND(COUNTIF(BE20,"&lt;&gt;*単価*"),COUNTIF(BE20,"*変更契約*")),"変更後予定価格",IF(COUNTIF(BE20,"*単価*"),"年間支払金額","予定価格"))))))))))))</f>
        <v>#REF!</v>
      </c>
      <c r="AY20" s="194" t="e">
        <f>IF(AND(BD20=#REF!,R20&gt;#REF!),"○",IF(AND(BD20=#REF!,R20&gt;=#REF!),"○",IF(AND(BD20=#REF!,R20&gt;=#REF!),"○",IF(AND(BD20=#REF!,R20&gt;=#REF!),"○",IF(AND(BD20=#REF!,R20&gt;=#REF!),"○",IF(AND(BD20=#REF!,R20&gt;=#REF!),"○",IF(AND(BD20=#REF!,R20&gt;=#REF!),"○",IF(AND(BD20=#REF!,R20&gt;=#REF!),"○",IF(AND(BD20=#REF!,R20&gt;=#REF!),"○",IF(R20="他官署で調達手続き入札を実施のため","○","×"))))))))))</f>
        <v>#REF!</v>
      </c>
      <c r="AZ20" s="194" t="e">
        <f>IF(AND(BD20=#REF!,W20&gt;#REF!),"○",IF(AND(BD20=#REF!,W20&gt;=#REF!),"○",IF(AND(BD20=#REF!,W20&gt;=#REF!),"○",IF(AND(BD20=#REF!,W20&gt;=#REF!),"○",IF(AND(BD20=#REF!,W20&gt;=#REF!),"○",IF(AND(BD20=#REF!,W20&gt;=#REF!),"○",IF(AND(BD20=#REF!,W20&gt;=#REF!),"○",IF(AND(BD20=#REF!,W20&gt;=#REF!),"○",IF(AND(BD20=#REF!,W20&gt;=#REF!),"○","×")))))))))</f>
        <v>#REF!</v>
      </c>
      <c r="BA20" s="194" t="e">
        <f t="shared" si="3"/>
        <v>#REF!</v>
      </c>
      <c r="BB20" s="194" t="e">
        <f t="shared" si="4"/>
        <v>#REF!</v>
      </c>
      <c r="BC20" s="195" t="e">
        <f t="shared" si="0"/>
        <v>#REF!</v>
      </c>
      <c r="BD20" s="193" t="str">
        <f t="shared" si="5"/>
        <v>①工事</v>
      </c>
      <c r="BE20" s="7" t="e">
        <f>IF(AG20=#REF!,"",IF(AND(K20&lt;&gt;"",ISTEXT(S20)),"分担契約/単価契約",IF(ISTEXT(S20),"単価契約",IF(K20&lt;&gt;"","分担契約",""))))</f>
        <v>#REF!</v>
      </c>
      <c r="BF20" s="205" t="e">
        <f>IF(COUNTIF(R20,"**"),"",IF(AND(R20&gt;=#REF!,OR(H20=#REF!,H20=#REF!)),1,IF(AND(R20&gt;=#REF!,H20&lt;&gt;#REF!,H20&lt;&gt;#REF!),1,"")))</f>
        <v>#REF!</v>
      </c>
      <c r="BG20" s="253" t="str">
        <f t="shared" si="6"/>
        <v>○</v>
      </c>
      <c r="BH20" s="205" t="b">
        <f t="shared" si="7"/>
        <v>1</v>
      </c>
      <c r="BI20" s="205" t="b">
        <f t="shared" si="8"/>
        <v>1</v>
      </c>
    </row>
    <row r="21" spans="1:61" ht="54.95" customHeight="1">
      <c r="A21" s="177">
        <f t="shared" si="1"/>
        <v>16</v>
      </c>
      <c r="B21" s="177">
        <f t="shared" si="2"/>
        <v>3</v>
      </c>
      <c r="C21" s="177" t="str">
        <f>IF(B21&lt;&gt;1,"",COUNTIF($B$6:B21,1))</f>
        <v/>
      </c>
      <c r="D21" s="177" t="str">
        <f>IF(B21&lt;&gt;2,"",COUNTIF($B$6:B21,2))</f>
        <v/>
      </c>
      <c r="E21" s="177">
        <f>IF(B21&lt;&gt;3,"",COUNTIF($B$6:B21,3))</f>
        <v>7</v>
      </c>
      <c r="F21" s="177" t="str">
        <f>IF(B21&lt;&gt;4,"",COUNTIF($B$6:B21,4))</f>
        <v/>
      </c>
      <c r="G21" s="59" t="s">
        <v>171</v>
      </c>
      <c r="H21" s="60" t="s">
        <v>11</v>
      </c>
      <c r="I21" s="60" t="s">
        <v>151</v>
      </c>
      <c r="J21" s="60" t="s">
        <v>152</v>
      </c>
      <c r="K21" s="59" t="s">
        <v>9</v>
      </c>
      <c r="L21" s="7"/>
      <c r="M21" s="61">
        <v>44342</v>
      </c>
      <c r="N21" s="60" t="s">
        <v>153</v>
      </c>
      <c r="O21" s="62">
        <v>6120001089858</v>
      </c>
      <c r="P21" s="60" t="s">
        <v>104</v>
      </c>
      <c r="Q21" s="59"/>
      <c r="R21" s="63">
        <v>15449535</v>
      </c>
      <c r="S21" s="80" t="s">
        <v>154</v>
      </c>
      <c r="T21" s="81">
        <v>13344245</v>
      </c>
      <c r="U21" s="237" t="e">
        <f>IF(OR(L21="×",AG21=#REF!),"－",IF(T21&lt;&gt;"",ROUNDDOWN(T21/R21,3),(IFERROR(ROUNDDOWN(S21/R21,3),"－"))))</f>
        <v>#REF!</v>
      </c>
      <c r="V21" s="63"/>
      <c r="W21" s="63"/>
      <c r="X21" s="59" t="s">
        <v>108</v>
      </c>
      <c r="Y21" s="64" t="s">
        <v>109</v>
      </c>
      <c r="Z21" s="65">
        <v>3</v>
      </c>
      <c r="AA21" s="66">
        <v>0</v>
      </c>
      <c r="AB21" s="7"/>
      <c r="AC21" s="10"/>
      <c r="AD21" s="10"/>
      <c r="AE21" s="67" t="s">
        <v>21</v>
      </c>
      <c r="AF21" s="68"/>
      <c r="AG21" s="64"/>
      <c r="AH21" s="60"/>
      <c r="AI21" s="60"/>
      <c r="AJ21" s="60" t="s">
        <v>161</v>
      </c>
      <c r="AK21" s="7"/>
      <c r="AL21" s="7"/>
      <c r="AM21" s="59"/>
      <c r="AN21" s="7"/>
      <c r="AO21" s="7"/>
      <c r="AP21" s="7"/>
      <c r="AQ21" s="7"/>
      <c r="AR21" s="7"/>
      <c r="AS21" s="7"/>
      <c r="AT21" s="7"/>
      <c r="AU21" s="7"/>
      <c r="AV21" s="179"/>
      <c r="AW21" s="192"/>
      <c r="AX21" s="194" t="e">
        <f>IF(AND(OR(K21=#REF!,K21=#REF!),OR(AG21=#REF!,AG21=#REF!)),"年間支払金額(全官署)",IF(OR(AG21=#REF!,AG21=#REF!),"年間支払金額",IF(AND(OR(COUNTIF(AI21,"*すべて*"),COUNTIF(AI21,"*全て*")),Q21="●",OR(K21=#REF!,K21=#REF!)),"年間支払金額(全官署、契約相手方ごと)",IF(AND(OR(COUNTIF(AI21,"*すべて*"),COUNTIF(AI21,"*全て*")),Q21="●"),"年間支払金額(契約相手方ごと)",IF(AND(OR(K21=#REF!,K21=#REF!),AG21=#REF!),"契約総額(全官署)",IF(AND(K21=#REF!,AG21=#REF!),"契約総額(自官署のみ)",IF(K21=#REF!,"年間支払金額(自官署のみ)",IF(AG21=#REF!,"契約総額",IF(AND(COUNTIF(BE21,"&lt;&gt;*単価*"),OR(K21=#REF!,K21=#REF!)),"全官署予定価格",IF(AND(COUNTIF(BE21,"*単価*"),OR(K21=#REF!,K21=#REF!)),"全官署支払金額",IF(AND(COUNTIF(BE21,"&lt;&gt;*単価*"),COUNTIF(BE21,"*変更契約*")),"変更後予定価格",IF(COUNTIF(BE21,"*単価*"),"年間支払金額","予定価格"))))))))))))</f>
        <v>#REF!</v>
      </c>
      <c r="AY21" s="194" t="e">
        <f>IF(AND(BD21=#REF!,R21&gt;#REF!),"○",IF(AND(BD21=#REF!,R21&gt;=#REF!),"○",IF(AND(BD21=#REF!,R21&gt;=#REF!),"○",IF(AND(BD21=#REF!,R21&gt;=#REF!),"○",IF(AND(BD21=#REF!,R21&gt;=#REF!),"○",IF(AND(BD21=#REF!,R21&gt;=#REF!),"○",IF(AND(BD21=#REF!,R21&gt;=#REF!),"○",IF(AND(BD21=#REF!,R21&gt;=#REF!),"○",IF(AND(BD21=#REF!,R21&gt;=#REF!),"○",IF(R21="他官署で調達手続き入札を実施のため","○","×"))))))))))</f>
        <v>#REF!</v>
      </c>
      <c r="AZ21" s="194" t="e">
        <f>IF(AND(BD21=#REF!,W21&gt;#REF!),"○",IF(AND(BD21=#REF!,W21&gt;=#REF!),"○",IF(AND(BD21=#REF!,W21&gt;=#REF!),"○",IF(AND(BD21=#REF!,W21&gt;=#REF!),"○",IF(AND(BD21=#REF!,W21&gt;=#REF!),"○",IF(AND(BD21=#REF!,W21&gt;=#REF!),"○",IF(AND(BD21=#REF!,W21&gt;=#REF!),"○",IF(AND(BD21=#REF!,W21&gt;=#REF!),"○",IF(AND(BD21=#REF!,W21&gt;=#REF!),"○","×")))))))))</f>
        <v>#REF!</v>
      </c>
      <c r="BA21" s="194" t="e">
        <f t="shared" si="3"/>
        <v>#REF!</v>
      </c>
      <c r="BB21" s="194" t="e">
        <f t="shared" si="4"/>
        <v>#REF!</v>
      </c>
      <c r="BC21" s="195" t="e">
        <f t="shared" si="0"/>
        <v>#REF!</v>
      </c>
      <c r="BD21" s="193" t="str">
        <f t="shared" si="5"/>
        <v>⑧物品等製造</v>
      </c>
      <c r="BE21" s="7" t="e">
        <f>IF(AG21=#REF!,"",IF(AND(K21&lt;&gt;"",ISTEXT(S21)),"分担契約/単価契約",IF(ISTEXT(S21),"単価契約",IF(K21&lt;&gt;"","分担契約",""))))</f>
        <v>#REF!</v>
      </c>
      <c r="BF21" s="205" t="e">
        <f>IF(COUNTIF(R21,"**"),"",IF(AND(R21&gt;=#REF!,OR(H21=#REF!,H21=#REF!)),1,IF(AND(R21&gt;=#REF!,H21&lt;&gt;#REF!,H21&lt;&gt;#REF!),1,"")))</f>
        <v>#REF!</v>
      </c>
      <c r="BG21" s="253" t="str">
        <f t="shared" si="6"/>
        <v>○</v>
      </c>
      <c r="BH21" s="205" t="b">
        <f t="shared" si="7"/>
        <v>1</v>
      </c>
      <c r="BI21" s="205" t="b">
        <f t="shared" si="8"/>
        <v>1</v>
      </c>
    </row>
    <row r="22" spans="1:61" ht="54.95" customHeight="1">
      <c r="A22" s="177">
        <f t="shared" si="1"/>
        <v>17</v>
      </c>
      <c r="B22" s="177">
        <f t="shared" si="2"/>
        <v>3</v>
      </c>
      <c r="C22" s="177" t="str">
        <f>IF(B22&lt;&gt;1,"",COUNTIF($B$6:B22,1))</f>
        <v/>
      </c>
      <c r="D22" s="177" t="str">
        <f>IF(B22&lt;&gt;2,"",COUNTIF($B$6:B22,2))</f>
        <v/>
      </c>
      <c r="E22" s="177">
        <f>IF(B22&lt;&gt;3,"",COUNTIF($B$6:B22,3))</f>
        <v>8</v>
      </c>
      <c r="F22" s="177" t="str">
        <f>IF(B22&lt;&gt;4,"",COUNTIF($B$6:B22,4))</f>
        <v/>
      </c>
      <c r="G22" s="59" t="s">
        <v>172</v>
      </c>
      <c r="H22" s="60" t="s">
        <v>11</v>
      </c>
      <c r="I22" s="60" t="s">
        <v>155</v>
      </c>
      <c r="J22" s="60" t="s">
        <v>152</v>
      </c>
      <c r="K22" s="59" t="s">
        <v>9</v>
      </c>
      <c r="L22" s="7"/>
      <c r="M22" s="61">
        <v>44342</v>
      </c>
      <c r="N22" s="60" t="s">
        <v>156</v>
      </c>
      <c r="O22" s="62">
        <v>2120001092320</v>
      </c>
      <c r="P22" s="60" t="s">
        <v>104</v>
      </c>
      <c r="Q22" s="59"/>
      <c r="R22" s="63">
        <v>4412885</v>
      </c>
      <c r="S22" s="80" t="s">
        <v>157</v>
      </c>
      <c r="T22" s="81">
        <v>3491207</v>
      </c>
      <c r="U22" s="237" t="e">
        <f>IF(OR(L22="×",AG22=#REF!),"－",IF(T22&lt;&gt;"",ROUNDDOWN(T22/R22,3),(IFERROR(ROUNDDOWN(S22/R22,3),"－"))))</f>
        <v>#REF!</v>
      </c>
      <c r="V22" s="63"/>
      <c r="W22" s="63"/>
      <c r="X22" s="59" t="s">
        <v>108</v>
      </c>
      <c r="Y22" s="64" t="s">
        <v>109</v>
      </c>
      <c r="Z22" s="65">
        <v>4</v>
      </c>
      <c r="AA22" s="66">
        <v>1</v>
      </c>
      <c r="AB22" s="7"/>
      <c r="AC22" s="10"/>
      <c r="AD22" s="10"/>
      <c r="AE22" s="67" t="s">
        <v>21</v>
      </c>
      <c r="AF22" s="68"/>
      <c r="AG22" s="64"/>
      <c r="AH22" s="60"/>
      <c r="AI22" s="60"/>
      <c r="AJ22" s="60" t="s">
        <v>162</v>
      </c>
      <c r="AK22" s="7"/>
      <c r="AL22" s="7"/>
      <c r="AM22" s="59"/>
      <c r="AN22" s="7"/>
      <c r="AO22" s="7"/>
      <c r="AP22" s="7"/>
      <c r="AQ22" s="7"/>
      <c r="AR22" s="7"/>
      <c r="AS22" s="7"/>
      <c r="AT22" s="7"/>
      <c r="AU22" s="7"/>
      <c r="AV22" s="179"/>
      <c r="AW22" s="192"/>
      <c r="AX22" s="194" t="e">
        <f>IF(AND(OR(K22=#REF!,K22=#REF!),OR(AG22=#REF!,AG22=#REF!)),"年間支払金額(全官署)",IF(OR(AG22=#REF!,AG22=#REF!),"年間支払金額",IF(AND(OR(COUNTIF(AI22,"*すべて*"),COUNTIF(AI22,"*全て*")),Q22="●",OR(K22=#REF!,K22=#REF!)),"年間支払金額(全官署、契約相手方ごと)",IF(AND(OR(COUNTIF(AI22,"*すべて*"),COUNTIF(AI22,"*全て*")),Q22="●"),"年間支払金額(契約相手方ごと)",IF(AND(OR(K22=#REF!,K22=#REF!),AG22=#REF!),"契約総額(全官署)",IF(AND(K22=#REF!,AG22=#REF!),"契約総額(自官署のみ)",IF(K22=#REF!,"年間支払金額(自官署のみ)",IF(AG22=#REF!,"契約総額",IF(AND(COUNTIF(BE22,"&lt;&gt;*単価*"),OR(K22=#REF!,K22=#REF!)),"全官署予定価格",IF(AND(COUNTIF(BE22,"*単価*"),OR(K22=#REF!,K22=#REF!)),"全官署支払金額",IF(AND(COUNTIF(BE22,"&lt;&gt;*単価*"),COUNTIF(BE22,"*変更契約*")),"変更後予定価格",IF(COUNTIF(BE22,"*単価*"),"年間支払金額","予定価格"))))))))))))</f>
        <v>#REF!</v>
      </c>
      <c r="AY22" s="194" t="e">
        <f>IF(AND(BD22=#REF!,R22&gt;#REF!),"○",IF(AND(BD22=#REF!,R22&gt;=#REF!),"○",IF(AND(BD22=#REF!,R22&gt;=#REF!),"○",IF(AND(BD22=#REF!,R22&gt;=#REF!),"○",IF(AND(BD22=#REF!,R22&gt;=#REF!),"○",IF(AND(BD22=#REF!,R22&gt;=#REF!),"○",IF(AND(BD22=#REF!,R22&gt;=#REF!),"○",IF(AND(BD22=#REF!,R22&gt;=#REF!),"○",IF(AND(BD22=#REF!,R22&gt;=#REF!),"○",IF(R22="他官署で調達手続き入札を実施のため","○","×"))))))))))</f>
        <v>#REF!</v>
      </c>
      <c r="AZ22" s="194" t="e">
        <f>IF(AND(BD22=#REF!,W22&gt;#REF!),"○",IF(AND(BD22=#REF!,W22&gt;=#REF!),"○",IF(AND(BD22=#REF!,W22&gt;=#REF!),"○",IF(AND(BD22=#REF!,W22&gt;=#REF!),"○",IF(AND(BD22=#REF!,W22&gt;=#REF!),"○",IF(AND(BD22=#REF!,W22&gt;=#REF!),"○",IF(AND(BD22=#REF!,W22&gt;=#REF!),"○",IF(AND(BD22=#REF!,W22&gt;=#REF!),"○",IF(AND(BD22=#REF!,W22&gt;=#REF!),"○","×")))))))))</f>
        <v>#REF!</v>
      </c>
      <c r="BA22" s="194" t="e">
        <f t="shared" si="3"/>
        <v>#REF!</v>
      </c>
      <c r="BB22" s="194" t="e">
        <f t="shared" si="4"/>
        <v>#REF!</v>
      </c>
      <c r="BC22" s="195" t="e">
        <f t="shared" si="0"/>
        <v>#REF!</v>
      </c>
      <c r="BD22" s="193" t="str">
        <f t="shared" si="5"/>
        <v>⑧物品等製造</v>
      </c>
      <c r="BE22" s="7" t="e">
        <f>IF(AG22=#REF!,"",IF(AND(K22&lt;&gt;"",ISTEXT(S22)),"分担契約/単価契約",IF(ISTEXT(S22),"単価契約",IF(K22&lt;&gt;"","分担契約",""))))</f>
        <v>#REF!</v>
      </c>
      <c r="BF22" s="205" t="e">
        <f>IF(COUNTIF(R22,"**"),"",IF(AND(R22&gt;=#REF!,OR(H22=#REF!,H22=#REF!)),1,IF(AND(R22&gt;=#REF!,H22&lt;&gt;#REF!,H22&lt;&gt;#REF!),1,"")))</f>
        <v>#REF!</v>
      </c>
      <c r="BG22" s="253" t="str">
        <f t="shared" si="6"/>
        <v>○</v>
      </c>
      <c r="BH22" s="205" t="b">
        <f t="shared" si="7"/>
        <v>1</v>
      </c>
      <c r="BI22" s="205" t="b">
        <f t="shared" si="8"/>
        <v>1</v>
      </c>
    </row>
    <row r="23" spans="1:61" ht="54.95" customHeight="1">
      <c r="A23" s="177">
        <f t="shared" si="1"/>
        <v>18</v>
      </c>
      <c r="B23" s="177">
        <f t="shared" si="2"/>
        <v>3</v>
      </c>
      <c r="C23" s="177" t="str">
        <f>IF(B23&lt;&gt;1,"",COUNTIF($B$6:B23,1))</f>
        <v/>
      </c>
      <c r="D23" s="177" t="str">
        <f>IF(B23&lt;&gt;2,"",COUNTIF($B$6:B23,2))</f>
        <v/>
      </c>
      <c r="E23" s="177">
        <f>IF(B23&lt;&gt;3,"",COUNTIF($B$6:B23,3))</f>
        <v>9</v>
      </c>
      <c r="F23" s="177" t="str">
        <f>IF(B23&lt;&gt;4,"",COUNTIF($B$6:B23,4))</f>
        <v/>
      </c>
      <c r="G23" s="59" t="s">
        <v>173</v>
      </c>
      <c r="H23" s="60" t="s">
        <v>10</v>
      </c>
      <c r="I23" s="60" t="s">
        <v>158</v>
      </c>
      <c r="J23" s="60" t="s">
        <v>159</v>
      </c>
      <c r="K23" s="59"/>
      <c r="L23" s="7"/>
      <c r="M23" s="61">
        <v>44347</v>
      </c>
      <c r="N23" s="60" t="s">
        <v>160</v>
      </c>
      <c r="O23" s="62">
        <v>3120001001214</v>
      </c>
      <c r="P23" s="60" t="s">
        <v>104</v>
      </c>
      <c r="Q23" s="59"/>
      <c r="R23" s="63">
        <v>6981785</v>
      </c>
      <c r="S23" s="80">
        <v>6296400</v>
      </c>
      <c r="T23" s="81"/>
      <c r="U23" s="237" t="e">
        <f>IF(OR(L23="×",AG23=#REF!),"－",IF(T23&lt;&gt;"",ROUNDDOWN(T23/R23,3),(IFERROR(ROUNDDOWN(S23/R23,3),"－"))))</f>
        <v>#REF!</v>
      </c>
      <c r="V23" s="63"/>
      <c r="W23" s="63"/>
      <c r="X23" s="59"/>
      <c r="Y23" s="64" t="s">
        <v>109</v>
      </c>
      <c r="Z23" s="65">
        <v>4</v>
      </c>
      <c r="AA23" s="66">
        <v>4</v>
      </c>
      <c r="AB23" s="7"/>
      <c r="AC23" s="10"/>
      <c r="AD23" s="10" t="s">
        <v>108</v>
      </c>
      <c r="AE23" s="67" t="s">
        <v>21</v>
      </c>
      <c r="AF23" s="68"/>
      <c r="AG23" s="64"/>
      <c r="AH23" s="60"/>
      <c r="AI23" s="60"/>
      <c r="AJ23" s="60"/>
      <c r="AK23" s="7"/>
      <c r="AL23" s="7"/>
      <c r="AM23" s="59"/>
      <c r="AN23" s="7"/>
      <c r="AO23" s="7"/>
      <c r="AP23" s="7"/>
      <c r="AQ23" s="7"/>
      <c r="AR23" s="7"/>
      <c r="AS23" s="7"/>
      <c r="AT23" s="7"/>
      <c r="AU23" s="7"/>
      <c r="AV23" s="179"/>
      <c r="AW23" s="192"/>
      <c r="AX23" s="194" t="e">
        <f>IF(AND(OR(K23=#REF!,K23=#REF!),OR(AG23=#REF!,AG23=#REF!)),"年間支払金額(全官署)",IF(OR(AG23=#REF!,AG23=#REF!),"年間支払金額",IF(AND(OR(COUNTIF(AI23,"*すべて*"),COUNTIF(AI23,"*全て*")),Q23="●",OR(K23=#REF!,K23=#REF!)),"年間支払金額(全官署、契約相手方ごと)",IF(AND(OR(COUNTIF(AI23,"*すべて*"),COUNTIF(AI23,"*全て*")),Q23="●"),"年間支払金額(契約相手方ごと)",IF(AND(OR(K23=#REF!,K23=#REF!),AG23=#REF!),"契約総額(全官署)",IF(AND(K23=#REF!,AG23=#REF!),"契約総額(自官署のみ)",IF(K23=#REF!,"年間支払金額(自官署のみ)",IF(AG23=#REF!,"契約総額",IF(AND(COUNTIF(BE23,"&lt;&gt;*単価*"),OR(K23=#REF!,K23=#REF!)),"全官署予定価格",IF(AND(COUNTIF(BE23,"*単価*"),OR(K23=#REF!,K23=#REF!)),"全官署支払金額",IF(AND(COUNTIF(BE23,"&lt;&gt;*単価*"),COUNTIF(BE23,"*変更契約*")),"変更後予定価格",IF(COUNTIF(BE23,"*単価*"),"年間支払金額","予定価格"))))))))))))</f>
        <v>#REF!</v>
      </c>
      <c r="AY23" s="194" t="e">
        <f>IF(AND(BD23=#REF!,R23&gt;#REF!),"○",IF(AND(BD23=#REF!,R23&gt;=#REF!),"○",IF(AND(BD23=#REF!,R23&gt;=#REF!),"○",IF(AND(BD23=#REF!,R23&gt;=#REF!),"○",IF(AND(BD23=#REF!,R23&gt;=#REF!),"○",IF(AND(BD23=#REF!,R23&gt;=#REF!),"○",IF(AND(BD23=#REF!,R23&gt;=#REF!),"○",IF(AND(BD23=#REF!,R23&gt;=#REF!),"○",IF(AND(BD23=#REF!,R23&gt;=#REF!),"○",IF(R23="他官署で調達手続き入札を実施のため","○","×"))))))))))</f>
        <v>#REF!</v>
      </c>
      <c r="AZ23" s="194" t="e">
        <f>IF(AND(BD23=#REF!,W23&gt;#REF!),"○",IF(AND(BD23=#REF!,W23&gt;=#REF!),"○",IF(AND(BD23=#REF!,W23&gt;=#REF!),"○",IF(AND(BD23=#REF!,W23&gt;=#REF!),"○",IF(AND(BD23=#REF!,W23&gt;=#REF!),"○",IF(AND(BD23=#REF!,W23&gt;=#REF!),"○",IF(AND(BD23=#REF!,W23&gt;=#REF!),"○",IF(AND(BD23=#REF!,W23&gt;=#REF!),"○",IF(AND(BD23=#REF!,W23&gt;=#REF!),"○","×")))))))))</f>
        <v>#REF!</v>
      </c>
      <c r="BA23" s="194" t="e">
        <f t="shared" si="3"/>
        <v>#REF!</v>
      </c>
      <c r="BB23" s="194" t="e">
        <f t="shared" si="4"/>
        <v>#REF!</v>
      </c>
      <c r="BC23" s="195" t="e">
        <f t="shared" si="0"/>
        <v>#REF!</v>
      </c>
      <c r="BD23" s="193" t="str">
        <f t="shared" si="5"/>
        <v>⑦物品等購入</v>
      </c>
      <c r="BE23" s="7" t="e">
        <f>IF(AG23=#REF!,"",IF(AND(K23&lt;&gt;"",ISTEXT(S23)),"分担契約/単価契約",IF(ISTEXT(S23),"単価契約",IF(K23&lt;&gt;"","分担契約",""))))</f>
        <v>#REF!</v>
      </c>
      <c r="BF23" s="205" t="e">
        <f>IF(COUNTIF(R23,"**"),"",IF(AND(R23&gt;=#REF!,OR(H23=#REF!,H23=#REF!)),1,IF(AND(R23&gt;=#REF!,H23&lt;&gt;#REF!,H23&lt;&gt;#REF!),1,"")))</f>
        <v>#REF!</v>
      </c>
      <c r="BG23" s="253" t="str">
        <f t="shared" si="6"/>
        <v>○</v>
      </c>
      <c r="BH23" s="205" t="b">
        <f t="shared" si="7"/>
        <v>1</v>
      </c>
      <c r="BI23" s="205" t="b">
        <f t="shared" si="8"/>
        <v>1</v>
      </c>
    </row>
    <row r="24" spans="1:61" ht="54.95" customHeight="1">
      <c r="A24" s="177">
        <f t="shared" si="1"/>
        <v>19</v>
      </c>
      <c r="B24" s="177" t="str">
        <f t="shared" si="2"/>
        <v/>
      </c>
      <c r="C24" s="177" t="str">
        <f>IF(B24&lt;&gt;1,"",COUNTIF($B$6:B24,1))</f>
        <v/>
      </c>
      <c r="D24" s="177" t="str">
        <f>IF(B24&lt;&gt;2,"",COUNTIF($B$6:B24,2))</f>
        <v/>
      </c>
      <c r="E24" s="177" t="str">
        <f>IF(B24&lt;&gt;3,"",COUNTIF($B$6:B24,3))</f>
        <v/>
      </c>
      <c r="F24" s="177" t="str">
        <f>IF(B24&lt;&gt;4,"",COUNTIF($B$6:B24,4))</f>
        <v/>
      </c>
      <c r="G24" s="59"/>
      <c r="H24" s="60"/>
      <c r="I24" s="60"/>
      <c r="J24" s="60"/>
      <c r="K24" s="59"/>
      <c r="L24" s="7"/>
      <c r="M24" s="61"/>
      <c r="N24" s="60"/>
      <c r="O24" s="62"/>
      <c r="P24" s="60"/>
      <c r="Q24" s="59"/>
      <c r="R24" s="63"/>
      <c r="S24" s="80"/>
      <c r="T24" s="81"/>
      <c r="U24" s="237" t="e">
        <f>IF(OR(L24="×",AG24=#REF!),"－",IF(T24&lt;&gt;"",ROUNDDOWN(T24/R24,3),(IFERROR(ROUNDDOWN(S24/R24,3),"－"))))</f>
        <v>#REF!</v>
      </c>
      <c r="V24" s="63"/>
      <c r="W24" s="63"/>
      <c r="X24" s="59"/>
      <c r="Y24" s="64"/>
      <c r="Z24" s="65"/>
      <c r="AA24" s="66"/>
      <c r="AB24" s="7"/>
      <c r="AC24" s="10"/>
      <c r="AD24" s="10"/>
      <c r="AE24" s="67"/>
      <c r="AF24" s="68"/>
      <c r="AG24" s="64"/>
      <c r="AH24" s="60"/>
      <c r="AI24" s="60"/>
      <c r="AJ24" s="60"/>
      <c r="AK24" s="7"/>
      <c r="AL24" s="7"/>
      <c r="AM24" s="59"/>
      <c r="AN24" s="7"/>
      <c r="AO24" s="7"/>
      <c r="AP24" s="7"/>
      <c r="AQ24" s="7"/>
      <c r="AR24" s="7"/>
      <c r="AS24" s="7"/>
      <c r="AT24" s="7"/>
      <c r="AU24" s="7"/>
      <c r="AV24" s="179"/>
      <c r="AW24" s="192"/>
      <c r="AX24" s="194" t="e">
        <f>IF(AND(OR(K24=#REF!,K24=#REF!),OR(AG24=#REF!,AG24=#REF!)),"年間支払金額(全官署)",IF(OR(AG24=#REF!,AG24=#REF!),"年間支払金額",IF(AND(OR(COUNTIF(AI24,"*すべて*"),COUNTIF(AI24,"*全て*")),Q24="●",OR(K24=#REF!,K24=#REF!)),"年間支払金額(全官署、契約相手方ごと)",IF(AND(OR(COUNTIF(AI24,"*すべて*"),COUNTIF(AI24,"*全て*")),Q24="●"),"年間支払金額(契約相手方ごと)",IF(AND(OR(K24=#REF!,K24=#REF!),AG24=#REF!),"契約総額(全官署)",IF(AND(K24=#REF!,AG24=#REF!),"契約総額(自官署のみ)",IF(K24=#REF!,"年間支払金額(自官署のみ)",IF(AG24=#REF!,"契約総額",IF(AND(COUNTIF(BE24,"&lt;&gt;*単価*"),OR(K24=#REF!,K24=#REF!)),"全官署予定価格",IF(AND(COUNTIF(BE24,"*単価*"),OR(K24=#REF!,K24=#REF!)),"全官署支払金額",IF(AND(COUNTIF(BE24,"&lt;&gt;*単価*"),COUNTIF(BE24,"*変更契約*")),"変更後予定価格",IF(COUNTIF(BE24,"*単価*"),"年間支払金額","予定価格"))))))))))))</f>
        <v>#REF!</v>
      </c>
      <c r="AY24" s="194" t="e">
        <f>IF(AND(BD24=#REF!,R24&gt;#REF!),"○",IF(AND(BD24=#REF!,R24&gt;=#REF!),"○",IF(AND(BD24=#REF!,R24&gt;=#REF!),"○",IF(AND(BD24=#REF!,R24&gt;=#REF!),"○",IF(AND(BD24=#REF!,R24&gt;=#REF!),"○",IF(AND(BD24=#REF!,R24&gt;=#REF!),"○",IF(AND(BD24=#REF!,R24&gt;=#REF!),"○",IF(AND(BD24=#REF!,R24&gt;=#REF!),"○",IF(AND(BD24=#REF!,R24&gt;=#REF!),"○",IF(R24="他官署で調達手続き入札を実施のため","○","×"))))))))))</f>
        <v>#REF!</v>
      </c>
      <c r="AZ24" s="194" t="e">
        <f>IF(AND(BD24=#REF!,W24&gt;#REF!),"○",IF(AND(BD24=#REF!,W24&gt;=#REF!),"○",IF(AND(BD24=#REF!,W24&gt;=#REF!),"○",IF(AND(BD24=#REF!,W24&gt;=#REF!),"○",IF(AND(BD24=#REF!,W24&gt;=#REF!),"○",IF(AND(BD24=#REF!,W24&gt;=#REF!),"○",IF(AND(BD24=#REF!,W24&gt;=#REF!),"○",IF(AND(BD24=#REF!,W24&gt;=#REF!),"○",IF(AND(BD24=#REF!,W24&gt;=#REF!),"○","×")))))))))</f>
        <v>#REF!</v>
      </c>
      <c r="BA24" s="194" t="e">
        <f t="shared" si="3"/>
        <v>#REF!</v>
      </c>
      <c r="BB24" s="194" t="e">
        <f t="shared" si="4"/>
        <v>#REF!</v>
      </c>
      <c r="BC24" s="195" t="e">
        <f t="shared" si="0"/>
        <v>#REF!</v>
      </c>
      <c r="BD24" s="193">
        <f t="shared" si="5"/>
        <v>0</v>
      </c>
      <c r="BE24" s="7" t="e">
        <f>IF(AG24=#REF!,"",IF(AND(K24&lt;&gt;"",ISTEXT(S24)),"分担契約/単価契約",IF(ISTEXT(S24),"単価契約",IF(K24&lt;&gt;"","分担契約",""))))</f>
        <v>#REF!</v>
      </c>
      <c r="BF24" s="205" t="e">
        <f>IF(COUNTIF(R24,"**"),"",IF(AND(R24&gt;=#REF!,OR(H24=#REF!,H24=#REF!)),1,IF(AND(R24&gt;=#REF!,H24&lt;&gt;#REF!,H24&lt;&gt;#REF!),1,"")))</f>
        <v>#REF!</v>
      </c>
      <c r="BG24" s="253" t="str">
        <f t="shared" si="6"/>
        <v>○</v>
      </c>
      <c r="BH24" s="205" t="b">
        <f t="shared" si="7"/>
        <v>1</v>
      </c>
      <c r="BI24" s="205" t="b">
        <f t="shared" si="8"/>
        <v>1</v>
      </c>
    </row>
    <row r="25" spans="1:61" ht="54.95" customHeight="1">
      <c r="A25" s="177">
        <f t="shared" si="1"/>
        <v>20</v>
      </c>
      <c r="B25" s="177" t="str">
        <f t="shared" si="2"/>
        <v/>
      </c>
      <c r="C25" s="177" t="str">
        <f>IF(B25&lt;&gt;1,"",COUNTIF($B$6:B25,1))</f>
        <v/>
      </c>
      <c r="D25" s="177" t="str">
        <f>IF(B25&lt;&gt;2,"",COUNTIF($B$6:B25,2))</f>
        <v/>
      </c>
      <c r="E25" s="177" t="str">
        <f>IF(B25&lt;&gt;3,"",COUNTIF($B$6:B25,3))</f>
        <v/>
      </c>
      <c r="F25" s="177" t="str">
        <f>IF(B25&lt;&gt;4,"",COUNTIF($B$6:B25,4))</f>
        <v/>
      </c>
      <c r="G25" s="59"/>
      <c r="H25" s="60"/>
      <c r="I25" s="60"/>
      <c r="J25" s="60"/>
      <c r="K25" s="59"/>
      <c r="L25" s="7"/>
      <c r="M25" s="61"/>
      <c r="N25" s="60"/>
      <c r="O25" s="62"/>
      <c r="P25" s="60"/>
      <c r="Q25" s="59"/>
      <c r="R25" s="63"/>
      <c r="S25" s="80"/>
      <c r="T25" s="81"/>
      <c r="U25" s="237" t="e">
        <f>IF(OR(L25="×",AG25=#REF!),"－",IF(T25&lt;&gt;"",ROUNDDOWN(T25/R25,3),(IFERROR(ROUNDDOWN(S25/R25,3),"－"))))</f>
        <v>#REF!</v>
      </c>
      <c r="V25" s="63"/>
      <c r="W25" s="63"/>
      <c r="X25" s="59"/>
      <c r="Y25" s="64"/>
      <c r="Z25" s="65"/>
      <c r="AA25" s="66"/>
      <c r="AB25" s="7"/>
      <c r="AC25" s="10"/>
      <c r="AD25" s="10"/>
      <c r="AE25" s="67"/>
      <c r="AF25" s="68"/>
      <c r="AG25" s="64"/>
      <c r="AH25" s="60"/>
      <c r="AI25" s="60"/>
      <c r="AJ25" s="60"/>
      <c r="AK25" s="7"/>
      <c r="AL25" s="7"/>
      <c r="AM25" s="59"/>
      <c r="AN25" s="7"/>
      <c r="AO25" s="7"/>
      <c r="AP25" s="7"/>
      <c r="AQ25" s="7"/>
      <c r="AR25" s="7"/>
      <c r="AS25" s="7"/>
      <c r="AT25" s="7"/>
      <c r="AU25" s="7"/>
      <c r="AV25" s="179"/>
      <c r="AW25" s="192"/>
      <c r="AX25" s="194" t="e">
        <f>IF(AND(OR(K25=#REF!,K25=#REF!),OR(AG25=#REF!,AG25=#REF!)),"年間支払金額(全官署)",IF(OR(AG25=#REF!,AG25=#REF!),"年間支払金額",IF(AND(OR(COUNTIF(AI25,"*すべて*"),COUNTIF(AI25,"*全て*")),Q25="●",OR(K25=#REF!,K25=#REF!)),"年間支払金額(全官署、契約相手方ごと)",IF(AND(OR(COUNTIF(AI25,"*すべて*"),COUNTIF(AI25,"*全て*")),Q25="●"),"年間支払金額(契約相手方ごと)",IF(AND(OR(K25=#REF!,K25=#REF!),AG25=#REF!),"契約総額(全官署)",IF(AND(K25=#REF!,AG25=#REF!),"契約総額(自官署のみ)",IF(K25=#REF!,"年間支払金額(自官署のみ)",IF(AG25=#REF!,"契約総額",IF(AND(COUNTIF(BE25,"&lt;&gt;*単価*"),OR(K25=#REF!,K25=#REF!)),"全官署予定価格",IF(AND(COUNTIF(BE25,"*単価*"),OR(K25=#REF!,K25=#REF!)),"全官署支払金額",IF(AND(COUNTIF(BE25,"&lt;&gt;*単価*"),COUNTIF(BE25,"*変更契約*")),"変更後予定価格",IF(COUNTIF(BE25,"*単価*"),"年間支払金額","予定価格"))))))))))))</f>
        <v>#REF!</v>
      </c>
      <c r="AY25" s="194" t="e">
        <f>IF(AND(BD25=#REF!,R25&gt;#REF!),"○",IF(AND(BD25=#REF!,R25&gt;=#REF!),"○",IF(AND(BD25=#REF!,R25&gt;=#REF!),"○",IF(AND(BD25=#REF!,R25&gt;=#REF!),"○",IF(AND(BD25=#REF!,R25&gt;=#REF!),"○",IF(AND(BD25=#REF!,R25&gt;=#REF!),"○",IF(AND(BD25=#REF!,R25&gt;=#REF!),"○",IF(AND(BD25=#REF!,R25&gt;=#REF!),"○",IF(AND(BD25=#REF!,R25&gt;=#REF!),"○",IF(R25="他官署で調達手続き入札を実施のため","○","×"))))))))))</f>
        <v>#REF!</v>
      </c>
      <c r="AZ25" s="194" t="e">
        <f>IF(AND(BD25=#REF!,W25&gt;#REF!),"○",IF(AND(BD25=#REF!,W25&gt;=#REF!),"○",IF(AND(BD25=#REF!,W25&gt;=#REF!),"○",IF(AND(BD25=#REF!,W25&gt;=#REF!),"○",IF(AND(BD25=#REF!,W25&gt;=#REF!),"○",IF(AND(BD25=#REF!,W25&gt;=#REF!),"○",IF(AND(BD25=#REF!,W25&gt;=#REF!),"○",IF(AND(BD25=#REF!,W25&gt;=#REF!),"○",IF(AND(BD25=#REF!,W25&gt;=#REF!),"○","×")))))))))</f>
        <v>#REF!</v>
      </c>
      <c r="BA25" s="194" t="e">
        <f t="shared" si="3"/>
        <v>#REF!</v>
      </c>
      <c r="BB25" s="194" t="e">
        <f t="shared" si="4"/>
        <v>#REF!</v>
      </c>
      <c r="BC25" s="195" t="e">
        <f t="shared" si="0"/>
        <v>#REF!</v>
      </c>
      <c r="BD25" s="193">
        <f t="shared" si="5"/>
        <v>0</v>
      </c>
      <c r="BE25" s="7" t="e">
        <f>IF(AG25=#REF!,"",IF(AND(K25&lt;&gt;"",ISTEXT(S25)),"分担契約/単価契約",IF(ISTEXT(S25),"単価契約",IF(K25&lt;&gt;"","分担契約",""))))</f>
        <v>#REF!</v>
      </c>
      <c r="BF25" s="205" t="e">
        <f>IF(COUNTIF(R25,"**"),"",IF(AND(R25&gt;=#REF!,OR(H25=#REF!,H25=#REF!)),1,IF(AND(R25&gt;=#REF!,H25&lt;&gt;#REF!,H25&lt;&gt;#REF!),1,"")))</f>
        <v>#REF!</v>
      </c>
      <c r="BG25" s="253" t="str">
        <f t="shared" si="6"/>
        <v>○</v>
      </c>
      <c r="BH25" s="205" t="b">
        <f t="shared" si="7"/>
        <v>1</v>
      </c>
      <c r="BI25" s="205" t="b">
        <f t="shared" si="8"/>
        <v>1</v>
      </c>
    </row>
    <row r="26" spans="1:61" ht="54.95" customHeight="1">
      <c r="A26" s="177">
        <f t="shared" si="1"/>
        <v>21</v>
      </c>
      <c r="B26" s="177" t="str">
        <f t="shared" si="2"/>
        <v/>
      </c>
      <c r="C26" s="177" t="str">
        <f>IF(B26&lt;&gt;1,"",COUNTIF($B$6:B26,1))</f>
        <v/>
      </c>
      <c r="D26" s="177" t="str">
        <f>IF(B26&lt;&gt;2,"",COUNTIF($B$6:B26,2))</f>
        <v/>
      </c>
      <c r="E26" s="177" t="str">
        <f>IF(B26&lt;&gt;3,"",COUNTIF($B$6:B26,3))</f>
        <v/>
      </c>
      <c r="F26" s="177" t="str">
        <f>IF(B26&lt;&gt;4,"",COUNTIF($B$6:B26,4))</f>
        <v/>
      </c>
      <c r="G26" s="59"/>
      <c r="H26" s="60"/>
      <c r="I26" s="60"/>
      <c r="J26" s="60"/>
      <c r="K26" s="59"/>
      <c r="L26" s="7"/>
      <c r="M26" s="61"/>
      <c r="N26" s="60"/>
      <c r="O26" s="62"/>
      <c r="P26" s="60"/>
      <c r="Q26" s="59"/>
      <c r="R26" s="63"/>
      <c r="S26" s="80"/>
      <c r="T26" s="81"/>
      <c r="U26" s="237" t="e">
        <f>IF(OR(L26="×",AG26=#REF!),"－",IF(T26&lt;&gt;"",ROUNDDOWN(T26/R26,3),(IFERROR(ROUNDDOWN(S26/R26,3),"－"))))</f>
        <v>#REF!</v>
      </c>
      <c r="V26" s="63"/>
      <c r="W26" s="63"/>
      <c r="X26" s="59"/>
      <c r="Y26" s="64"/>
      <c r="Z26" s="65"/>
      <c r="AA26" s="66"/>
      <c r="AB26" s="7"/>
      <c r="AC26" s="10"/>
      <c r="AD26" s="10"/>
      <c r="AE26" s="67"/>
      <c r="AF26" s="68"/>
      <c r="AG26" s="64"/>
      <c r="AH26" s="60"/>
      <c r="AI26" s="60"/>
      <c r="AJ26" s="60"/>
      <c r="AK26" s="7"/>
      <c r="AL26" s="7"/>
      <c r="AM26" s="59"/>
      <c r="AN26" s="7"/>
      <c r="AO26" s="7"/>
      <c r="AP26" s="7"/>
      <c r="AQ26" s="7"/>
      <c r="AR26" s="7"/>
      <c r="AS26" s="7"/>
      <c r="AT26" s="7"/>
      <c r="AU26" s="7"/>
      <c r="AV26" s="179"/>
      <c r="AW26" s="192"/>
      <c r="AX26" s="194" t="e">
        <f>IF(AND(OR(K26=#REF!,K26=#REF!),OR(AG26=#REF!,AG26=#REF!)),"年間支払金額(全官署)",IF(OR(AG26=#REF!,AG26=#REF!),"年間支払金額",IF(AND(OR(COUNTIF(AI26,"*すべて*"),COUNTIF(AI26,"*全て*")),Q26="●",OR(K26=#REF!,K26=#REF!)),"年間支払金額(全官署、契約相手方ごと)",IF(AND(OR(COUNTIF(AI26,"*すべて*"),COUNTIF(AI26,"*全て*")),Q26="●"),"年間支払金額(契約相手方ごと)",IF(AND(OR(K26=#REF!,K26=#REF!),AG26=#REF!),"契約総額(全官署)",IF(AND(K26=#REF!,AG26=#REF!),"契約総額(自官署のみ)",IF(K26=#REF!,"年間支払金額(自官署のみ)",IF(AG26=#REF!,"契約総額",IF(AND(COUNTIF(BE26,"&lt;&gt;*単価*"),OR(K26=#REF!,K26=#REF!)),"全官署予定価格",IF(AND(COUNTIF(BE26,"*単価*"),OR(K26=#REF!,K26=#REF!)),"全官署支払金額",IF(AND(COUNTIF(BE26,"&lt;&gt;*単価*"),COUNTIF(BE26,"*変更契約*")),"変更後予定価格",IF(COUNTIF(BE26,"*単価*"),"年間支払金額","予定価格"))))))))))))</f>
        <v>#REF!</v>
      </c>
      <c r="AY26" s="194" t="e">
        <f>IF(AND(BD26=#REF!,R26&gt;#REF!),"○",IF(AND(BD26=#REF!,R26&gt;=#REF!),"○",IF(AND(BD26=#REF!,R26&gt;=#REF!),"○",IF(AND(BD26=#REF!,R26&gt;=#REF!),"○",IF(AND(BD26=#REF!,R26&gt;=#REF!),"○",IF(AND(BD26=#REF!,R26&gt;=#REF!),"○",IF(AND(BD26=#REF!,R26&gt;=#REF!),"○",IF(AND(BD26=#REF!,R26&gt;=#REF!),"○",IF(AND(BD26=#REF!,R26&gt;=#REF!),"○",IF(R26="他官署で調達手続き入札を実施のため","○","×"))))))))))</f>
        <v>#REF!</v>
      </c>
      <c r="AZ26" s="194" t="e">
        <f>IF(AND(BD26=#REF!,W26&gt;#REF!),"○",IF(AND(BD26=#REF!,W26&gt;=#REF!),"○",IF(AND(BD26=#REF!,W26&gt;=#REF!),"○",IF(AND(BD26=#REF!,W26&gt;=#REF!),"○",IF(AND(BD26=#REF!,W26&gt;=#REF!),"○",IF(AND(BD26=#REF!,W26&gt;=#REF!),"○",IF(AND(BD26=#REF!,W26&gt;=#REF!),"○",IF(AND(BD26=#REF!,W26&gt;=#REF!),"○",IF(AND(BD26=#REF!,W26&gt;=#REF!),"○","×")))))))))</f>
        <v>#REF!</v>
      </c>
      <c r="BA26" s="194" t="e">
        <f t="shared" si="3"/>
        <v>#REF!</v>
      </c>
      <c r="BB26" s="194" t="e">
        <f t="shared" si="4"/>
        <v>#REF!</v>
      </c>
      <c r="BC26" s="195" t="e">
        <f t="shared" si="0"/>
        <v>#REF!</v>
      </c>
      <c r="BD26" s="193">
        <f t="shared" si="5"/>
        <v>0</v>
      </c>
      <c r="BE26" s="7" t="e">
        <f>IF(AG26=#REF!,"",IF(AND(K26&lt;&gt;"",ISTEXT(S26)),"分担契約/単価契約",IF(ISTEXT(S26),"単価契約",IF(K26&lt;&gt;"","分担契約",""))))</f>
        <v>#REF!</v>
      </c>
      <c r="BF26" s="205" t="e">
        <f>IF(COUNTIF(R26,"**"),"",IF(AND(R26&gt;=#REF!,OR(H26=#REF!,H26=#REF!)),1,IF(AND(R26&gt;=#REF!,H26&lt;&gt;#REF!,H26&lt;&gt;#REF!),1,"")))</f>
        <v>#REF!</v>
      </c>
      <c r="BG26" s="253" t="str">
        <f t="shared" si="6"/>
        <v>○</v>
      </c>
      <c r="BH26" s="205" t="b">
        <f t="shared" si="7"/>
        <v>1</v>
      </c>
      <c r="BI26" s="205" t="b">
        <f t="shared" si="8"/>
        <v>1</v>
      </c>
    </row>
    <row r="27" spans="1:61" ht="54.95" customHeight="1">
      <c r="A27" s="177">
        <f t="shared" si="1"/>
        <v>22</v>
      </c>
      <c r="B27" s="177" t="str">
        <f t="shared" si="2"/>
        <v/>
      </c>
      <c r="C27" s="177" t="str">
        <f>IF(B27&lt;&gt;1,"",COUNTIF($B$6:B27,1))</f>
        <v/>
      </c>
      <c r="D27" s="177" t="str">
        <f>IF(B27&lt;&gt;2,"",COUNTIF($B$6:B27,2))</f>
        <v/>
      </c>
      <c r="E27" s="177" t="str">
        <f>IF(B27&lt;&gt;3,"",COUNTIF($B$6:B27,3))</f>
        <v/>
      </c>
      <c r="F27" s="177" t="str">
        <f>IF(B27&lt;&gt;4,"",COUNTIF($B$6:B27,4))</f>
        <v/>
      </c>
      <c r="G27" s="59"/>
      <c r="H27" s="60"/>
      <c r="I27" s="60"/>
      <c r="J27" s="60"/>
      <c r="K27" s="59"/>
      <c r="L27" s="7"/>
      <c r="M27" s="61"/>
      <c r="N27" s="60"/>
      <c r="O27" s="62"/>
      <c r="P27" s="60"/>
      <c r="Q27" s="59"/>
      <c r="R27" s="63"/>
      <c r="S27" s="80"/>
      <c r="T27" s="81"/>
      <c r="U27" s="237" t="e">
        <f>IF(OR(L27="×",AG27=#REF!),"－",IF(T27&lt;&gt;"",ROUNDDOWN(T27/R27,3),(IFERROR(ROUNDDOWN(S27/R27,3),"－"))))</f>
        <v>#REF!</v>
      </c>
      <c r="V27" s="63"/>
      <c r="W27" s="63"/>
      <c r="X27" s="59"/>
      <c r="Y27" s="64"/>
      <c r="Z27" s="65"/>
      <c r="AA27" s="66"/>
      <c r="AB27" s="7"/>
      <c r="AC27" s="10"/>
      <c r="AD27" s="10"/>
      <c r="AE27" s="67"/>
      <c r="AF27" s="68"/>
      <c r="AG27" s="64"/>
      <c r="AH27" s="60"/>
      <c r="AI27" s="60"/>
      <c r="AJ27" s="60"/>
      <c r="AK27" s="7"/>
      <c r="AL27" s="7"/>
      <c r="AM27" s="59"/>
      <c r="AN27" s="7"/>
      <c r="AO27" s="7"/>
      <c r="AP27" s="7"/>
      <c r="AQ27" s="7"/>
      <c r="AR27" s="7"/>
      <c r="AS27" s="7"/>
      <c r="AT27" s="7"/>
      <c r="AU27" s="7"/>
      <c r="AV27" s="179"/>
      <c r="AW27" s="192"/>
      <c r="AX27" s="194" t="e">
        <f>IF(AND(OR(K27=#REF!,K27=#REF!),OR(AG27=#REF!,AG27=#REF!)),"年間支払金額(全官署)",IF(OR(AG27=#REF!,AG27=#REF!),"年間支払金額",IF(AND(OR(COUNTIF(AI27,"*すべて*"),COUNTIF(AI27,"*全て*")),Q27="●",OR(K27=#REF!,K27=#REF!)),"年間支払金額(全官署、契約相手方ごと)",IF(AND(OR(COUNTIF(AI27,"*すべて*"),COUNTIF(AI27,"*全て*")),Q27="●"),"年間支払金額(契約相手方ごと)",IF(AND(OR(K27=#REF!,K27=#REF!),AG27=#REF!),"契約総額(全官署)",IF(AND(K27=#REF!,AG27=#REF!),"契約総額(自官署のみ)",IF(K27=#REF!,"年間支払金額(自官署のみ)",IF(AG27=#REF!,"契約総額",IF(AND(COUNTIF(BE27,"&lt;&gt;*単価*"),OR(K27=#REF!,K27=#REF!)),"全官署予定価格",IF(AND(COUNTIF(BE27,"*単価*"),OR(K27=#REF!,K27=#REF!)),"全官署支払金額",IF(AND(COUNTIF(BE27,"&lt;&gt;*単価*"),COUNTIF(BE27,"*変更契約*")),"変更後予定価格",IF(COUNTIF(BE27,"*単価*"),"年間支払金額","予定価格"))))))))))))</f>
        <v>#REF!</v>
      </c>
      <c r="AY27" s="194" t="e">
        <f>IF(AND(BD27=#REF!,R27&gt;#REF!),"○",IF(AND(BD27=#REF!,R27&gt;=#REF!),"○",IF(AND(BD27=#REF!,R27&gt;=#REF!),"○",IF(AND(BD27=#REF!,R27&gt;=#REF!),"○",IF(AND(BD27=#REF!,R27&gt;=#REF!),"○",IF(AND(BD27=#REF!,R27&gt;=#REF!),"○",IF(AND(BD27=#REF!,R27&gt;=#REF!),"○",IF(AND(BD27=#REF!,R27&gt;=#REF!),"○",IF(AND(BD27=#REF!,R27&gt;=#REF!),"○",IF(R27="他官署で調達手続き入札を実施のため","○","×"))))))))))</f>
        <v>#REF!</v>
      </c>
      <c r="AZ27" s="194" t="e">
        <f>IF(AND(BD27=#REF!,W27&gt;#REF!),"○",IF(AND(BD27=#REF!,W27&gt;=#REF!),"○",IF(AND(BD27=#REF!,W27&gt;=#REF!),"○",IF(AND(BD27=#REF!,W27&gt;=#REF!),"○",IF(AND(BD27=#REF!,W27&gt;=#REF!),"○",IF(AND(BD27=#REF!,W27&gt;=#REF!),"○",IF(AND(BD27=#REF!,W27&gt;=#REF!),"○",IF(AND(BD27=#REF!,W27&gt;=#REF!),"○",IF(AND(BD27=#REF!,W27&gt;=#REF!),"○","×")))))))))</f>
        <v>#REF!</v>
      </c>
      <c r="BA27" s="194" t="e">
        <f t="shared" si="3"/>
        <v>#REF!</v>
      </c>
      <c r="BB27" s="194" t="e">
        <f t="shared" si="4"/>
        <v>#REF!</v>
      </c>
      <c r="BC27" s="195" t="e">
        <f t="shared" si="0"/>
        <v>#REF!</v>
      </c>
      <c r="BD27" s="193">
        <f t="shared" si="5"/>
        <v>0</v>
      </c>
      <c r="BE27" s="7" t="e">
        <f>IF(AG27=#REF!,"",IF(AND(K27&lt;&gt;"",ISTEXT(S27)),"分担契約/単価契約",IF(ISTEXT(S27),"単価契約",IF(K27&lt;&gt;"","分担契約",""))))</f>
        <v>#REF!</v>
      </c>
      <c r="BF27" s="205" t="e">
        <f>IF(COUNTIF(R27,"**"),"",IF(AND(R27&gt;=#REF!,OR(H27=#REF!,H27=#REF!)),1,IF(AND(R27&gt;=#REF!,H27&lt;&gt;#REF!,H27&lt;&gt;#REF!),1,"")))</f>
        <v>#REF!</v>
      </c>
      <c r="BG27" s="253" t="str">
        <f t="shared" si="6"/>
        <v>○</v>
      </c>
      <c r="BH27" s="205" t="b">
        <f t="shared" si="7"/>
        <v>1</v>
      </c>
      <c r="BI27" s="205" t="b">
        <f t="shared" si="8"/>
        <v>1</v>
      </c>
    </row>
    <row r="28" spans="1:61" ht="54.95" customHeight="1">
      <c r="A28" s="177">
        <f t="shared" si="1"/>
        <v>23</v>
      </c>
      <c r="B28" s="177" t="str">
        <f t="shared" si="2"/>
        <v/>
      </c>
      <c r="C28" s="177" t="str">
        <f>IF(B28&lt;&gt;1,"",COUNTIF($B$6:B28,1))</f>
        <v/>
      </c>
      <c r="D28" s="177" t="str">
        <f>IF(B28&lt;&gt;2,"",COUNTIF($B$6:B28,2))</f>
        <v/>
      </c>
      <c r="E28" s="177" t="str">
        <f>IF(B28&lt;&gt;3,"",COUNTIF($B$6:B28,3))</f>
        <v/>
      </c>
      <c r="F28" s="177" t="str">
        <f>IF(B28&lt;&gt;4,"",COUNTIF($B$6:B28,4))</f>
        <v/>
      </c>
      <c r="G28" s="59"/>
      <c r="H28" s="60"/>
      <c r="I28" s="60"/>
      <c r="J28" s="60"/>
      <c r="K28" s="59"/>
      <c r="L28" s="7"/>
      <c r="M28" s="61"/>
      <c r="N28" s="60"/>
      <c r="O28" s="62"/>
      <c r="P28" s="60"/>
      <c r="Q28" s="59"/>
      <c r="R28" s="63"/>
      <c r="S28" s="80"/>
      <c r="T28" s="81"/>
      <c r="U28" s="237" t="e">
        <f>IF(OR(L28="×",AG28=#REF!),"－",IF(T28&lt;&gt;"",ROUNDDOWN(T28/R28,3),(IFERROR(ROUNDDOWN(S28/R28,3),"－"))))</f>
        <v>#REF!</v>
      </c>
      <c r="V28" s="63"/>
      <c r="W28" s="63"/>
      <c r="X28" s="59"/>
      <c r="Y28" s="64"/>
      <c r="Z28" s="65"/>
      <c r="AA28" s="66"/>
      <c r="AB28" s="7"/>
      <c r="AC28" s="10"/>
      <c r="AD28" s="10"/>
      <c r="AE28" s="67"/>
      <c r="AF28" s="68"/>
      <c r="AG28" s="64"/>
      <c r="AH28" s="60"/>
      <c r="AI28" s="60"/>
      <c r="AJ28" s="60"/>
      <c r="AK28" s="7"/>
      <c r="AL28" s="7"/>
      <c r="AM28" s="59"/>
      <c r="AN28" s="7"/>
      <c r="AO28" s="7"/>
      <c r="AP28" s="7"/>
      <c r="AQ28" s="7"/>
      <c r="AR28" s="7"/>
      <c r="AS28" s="7"/>
      <c r="AT28" s="7"/>
      <c r="AU28" s="7"/>
      <c r="AV28" s="179"/>
      <c r="AW28" s="192"/>
      <c r="AX28" s="194" t="e">
        <f>IF(AND(OR(K28=#REF!,K28=#REF!),OR(AG28=#REF!,AG28=#REF!)),"年間支払金額(全官署)",IF(OR(AG28=#REF!,AG28=#REF!),"年間支払金額",IF(AND(OR(COUNTIF(AI28,"*すべて*"),COUNTIF(AI28,"*全て*")),Q28="●",OR(K28=#REF!,K28=#REF!)),"年間支払金額(全官署、契約相手方ごと)",IF(AND(OR(COUNTIF(AI28,"*すべて*"),COUNTIF(AI28,"*全て*")),Q28="●"),"年間支払金額(契約相手方ごと)",IF(AND(OR(K28=#REF!,K28=#REF!),AG28=#REF!),"契約総額(全官署)",IF(AND(K28=#REF!,AG28=#REF!),"契約総額(自官署のみ)",IF(K28=#REF!,"年間支払金額(自官署のみ)",IF(AG28=#REF!,"契約総額",IF(AND(COUNTIF(BE28,"&lt;&gt;*単価*"),OR(K28=#REF!,K28=#REF!)),"全官署予定価格",IF(AND(COUNTIF(BE28,"*単価*"),OR(K28=#REF!,K28=#REF!)),"全官署支払金額",IF(AND(COUNTIF(BE28,"&lt;&gt;*単価*"),COUNTIF(BE28,"*変更契約*")),"変更後予定価格",IF(COUNTIF(BE28,"*単価*"),"年間支払金額","予定価格"))))))))))))</f>
        <v>#REF!</v>
      </c>
      <c r="AY28" s="194" t="e">
        <f>IF(AND(BD28=#REF!,R28&gt;#REF!),"○",IF(AND(BD28=#REF!,R28&gt;=#REF!),"○",IF(AND(BD28=#REF!,R28&gt;=#REF!),"○",IF(AND(BD28=#REF!,R28&gt;=#REF!),"○",IF(AND(BD28=#REF!,R28&gt;=#REF!),"○",IF(AND(BD28=#REF!,R28&gt;=#REF!),"○",IF(AND(BD28=#REF!,R28&gt;=#REF!),"○",IF(AND(BD28=#REF!,R28&gt;=#REF!),"○",IF(AND(BD28=#REF!,R28&gt;=#REF!),"○",IF(R28="他官署で調達手続き入札を実施のため","○","×"))))))))))</f>
        <v>#REF!</v>
      </c>
      <c r="AZ28" s="194" t="e">
        <f>IF(AND(BD28=#REF!,W28&gt;#REF!),"○",IF(AND(BD28=#REF!,W28&gt;=#REF!),"○",IF(AND(BD28=#REF!,W28&gt;=#REF!),"○",IF(AND(BD28=#REF!,W28&gt;=#REF!),"○",IF(AND(BD28=#REF!,W28&gt;=#REF!),"○",IF(AND(BD28=#REF!,W28&gt;=#REF!),"○",IF(AND(BD28=#REF!,W28&gt;=#REF!),"○",IF(AND(BD28=#REF!,W28&gt;=#REF!),"○",IF(AND(BD28=#REF!,W28&gt;=#REF!),"○","×")))))))))</f>
        <v>#REF!</v>
      </c>
      <c r="BA28" s="194" t="e">
        <f t="shared" si="3"/>
        <v>#REF!</v>
      </c>
      <c r="BB28" s="194" t="e">
        <f t="shared" si="4"/>
        <v>#REF!</v>
      </c>
      <c r="BC28" s="195" t="e">
        <f t="shared" si="0"/>
        <v>#REF!</v>
      </c>
      <c r="BD28" s="193">
        <f t="shared" si="5"/>
        <v>0</v>
      </c>
      <c r="BE28" s="7" t="e">
        <f>IF(AG28=#REF!,"",IF(AND(K28&lt;&gt;"",ISTEXT(S28)),"分担契約/単価契約",IF(ISTEXT(S28),"単価契約",IF(K28&lt;&gt;"","分担契約",""))))</f>
        <v>#REF!</v>
      </c>
      <c r="BF28" s="205" t="e">
        <f>IF(COUNTIF(R28,"**"),"",IF(AND(R28&gt;=#REF!,OR(H28=#REF!,H28=#REF!)),1,IF(AND(R28&gt;=#REF!,H28&lt;&gt;#REF!,H28&lt;&gt;#REF!),1,"")))</f>
        <v>#REF!</v>
      </c>
      <c r="BG28" s="253" t="str">
        <f t="shared" si="6"/>
        <v>○</v>
      </c>
      <c r="BH28" s="205" t="b">
        <f t="shared" si="7"/>
        <v>1</v>
      </c>
      <c r="BI28" s="205" t="b">
        <f t="shared" si="8"/>
        <v>1</v>
      </c>
    </row>
    <row r="29" spans="1:61" ht="54.95" customHeight="1">
      <c r="A29" s="177">
        <f t="shared" si="1"/>
        <v>24</v>
      </c>
      <c r="B29" s="177" t="str">
        <f t="shared" si="2"/>
        <v/>
      </c>
      <c r="C29" s="177" t="str">
        <f>IF(B29&lt;&gt;1,"",COUNTIF($B$6:B29,1))</f>
        <v/>
      </c>
      <c r="D29" s="177" t="str">
        <f>IF(B29&lt;&gt;2,"",COUNTIF($B$6:B29,2))</f>
        <v/>
      </c>
      <c r="E29" s="177" t="str">
        <f>IF(B29&lt;&gt;3,"",COUNTIF($B$6:B29,3))</f>
        <v/>
      </c>
      <c r="F29" s="177" t="str">
        <f>IF(B29&lt;&gt;4,"",COUNTIF($B$6:B29,4))</f>
        <v/>
      </c>
      <c r="G29" s="59"/>
      <c r="H29" s="60"/>
      <c r="I29" s="60"/>
      <c r="J29" s="60"/>
      <c r="K29" s="59"/>
      <c r="L29" s="7"/>
      <c r="M29" s="61"/>
      <c r="N29" s="60"/>
      <c r="O29" s="62"/>
      <c r="P29" s="60"/>
      <c r="Q29" s="59"/>
      <c r="R29" s="63"/>
      <c r="S29" s="80"/>
      <c r="T29" s="81"/>
      <c r="U29" s="237" t="e">
        <f>IF(OR(L29="×",AG29=#REF!),"－",IF(T29&lt;&gt;"",ROUNDDOWN(T29/R29,3),(IFERROR(ROUNDDOWN(S29/R29,3),"－"))))</f>
        <v>#REF!</v>
      </c>
      <c r="V29" s="63"/>
      <c r="W29" s="63"/>
      <c r="X29" s="59"/>
      <c r="Y29" s="64"/>
      <c r="Z29" s="65"/>
      <c r="AA29" s="66"/>
      <c r="AB29" s="7"/>
      <c r="AC29" s="10"/>
      <c r="AD29" s="10"/>
      <c r="AE29" s="67"/>
      <c r="AF29" s="68"/>
      <c r="AG29" s="64"/>
      <c r="AH29" s="60"/>
      <c r="AI29" s="60"/>
      <c r="AJ29" s="60"/>
      <c r="AK29" s="7"/>
      <c r="AL29" s="7"/>
      <c r="AM29" s="59"/>
      <c r="AN29" s="7"/>
      <c r="AO29" s="7"/>
      <c r="AP29" s="7"/>
      <c r="AQ29" s="7"/>
      <c r="AR29" s="7"/>
      <c r="AS29" s="7"/>
      <c r="AT29" s="7"/>
      <c r="AU29" s="7"/>
      <c r="AV29" s="179"/>
      <c r="AW29" s="192"/>
      <c r="AX29" s="194" t="e">
        <f>IF(AND(OR(K29=#REF!,K29=#REF!),OR(AG29=#REF!,AG29=#REF!)),"年間支払金額(全官署)",IF(OR(AG29=#REF!,AG29=#REF!),"年間支払金額",IF(AND(OR(COUNTIF(AI29,"*すべて*"),COUNTIF(AI29,"*全て*")),Q29="●",OR(K29=#REF!,K29=#REF!)),"年間支払金額(全官署、契約相手方ごと)",IF(AND(OR(COUNTIF(AI29,"*すべて*"),COUNTIF(AI29,"*全て*")),Q29="●"),"年間支払金額(契約相手方ごと)",IF(AND(OR(K29=#REF!,K29=#REF!),AG29=#REF!),"契約総額(全官署)",IF(AND(K29=#REF!,AG29=#REF!),"契約総額(自官署のみ)",IF(K29=#REF!,"年間支払金額(自官署のみ)",IF(AG29=#REF!,"契約総額",IF(AND(COUNTIF(BE29,"&lt;&gt;*単価*"),OR(K29=#REF!,K29=#REF!)),"全官署予定価格",IF(AND(COUNTIF(BE29,"*単価*"),OR(K29=#REF!,K29=#REF!)),"全官署支払金額",IF(AND(COUNTIF(BE29,"&lt;&gt;*単価*"),COUNTIF(BE29,"*変更契約*")),"変更後予定価格",IF(COUNTIF(BE29,"*単価*"),"年間支払金額","予定価格"))))))))))))</f>
        <v>#REF!</v>
      </c>
      <c r="AY29" s="194" t="e">
        <f>IF(AND(BD29=#REF!,R29&gt;#REF!),"○",IF(AND(BD29=#REF!,R29&gt;=#REF!),"○",IF(AND(BD29=#REF!,R29&gt;=#REF!),"○",IF(AND(BD29=#REF!,R29&gt;=#REF!),"○",IF(AND(BD29=#REF!,R29&gt;=#REF!),"○",IF(AND(BD29=#REF!,R29&gt;=#REF!),"○",IF(AND(BD29=#REF!,R29&gt;=#REF!),"○",IF(AND(BD29=#REF!,R29&gt;=#REF!),"○",IF(AND(BD29=#REF!,R29&gt;=#REF!),"○",IF(R29="他官署で調達手続き入札を実施のため","○","×"))))))))))</f>
        <v>#REF!</v>
      </c>
      <c r="AZ29" s="194" t="e">
        <f>IF(AND(BD29=#REF!,W29&gt;#REF!),"○",IF(AND(BD29=#REF!,W29&gt;=#REF!),"○",IF(AND(BD29=#REF!,W29&gt;=#REF!),"○",IF(AND(BD29=#REF!,W29&gt;=#REF!),"○",IF(AND(BD29=#REF!,W29&gt;=#REF!),"○",IF(AND(BD29=#REF!,W29&gt;=#REF!),"○",IF(AND(BD29=#REF!,W29&gt;=#REF!),"○",IF(AND(BD29=#REF!,W29&gt;=#REF!),"○",IF(AND(BD29=#REF!,W29&gt;=#REF!),"○","×")))))))))</f>
        <v>#REF!</v>
      </c>
      <c r="BA29" s="194" t="e">
        <f t="shared" si="3"/>
        <v>#REF!</v>
      </c>
      <c r="BB29" s="194" t="e">
        <f t="shared" si="4"/>
        <v>#REF!</v>
      </c>
      <c r="BC29" s="195" t="e">
        <f t="shared" si="0"/>
        <v>#REF!</v>
      </c>
      <c r="BD29" s="193">
        <f t="shared" si="5"/>
        <v>0</v>
      </c>
      <c r="BE29" s="7" t="e">
        <f>IF(AG29=#REF!,"",IF(AND(K29&lt;&gt;"",ISTEXT(S29)),"分担契約/単価契約",IF(ISTEXT(S29),"単価契約",IF(K29&lt;&gt;"","分担契約",""))))</f>
        <v>#REF!</v>
      </c>
      <c r="BF29" s="205" t="e">
        <f>IF(COUNTIF(R29,"**"),"",IF(AND(R29&gt;=#REF!,OR(H29=#REF!,H29=#REF!)),1,IF(AND(R29&gt;=#REF!,H29&lt;&gt;#REF!,H29&lt;&gt;#REF!),1,"")))</f>
        <v>#REF!</v>
      </c>
      <c r="BG29" s="253" t="str">
        <f t="shared" si="6"/>
        <v>○</v>
      </c>
      <c r="BH29" s="205" t="b">
        <f t="shared" si="7"/>
        <v>1</v>
      </c>
      <c r="BI29" s="205" t="b">
        <f t="shared" si="8"/>
        <v>1</v>
      </c>
    </row>
    <row r="30" spans="1:61" ht="54.95" customHeight="1">
      <c r="A30" s="177">
        <f t="shared" si="1"/>
        <v>25</v>
      </c>
      <c r="B30" s="177" t="str">
        <f t="shared" si="2"/>
        <v/>
      </c>
      <c r="C30" s="177" t="str">
        <f>IF(B30&lt;&gt;1,"",COUNTIF($B$6:B30,1))</f>
        <v/>
      </c>
      <c r="D30" s="177" t="str">
        <f>IF(B30&lt;&gt;2,"",COUNTIF($B$6:B30,2))</f>
        <v/>
      </c>
      <c r="E30" s="177" t="str">
        <f>IF(B30&lt;&gt;3,"",COUNTIF($B$6:B30,3))</f>
        <v/>
      </c>
      <c r="F30" s="177" t="str">
        <f>IF(B30&lt;&gt;4,"",COUNTIF($B$6:B30,4))</f>
        <v/>
      </c>
      <c r="G30" s="59"/>
      <c r="H30" s="60"/>
      <c r="I30" s="60"/>
      <c r="J30" s="60"/>
      <c r="K30" s="59"/>
      <c r="L30" s="7"/>
      <c r="M30" s="61"/>
      <c r="N30" s="60"/>
      <c r="O30" s="62"/>
      <c r="P30" s="60"/>
      <c r="Q30" s="59"/>
      <c r="R30" s="63"/>
      <c r="S30" s="80"/>
      <c r="T30" s="81"/>
      <c r="U30" s="237" t="e">
        <f>IF(OR(L30="×",AG30=#REF!),"－",IF(T30&lt;&gt;"",ROUNDDOWN(T30/R30,3),(IFERROR(ROUNDDOWN(S30/R30,3),"－"))))</f>
        <v>#REF!</v>
      </c>
      <c r="V30" s="63"/>
      <c r="W30" s="63"/>
      <c r="X30" s="59"/>
      <c r="Y30" s="64"/>
      <c r="Z30" s="65"/>
      <c r="AA30" s="66"/>
      <c r="AB30" s="7"/>
      <c r="AC30" s="10"/>
      <c r="AD30" s="10"/>
      <c r="AE30" s="67"/>
      <c r="AF30" s="68"/>
      <c r="AG30" s="64"/>
      <c r="AH30" s="60"/>
      <c r="AI30" s="60"/>
      <c r="AJ30" s="60"/>
      <c r="AK30" s="7"/>
      <c r="AL30" s="7"/>
      <c r="AM30" s="59"/>
      <c r="AN30" s="7"/>
      <c r="AO30" s="7"/>
      <c r="AP30" s="7"/>
      <c r="AQ30" s="7"/>
      <c r="AR30" s="7"/>
      <c r="AS30" s="7"/>
      <c r="AT30" s="7"/>
      <c r="AU30" s="7"/>
      <c r="AV30" s="179"/>
      <c r="AW30" s="192"/>
      <c r="AX30" s="194" t="e">
        <f>IF(AND(OR(K30=#REF!,K30=#REF!),OR(AG30=#REF!,AG30=#REF!)),"年間支払金額(全官署)",IF(OR(AG30=#REF!,AG30=#REF!),"年間支払金額",IF(AND(OR(COUNTIF(AI30,"*すべて*"),COUNTIF(AI30,"*全て*")),Q30="●",OR(K30=#REF!,K30=#REF!)),"年間支払金額(全官署、契約相手方ごと)",IF(AND(OR(COUNTIF(AI30,"*すべて*"),COUNTIF(AI30,"*全て*")),Q30="●"),"年間支払金額(契約相手方ごと)",IF(AND(OR(K30=#REF!,K30=#REF!),AG30=#REF!),"契約総額(全官署)",IF(AND(K30=#REF!,AG30=#REF!),"契約総額(自官署のみ)",IF(K30=#REF!,"年間支払金額(自官署のみ)",IF(AG30=#REF!,"契約総額",IF(AND(COUNTIF(BE30,"&lt;&gt;*単価*"),OR(K30=#REF!,K30=#REF!)),"全官署予定価格",IF(AND(COUNTIF(BE30,"*単価*"),OR(K30=#REF!,K30=#REF!)),"全官署支払金額",IF(AND(COUNTIF(BE30,"&lt;&gt;*単価*"),COUNTIF(BE30,"*変更契約*")),"変更後予定価格",IF(COUNTIF(BE30,"*単価*"),"年間支払金額","予定価格"))))))))))))</f>
        <v>#REF!</v>
      </c>
      <c r="AY30" s="194" t="e">
        <f>IF(AND(BD30=#REF!,R30&gt;#REF!),"○",IF(AND(BD30=#REF!,R30&gt;=#REF!),"○",IF(AND(BD30=#REF!,R30&gt;=#REF!),"○",IF(AND(BD30=#REF!,R30&gt;=#REF!),"○",IF(AND(BD30=#REF!,R30&gt;=#REF!),"○",IF(AND(BD30=#REF!,R30&gt;=#REF!),"○",IF(AND(BD30=#REF!,R30&gt;=#REF!),"○",IF(AND(BD30=#REF!,R30&gt;=#REF!),"○",IF(AND(BD30=#REF!,R30&gt;=#REF!),"○",IF(R30="他官署で調達手続き入札を実施のため","○","×"))))))))))</f>
        <v>#REF!</v>
      </c>
      <c r="AZ30" s="194" t="e">
        <f>IF(AND(BD30=#REF!,W30&gt;#REF!),"○",IF(AND(BD30=#REF!,W30&gt;=#REF!),"○",IF(AND(BD30=#REF!,W30&gt;=#REF!),"○",IF(AND(BD30=#REF!,W30&gt;=#REF!),"○",IF(AND(BD30=#REF!,W30&gt;=#REF!),"○",IF(AND(BD30=#REF!,W30&gt;=#REF!),"○",IF(AND(BD30=#REF!,W30&gt;=#REF!),"○",IF(AND(BD30=#REF!,W30&gt;=#REF!),"○",IF(AND(BD30=#REF!,W30&gt;=#REF!),"○","×")))))))))</f>
        <v>#REF!</v>
      </c>
      <c r="BA30" s="194" t="e">
        <f t="shared" si="3"/>
        <v>#REF!</v>
      </c>
      <c r="BB30" s="194" t="e">
        <f t="shared" si="4"/>
        <v>#REF!</v>
      </c>
      <c r="BC30" s="195" t="e">
        <f t="shared" si="0"/>
        <v>#REF!</v>
      </c>
      <c r="BD30" s="193">
        <f t="shared" si="5"/>
        <v>0</v>
      </c>
      <c r="BE30" s="7" t="e">
        <f>IF(AG30=#REF!,"",IF(AND(K30&lt;&gt;"",ISTEXT(S30)),"分担契約/単価契約",IF(ISTEXT(S30),"単価契約",IF(K30&lt;&gt;"","分担契約",""))))</f>
        <v>#REF!</v>
      </c>
      <c r="BF30" s="205" t="e">
        <f>IF(COUNTIF(R30,"**"),"",IF(AND(R30&gt;=#REF!,OR(H30=#REF!,H30=#REF!)),1,IF(AND(R30&gt;=#REF!,H30&lt;&gt;#REF!,H30&lt;&gt;#REF!),1,"")))</f>
        <v>#REF!</v>
      </c>
      <c r="BG30" s="253" t="str">
        <f t="shared" si="6"/>
        <v>○</v>
      </c>
      <c r="BH30" s="205" t="b">
        <f t="shared" si="7"/>
        <v>1</v>
      </c>
      <c r="BI30" s="205" t="b">
        <f t="shared" si="8"/>
        <v>1</v>
      </c>
    </row>
    <row r="31" spans="1:61" ht="54.95" customHeight="1">
      <c r="A31" s="177">
        <f t="shared" si="1"/>
        <v>26</v>
      </c>
      <c r="B31" s="177" t="str">
        <f t="shared" si="2"/>
        <v/>
      </c>
      <c r="C31" s="177" t="str">
        <f>IF(B31&lt;&gt;1,"",COUNTIF($B$6:B31,1))</f>
        <v/>
      </c>
      <c r="D31" s="177" t="str">
        <f>IF(B31&lt;&gt;2,"",COUNTIF($B$6:B31,2))</f>
        <v/>
      </c>
      <c r="E31" s="177" t="str">
        <f>IF(B31&lt;&gt;3,"",COUNTIF($B$6:B31,3))</f>
        <v/>
      </c>
      <c r="F31" s="177" t="str">
        <f>IF(B31&lt;&gt;4,"",COUNTIF($B$6:B31,4))</f>
        <v/>
      </c>
      <c r="G31" s="59"/>
      <c r="H31" s="60"/>
      <c r="I31" s="60"/>
      <c r="J31" s="60"/>
      <c r="K31" s="59"/>
      <c r="L31" s="7"/>
      <c r="M31" s="61"/>
      <c r="N31" s="60"/>
      <c r="O31" s="62"/>
      <c r="P31" s="60"/>
      <c r="Q31" s="59"/>
      <c r="R31" s="63"/>
      <c r="S31" s="80"/>
      <c r="T31" s="81"/>
      <c r="U31" s="237" t="e">
        <f>IF(OR(L31="×",AG31=#REF!),"－",IF(T31&lt;&gt;"",ROUNDDOWN(T31/R31,3),(IFERROR(ROUNDDOWN(S31/R31,3),"－"))))</f>
        <v>#REF!</v>
      </c>
      <c r="V31" s="63"/>
      <c r="W31" s="63"/>
      <c r="X31" s="59"/>
      <c r="Y31" s="64"/>
      <c r="Z31" s="65"/>
      <c r="AA31" s="66"/>
      <c r="AB31" s="7"/>
      <c r="AC31" s="10"/>
      <c r="AD31" s="10"/>
      <c r="AE31" s="67"/>
      <c r="AF31" s="68"/>
      <c r="AG31" s="64"/>
      <c r="AH31" s="60"/>
      <c r="AI31" s="60"/>
      <c r="AJ31" s="60"/>
      <c r="AK31" s="7"/>
      <c r="AL31" s="7"/>
      <c r="AM31" s="59"/>
      <c r="AN31" s="7"/>
      <c r="AO31" s="7"/>
      <c r="AP31" s="7"/>
      <c r="AQ31" s="7"/>
      <c r="AR31" s="7"/>
      <c r="AS31" s="7"/>
      <c r="AT31" s="7"/>
      <c r="AU31" s="7"/>
      <c r="AV31" s="179"/>
      <c r="AW31" s="192"/>
      <c r="AX31" s="194" t="e">
        <f>IF(AND(OR(K31=#REF!,K31=#REF!),OR(AG31=#REF!,AG31=#REF!)),"年間支払金額(全官署)",IF(OR(AG31=#REF!,AG31=#REF!),"年間支払金額",IF(AND(OR(COUNTIF(AI31,"*すべて*"),COUNTIF(AI31,"*全て*")),Q31="●",OR(K31=#REF!,K31=#REF!)),"年間支払金額(全官署、契約相手方ごと)",IF(AND(OR(COUNTIF(AI31,"*すべて*"),COUNTIF(AI31,"*全て*")),Q31="●"),"年間支払金額(契約相手方ごと)",IF(AND(OR(K31=#REF!,K31=#REF!),AG31=#REF!),"契約総額(全官署)",IF(AND(K31=#REF!,AG31=#REF!),"契約総額(自官署のみ)",IF(K31=#REF!,"年間支払金額(自官署のみ)",IF(AG31=#REF!,"契約総額",IF(AND(COUNTIF(BE31,"&lt;&gt;*単価*"),OR(K31=#REF!,K31=#REF!)),"全官署予定価格",IF(AND(COUNTIF(BE31,"*単価*"),OR(K31=#REF!,K31=#REF!)),"全官署支払金額",IF(AND(COUNTIF(BE31,"&lt;&gt;*単価*"),COUNTIF(BE31,"*変更契約*")),"変更後予定価格",IF(COUNTIF(BE31,"*単価*"),"年間支払金額","予定価格"))))))))))))</f>
        <v>#REF!</v>
      </c>
      <c r="AY31" s="194" t="e">
        <f>IF(AND(BD31=#REF!,R31&gt;#REF!),"○",IF(AND(BD31=#REF!,R31&gt;=#REF!),"○",IF(AND(BD31=#REF!,R31&gt;=#REF!),"○",IF(AND(BD31=#REF!,R31&gt;=#REF!),"○",IF(AND(BD31=#REF!,R31&gt;=#REF!),"○",IF(AND(BD31=#REF!,R31&gt;=#REF!),"○",IF(AND(BD31=#REF!,R31&gt;=#REF!),"○",IF(AND(BD31=#REF!,R31&gt;=#REF!),"○",IF(AND(BD31=#REF!,R31&gt;=#REF!),"○",IF(R31="他官署で調達手続き入札を実施のため","○","×"))))))))))</f>
        <v>#REF!</v>
      </c>
      <c r="AZ31" s="194" t="e">
        <f>IF(AND(BD31=#REF!,W31&gt;#REF!),"○",IF(AND(BD31=#REF!,W31&gt;=#REF!),"○",IF(AND(BD31=#REF!,W31&gt;=#REF!),"○",IF(AND(BD31=#REF!,W31&gt;=#REF!),"○",IF(AND(BD31=#REF!,W31&gt;=#REF!),"○",IF(AND(BD31=#REF!,W31&gt;=#REF!),"○",IF(AND(BD31=#REF!,W31&gt;=#REF!),"○",IF(AND(BD31=#REF!,W31&gt;=#REF!),"○",IF(AND(BD31=#REF!,W31&gt;=#REF!),"○","×")))))))))</f>
        <v>#REF!</v>
      </c>
      <c r="BA31" s="194" t="e">
        <f t="shared" si="3"/>
        <v>#REF!</v>
      </c>
      <c r="BB31" s="194" t="e">
        <f t="shared" si="4"/>
        <v>#REF!</v>
      </c>
      <c r="BC31" s="195" t="e">
        <f t="shared" si="0"/>
        <v>#REF!</v>
      </c>
      <c r="BD31" s="193">
        <f t="shared" si="5"/>
        <v>0</v>
      </c>
      <c r="BE31" s="7" t="e">
        <f>IF(AG31=#REF!,"",IF(AND(K31&lt;&gt;"",ISTEXT(S31)),"分担契約/単価契約",IF(ISTEXT(S31),"単価契約",IF(K31&lt;&gt;"","分担契約",""))))</f>
        <v>#REF!</v>
      </c>
      <c r="BF31" s="205" t="e">
        <f>IF(COUNTIF(R31,"**"),"",IF(AND(R31&gt;=#REF!,OR(H31=#REF!,H31=#REF!)),1,IF(AND(R31&gt;=#REF!,H31&lt;&gt;#REF!,H31&lt;&gt;#REF!),1,"")))</f>
        <v>#REF!</v>
      </c>
      <c r="BG31" s="253" t="str">
        <f t="shared" si="6"/>
        <v>○</v>
      </c>
      <c r="BH31" s="205" t="b">
        <f t="shared" si="7"/>
        <v>1</v>
      </c>
      <c r="BI31" s="205" t="b">
        <f t="shared" si="8"/>
        <v>1</v>
      </c>
    </row>
    <row r="32" spans="1:61" ht="54.95" customHeight="1">
      <c r="A32" s="177">
        <f t="shared" si="1"/>
        <v>27</v>
      </c>
      <c r="B32" s="177" t="str">
        <f t="shared" si="2"/>
        <v/>
      </c>
      <c r="C32" s="177" t="str">
        <f>IF(B32&lt;&gt;1,"",COUNTIF($B$6:B32,1))</f>
        <v/>
      </c>
      <c r="D32" s="177" t="str">
        <f>IF(B32&lt;&gt;2,"",COUNTIF($B$6:B32,2))</f>
        <v/>
      </c>
      <c r="E32" s="177" t="str">
        <f>IF(B32&lt;&gt;3,"",COUNTIF($B$6:B32,3))</f>
        <v/>
      </c>
      <c r="F32" s="177" t="str">
        <f>IF(B32&lt;&gt;4,"",COUNTIF($B$6:B32,4))</f>
        <v/>
      </c>
      <c r="G32" s="59"/>
      <c r="H32" s="60"/>
      <c r="I32" s="60"/>
      <c r="J32" s="60"/>
      <c r="K32" s="59"/>
      <c r="L32" s="7"/>
      <c r="M32" s="61"/>
      <c r="N32" s="60"/>
      <c r="O32" s="62"/>
      <c r="P32" s="60"/>
      <c r="Q32" s="59"/>
      <c r="R32" s="63"/>
      <c r="S32" s="80"/>
      <c r="T32" s="81"/>
      <c r="U32" s="237" t="e">
        <f>IF(OR(L32="×",AG32=#REF!),"－",IF(T32&lt;&gt;"",ROUNDDOWN(T32/R32,3),(IFERROR(ROUNDDOWN(S32/R32,3),"－"))))</f>
        <v>#REF!</v>
      </c>
      <c r="V32" s="63"/>
      <c r="W32" s="63"/>
      <c r="X32" s="59"/>
      <c r="Y32" s="64"/>
      <c r="Z32" s="65"/>
      <c r="AA32" s="66"/>
      <c r="AB32" s="7"/>
      <c r="AC32" s="10"/>
      <c r="AD32" s="10"/>
      <c r="AE32" s="67"/>
      <c r="AF32" s="68"/>
      <c r="AG32" s="64"/>
      <c r="AH32" s="60"/>
      <c r="AI32" s="60"/>
      <c r="AJ32" s="60"/>
      <c r="AK32" s="7"/>
      <c r="AL32" s="7"/>
      <c r="AM32" s="59"/>
      <c r="AN32" s="7"/>
      <c r="AO32" s="7"/>
      <c r="AP32" s="7"/>
      <c r="AQ32" s="7"/>
      <c r="AR32" s="7"/>
      <c r="AS32" s="7"/>
      <c r="AT32" s="7"/>
      <c r="AU32" s="7"/>
      <c r="AV32" s="179"/>
      <c r="AW32" s="192"/>
      <c r="AX32" s="194" t="e">
        <f>IF(AND(OR(K32=#REF!,K32=#REF!),OR(AG32=#REF!,AG32=#REF!)),"年間支払金額(全官署)",IF(OR(AG32=#REF!,AG32=#REF!),"年間支払金額",IF(AND(OR(COUNTIF(AI32,"*すべて*"),COUNTIF(AI32,"*全て*")),Q32="●",OR(K32=#REF!,K32=#REF!)),"年間支払金額(全官署、契約相手方ごと)",IF(AND(OR(COUNTIF(AI32,"*すべて*"),COUNTIF(AI32,"*全て*")),Q32="●"),"年間支払金額(契約相手方ごと)",IF(AND(OR(K32=#REF!,K32=#REF!),AG32=#REF!),"契約総額(全官署)",IF(AND(K32=#REF!,AG32=#REF!),"契約総額(自官署のみ)",IF(K32=#REF!,"年間支払金額(自官署のみ)",IF(AG32=#REF!,"契約総額",IF(AND(COUNTIF(BE32,"&lt;&gt;*単価*"),OR(K32=#REF!,K32=#REF!)),"全官署予定価格",IF(AND(COUNTIF(BE32,"*単価*"),OR(K32=#REF!,K32=#REF!)),"全官署支払金額",IF(AND(COUNTIF(BE32,"&lt;&gt;*単価*"),COUNTIF(BE32,"*変更契約*")),"変更後予定価格",IF(COUNTIF(BE32,"*単価*"),"年間支払金額","予定価格"))))))))))))</f>
        <v>#REF!</v>
      </c>
      <c r="AY32" s="194" t="e">
        <f>IF(AND(BD32=#REF!,R32&gt;#REF!),"○",IF(AND(BD32=#REF!,R32&gt;=#REF!),"○",IF(AND(BD32=#REF!,R32&gt;=#REF!),"○",IF(AND(BD32=#REF!,R32&gt;=#REF!),"○",IF(AND(BD32=#REF!,R32&gt;=#REF!),"○",IF(AND(BD32=#REF!,R32&gt;=#REF!),"○",IF(AND(BD32=#REF!,R32&gt;=#REF!),"○",IF(AND(BD32=#REF!,R32&gt;=#REF!),"○",IF(AND(BD32=#REF!,R32&gt;=#REF!),"○",IF(R32="他官署で調達手続き入札を実施のため","○","×"))))))))))</f>
        <v>#REF!</v>
      </c>
      <c r="AZ32" s="194" t="e">
        <f>IF(AND(BD32=#REF!,W32&gt;#REF!),"○",IF(AND(BD32=#REF!,W32&gt;=#REF!),"○",IF(AND(BD32=#REF!,W32&gt;=#REF!),"○",IF(AND(BD32=#REF!,W32&gt;=#REF!),"○",IF(AND(BD32=#REF!,W32&gt;=#REF!),"○",IF(AND(BD32=#REF!,W32&gt;=#REF!),"○",IF(AND(BD32=#REF!,W32&gt;=#REF!),"○",IF(AND(BD32=#REF!,W32&gt;=#REF!),"○",IF(AND(BD32=#REF!,W32&gt;=#REF!),"○","×")))))))))</f>
        <v>#REF!</v>
      </c>
      <c r="BA32" s="194" t="e">
        <f t="shared" si="3"/>
        <v>#REF!</v>
      </c>
      <c r="BB32" s="194" t="e">
        <f t="shared" si="4"/>
        <v>#REF!</v>
      </c>
      <c r="BC32" s="195" t="e">
        <f t="shared" si="0"/>
        <v>#REF!</v>
      </c>
      <c r="BD32" s="193">
        <f t="shared" si="5"/>
        <v>0</v>
      </c>
      <c r="BE32" s="7" t="e">
        <f>IF(AG32=#REF!,"",IF(AND(K32&lt;&gt;"",ISTEXT(S32)),"分担契約/単価契約",IF(ISTEXT(S32),"単価契約",IF(K32&lt;&gt;"","分担契約",""))))</f>
        <v>#REF!</v>
      </c>
      <c r="BF32" s="205" t="e">
        <f>IF(COUNTIF(R32,"**"),"",IF(AND(R32&gt;=#REF!,OR(H32=#REF!,H32=#REF!)),1,IF(AND(R32&gt;=#REF!,H32&lt;&gt;#REF!,H32&lt;&gt;#REF!),1,"")))</f>
        <v>#REF!</v>
      </c>
      <c r="BG32" s="253" t="str">
        <f t="shared" si="6"/>
        <v>○</v>
      </c>
      <c r="BH32" s="205" t="b">
        <f t="shared" si="7"/>
        <v>1</v>
      </c>
      <c r="BI32" s="205" t="b">
        <f t="shared" si="8"/>
        <v>1</v>
      </c>
    </row>
    <row r="33" spans="1:61" ht="54.95" customHeight="1">
      <c r="A33" s="177">
        <f t="shared" si="1"/>
        <v>28</v>
      </c>
      <c r="B33" s="177" t="str">
        <f t="shared" si="2"/>
        <v/>
      </c>
      <c r="C33" s="177" t="str">
        <f>IF(B33&lt;&gt;1,"",COUNTIF($B$6:B33,1))</f>
        <v/>
      </c>
      <c r="D33" s="177" t="str">
        <f>IF(B33&lt;&gt;2,"",COUNTIF($B$6:B33,2))</f>
        <v/>
      </c>
      <c r="E33" s="177" t="str">
        <f>IF(B33&lt;&gt;3,"",COUNTIF($B$6:B33,3))</f>
        <v/>
      </c>
      <c r="F33" s="177" t="str">
        <f>IF(B33&lt;&gt;4,"",COUNTIF($B$6:B33,4))</f>
        <v/>
      </c>
      <c r="G33" s="59"/>
      <c r="H33" s="60"/>
      <c r="I33" s="60"/>
      <c r="J33" s="60"/>
      <c r="K33" s="59"/>
      <c r="L33" s="7"/>
      <c r="M33" s="61"/>
      <c r="N33" s="60"/>
      <c r="O33" s="62"/>
      <c r="P33" s="60"/>
      <c r="Q33" s="59"/>
      <c r="R33" s="63"/>
      <c r="S33" s="80"/>
      <c r="T33" s="81"/>
      <c r="U33" s="237" t="e">
        <f>IF(OR(L33="×",AG33=#REF!),"－",IF(T33&lt;&gt;"",ROUNDDOWN(T33/R33,3),(IFERROR(ROUNDDOWN(S33/R33,3),"－"))))</f>
        <v>#REF!</v>
      </c>
      <c r="V33" s="63"/>
      <c r="W33" s="63"/>
      <c r="X33" s="59"/>
      <c r="Y33" s="64"/>
      <c r="Z33" s="65"/>
      <c r="AA33" s="66"/>
      <c r="AB33" s="7"/>
      <c r="AC33" s="10"/>
      <c r="AD33" s="10"/>
      <c r="AE33" s="67"/>
      <c r="AF33" s="68"/>
      <c r="AG33" s="64"/>
      <c r="AH33" s="60"/>
      <c r="AI33" s="60"/>
      <c r="AJ33" s="60"/>
      <c r="AK33" s="7"/>
      <c r="AL33" s="7"/>
      <c r="AM33" s="59"/>
      <c r="AN33" s="7"/>
      <c r="AO33" s="7"/>
      <c r="AP33" s="7"/>
      <c r="AQ33" s="7"/>
      <c r="AR33" s="7"/>
      <c r="AS33" s="7"/>
      <c r="AT33" s="7"/>
      <c r="AU33" s="7"/>
      <c r="AV33" s="179"/>
      <c r="AW33" s="192"/>
      <c r="AX33" s="194" t="e">
        <f>IF(AND(OR(K33=#REF!,K33=#REF!),OR(AG33=#REF!,AG33=#REF!)),"年間支払金額(全官署)",IF(OR(AG33=#REF!,AG33=#REF!),"年間支払金額",IF(AND(OR(COUNTIF(AI33,"*すべて*"),COUNTIF(AI33,"*全て*")),Q33="●",OR(K33=#REF!,K33=#REF!)),"年間支払金額(全官署、契約相手方ごと)",IF(AND(OR(COUNTIF(AI33,"*すべて*"),COUNTIF(AI33,"*全て*")),Q33="●"),"年間支払金額(契約相手方ごと)",IF(AND(OR(K33=#REF!,K33=#REF!),AG33=#REF!),"契約総額(全官署)",IF(AND(K33=#REF!,AG33=#REF!),"契約総額(自官署のみ)",IF(K33=#REF!,"年間支払金額(自官署のみ)",IF(AG33=#REF!,"契約総額",IF(AND(COUNTIF(BE33,"&lt;&gt;*単価*"),OR(K33=#REF!,K33=#REF!)),"全官署予定価格",IF(AND(COUNTIF(BE33,"*単価*"),OR(K33=#REF!,K33=#REF!)),"全官署支払金額",IF(AND(COUNTIF(BE33,"&lt;&gt;*単価*"),COUNTIF(BE33,"*変更契約*")),"変更後予定価格",IF(COUNTIF(BE33,"*単価*"),"年間支払金額","予定価格"))))))))))))</f>
        <v>#REF!</v>
      </c>
      <c r="AY33" s="194" t="e">
        <f>IF(AND(BD33=#REF!,R33&gt;#REF!),"○",IF(AND(BD33=#REF!,R33&gt;=#REF!),"○",IF(AND(BD33=#REF!,R33&gt;=#REF!),"○",IF(AND(BD33=#REF!,R33&gt;=#REF!),"○",IF(AND(BD33=#REF!,R33&gt;=#REF!),"○",IF(AND(BD33=#REF!,R33&gt;=#REF!),"○",IF(AND(BD33=#REF!,R33&gt;=#REF!),"○",IF(AND(BD33=#REF!,R33&gt;=#REF!),"○",IF(AND(BD33=#REF!,R33&gt;=#REF!),"○",IF(R33="他官署で調達手続き入札を実施のため","○","×"))))))))))</f>
        <v>#REF!</v>
      </c>
      <c r="AZ33" s="194" t="e">
        <f>IF(AND(BD33=#REF!,W33&gt;#REF!),"○",IF(AND(BD33=#REF!,W33&gt;=#REF!),"○",IF(AND(BD33=#REF!,W33&gt;=#REF!),"○",IF(AND(BD33=#REF!,W33&gt;=#REF!),"○",IF(AND(BD33=#REF!,W33&gt;=#REF!),"○",IF(AND(BD33=#REF!,W33&gt;=#REF!),"○",IF(AND(BD33=#REF!,W33&gt;=#REF!),"○",IF(AND(BD33=#REF!,W33&gt;=#REF!),"○",IF(AND(BD33=#REF!,W33&gt;=#REF!),"○","×")))))))))</f>
        <v>#REF!</v>
      </c>
      <c r="BA33" s="194" t="e">
        <f t="shared" si="3"/>
        <v>#REF!</v>
      </c>
      <c r="BB33" s="194" t="e">
        <f t="shared" si="4"/>
        <v>#REF!</v>
      </c>
      <c r="BC33" s="195" t="e">
        <f t="shared" si="0"/>
        <v>#REF!</v>
      </c>
      <c r="BD33" s="193">
        <f t="shared" si="5"/>
        <v>0</v>
      </c>
      <c r="BE33" s="7" t="e">
        <f>IF(AG33=#REF!,"",IF(AND(K33&lt;&gt;"",ISTEXT(S33)),"分担契約/単価契約",IF(ISTEXT(S33),"単価契約",IF(K33&lt;&gt;"","分担契約",""))))</f>
        <v>#REF!</v>
      </c>
      <c r="BF33" s="205" t="e">
        <f>IF(COUNTIF(R33,"**"),"",IF(AND(R33&gt;=#REF!,OR(H33=#REF!,H33=#REF!)),1,IF(AND(R33&gt;=#REF!,H33&lt;&gt;#REF!,H33&lt;&gt;#REF!),1,"")))</f>
        <v>#REF!</v>
      </c>
      <c r="BG33" s="253" t="str">
        <f t="shared" si="6"/>
        <v>○</v>
      </c>
      <c r="BH33" s="205" t="b">
        <f t="shared" si="7"/>
        <v>1</v>
      </c>
      <c r="BI33" s="205" t="b">
        <f t="shared" si="8"/>
        <v>1</v>
      </c>
    </row>
    <row r="34" spans="1:61" ht="54.95" customHeight="1">
      <c r="A34" s="177">
        <f t="shared" si="1"/>
        <v>29</v>
      </c>
      <c r="B34" s="177" t="str">
        <f t="shared" si="2"/>
        <v/>
      </c>
      <c r="C34" s="177" t="str">
        <f>IF(B34&lt;&gt;1,"",COUNTIF($B$6:B34,1))</f>
        <v/>
      </c>
      <c r="D34" s="177" t="str">
        <f>IF(B34&lt;&gt;2,"",COUNTIF($B$6:B34,2))</f>
        <v/>
      </c>
      <c r="E34" s="177" t="str">
        <f>IF(B34&lt;&gt;3,"",COUNTIF($B$6:B34,3))</f>
        <v/>
      </c>
      <c r="F34" s="177" t="str">
        <f>IF(B34&lt;&gt;4,"",COUNTIF($B$6:B34,4))</f>
        <v/>
      </c>
      <c r="G34" s="59"/>
      <c r="H34" s="60"/>
      <c r="I34" s="60"/>
      <c r="J34" s="60"/>
      <c r="K34" s="59"/>
      <c r="L34" s="7"/>
      <c r="M34" s="61"/>
      <c r="N34" s="60"/>
      <c r="O34" s="62"/>
      <c r="P34" s="60"/>
      <c r="Q34" s="59"/>
      <c r="R34" s="63"/>
      <c r="S34" s="80"/>
      <c r="T34" s="81"/>
      <c r="U34" s="237" t="e">
        <f>IF(OR(L34="×",AG34=#REF!),"－",IF(T34&lt;&gt;"",ROUNDDOWN(T34/R34,3),(IFERROR(ROUNDDOWN(S34/R34,3),"－"))))</f>
        <v>#REF!</v>
      </c>
      <c r="V34" s="63"/>
      <c r="W34" s="63"/>
      <c r="X34" s="59"/>
      <c r="Y34" s="64"/>
      <c r="Z34" s="65"/>
      <c r="AA34" s="66"/>
      <c r="AB34" s="7"/>
      <c r="AC34" s="10"/>
      <c r="AD34" s="10"/>
      <c r="AE34" s="67"/>
      <c r="AF34" s="68"/>
      <c r="AG34" s="64"/>
      <c r="AH34" s="60"/>
      <c r="AI34" s="60"/>
      <c r="AJ34" s="60"/>
      <c r="AK34" s="7"/>
      <c r="AL34" s="7"/>
      <c r="AM34" s="59"/>
      <c r="AN34" s="7"/>
      <c r="AO34" s="7"/>
      <c r="AP34" s="7"/>
      <c r="AQ34" s="7"/>
      <c r="AR34" s="7"/>
      <c r="AS34" s="7"/>
      <c r="AT34" s="7"/>
      <c r="AU34" s="7"/>
      <c r="AV34" s="179"/>
      <c r="AW34" s="192"/>
      <c r="AX34" s="194" t="e">
        <f>IF(AND(OR(K34=#REF!,K34=#REF!),OR(AG34=#REF!,AG34=#REF!)),"年間支払金額(全官署)",IF(OR(AG34=#REF!,AG34=#REF!),"年間支払金額",IF(AND(OR(COUNTIF(AI34,"*すべて*"),COUNTIF(AI34,"*全て*")),Q34="●",OR(K34=#REF!,K34=#REF!)),"年間支払金額(全官署、契約相手方ごと)",IF(AND(OR(COUNTIF(AI34,"*すべて*"),COUNTIF(AI34,"*全て*")),Q34="●"),"年間支払金額(契約相手方ごと)",IF(AND(OR(K34=#REF!,K34=#REF!),AG34=#REF!),"契約総額(全官署)",IF(AND(K34=#REF!,AG34=#REF!),"契約総額(自官署のみ)",IF(K34=#REF!,"年間支払金額(自官署のみ)",IF(AG34=#REF!,"契約総額",IF(AND(COUNTIF(BE34,"&lt;&gt;*単価*"),OR(K34=#REF!,K34=#REF!)),"全官署予定価格",IF(AND(COUNTIF(BE34,"*単価*"),OR(K34=#REF!,K34=#REF!)),"全官署支払金額",IF(AND(COUNTIF(BE34,"&lt;&gt;*単価*"),COUNTIF(BE34,"*変更契約*")),"変更後予定価格",IF(COUNTIF(BE34,"*単価*"),"年間支払金額","予定価格"))))))))))))</f>
        <v>#REF!</v>
      </c>
      <c r="AY34" s="194" t="e">
        <f>IF(AND(BD34=#REF!,R34&gt;#REF!),"○",IF(AND(BD34=#REF!,R34&gt;=#REF!),"○",IF(AND(BD34=#REF!,R34&gt;=#REF!),"○",IF(AND(BD34=#REF!,R34&gt;=#REF!),"○",IF(AND(BD34=#REF!,R34&gt;=#REF!),"○",IF(AND(BD34=#REF!,R34&gt;=#REF!),"○",IF(AND(BD34=#REF!,R34&gt;=#REF!),"○",IF(AND(BD34=#REF!,R34&gt;=#REF!),"○",IF(AND(BD34=#REF!,R34&gt;=#REF!),"○",IF(R34="他官署で調達手続き入札を実施のため","○","×"))))))))))</f>
        <v>#REF!</v>
      </c>
      <c r="AZ34" s="194" t="e">
        <f>IF(AND(BD34=#REF!,W34&gt;#REF!),"○",IF(AND(BD34=#REF!,W34&gt;=#REF!),"○",IF(AND(BD34=#REF!,W34&gt;=#REF!),"○",IF(AND(BD34=#REF!,W34&gt;=#REF!),"○",IF(AND(BD34=#REF!,W34&gt;=#REF!),"○",IF(AND(BD34=#REF!,W34&gt;=#REF!),"○",IF(AND(BD34=#REF!,W34&gt;=#REF!),"○",IF(AND(BD34=#REF!,W34&gt;=#REF!),"○",IF(AND(BD34=#REF!,W34&gt;=#REF!),"○","×")))))))))</f>
        <v>#REF!</v>
      </c>
      <c r="BA34" s="194" t="e">
        <f t="shared" si="3"/>
        <v>#REF!</v>
      </c>
      <c r="BB34" s="194" t="e">
        <f t="shared" si="4"/>
        <v>#REF!</v>
      </c>
      <c r="BC34" s="195" t="e">
        <f t="shared" si="0"/>
        <v>#REF!</v>
      </c>
      <c r="BD34" s="193">
        <f t="shared" si="5"/>
        <v>0</v>
      </c>
      <c r="BE34" s="7" t="e">
        <f>IF(AG34=#REF!,"",IF(AND(K34&lt;&gt;"",ISTEXT(S34)),"分担契約/単価契約",IF(ISTEXT(S34),"単価契約",IF(K34&lt;&gt;"","分担契約",""))))</f>
        <v>#REF!</v>
      </c>
      <c r="BF34" s="205" t="e">
        <f>IF(COUNTIF(R34,"**"),"",IF(AND(R34&gt;=#REF!,OR(H34=#REF!,H34=#REF!)),1,IF(AND(R34&gt;=#REF!,H34&lt;&gt;#REF!,H34&lt;&gt;#REF!),1,"")))</f>
        <v>#REF!</v>
      </c>
      <c r="BG34" s="253" t="str">
        <f t="shared" si="6"/>
        <v>○</v>
      </c>
      <c r="BH34" s="205" t="b">
        <f t="shared" si="7"/>
        <v>1</v>
      </c>
      <c r="BI34" s="205" t="b">
        <f t="shared" si="8"/>
        <v>1</v>
      </c>
    </row>
    <row r="35" spans="1:61" ht="54.95" customHeight="1">
      <c r="A35" s="177">
        <f t="shared" si="1"/>
        <v>30</v>
      </c>
      <c r="B35" s="177" t="str">
        <f t="shared" si="2"/>
        <v/>
      </c>
      <c r="C35" s="177" t="str">
        <f>IF(B35&lt;&gt;1,"",COUNTIF($B$6:B35,1))</f>
        <v/>
      </c>
      <c r="D35" s="177" t="str">
        <f>IF(B35&lt;&gt;2,"",COUNTIF($B$6:B35,2))</f>
        <v/>
      </c>
      <c r="E35" s="177" t="str">
        <f>IF(B35&lt;&gt;3,"",COUNTIF($B$6:B35,3))</f>
        <v/>
      </c>
      <c r="F35" s="177" t="str">
        <f>IF(B35&lt;&gt;4,"",COUNTIF($B$6:B35,4))</f>
        <v/>
      </c>
      <c r="G35" s="59"/>
      <c r="H35" s="60"/>
      <c r="I35" s="60"/>
      <c r="J35" s="60"/>
      <c r="K35" s="59"/>
      <c r="L35" s="7"/>
      <c r="M35" s="61"/>
      <c r="N35" s="60"/>
      <c r="O35" s="62"/>
      <c r="P35" s="60"/>
      <c r="Q35" s="59"/>
      <c r="R35" s="63"/>
      <c r="S35" s="80"/>
      <c r="T35" s="81"/>
      <c r="U35" s="237" t="e">
        <f>IF(OR(L35="×",AG35=#REF!),"－",IF(T35&lt;&gt;"",ROUNDDOWN(T35/R35,3),(IFERROR(ROUNDDOWN(S35/R35,3),"－"))))</f>
        <v>#REF!</v>
      </c>
      <c r="V35" s="63"/>
      <c r="W35" s="63"/>
      <c r="X35" s="59"/>
      <c r="Y35" s="64"/>
      <c r="Z35" s="65"/>
      <c r="AA35" s="66"/>
      <c r="AB35" s="7"/>
      <c r="AC35" s="10"/>
      <c r="AD35" s="10"/>
      <c r="AE35" s="67"/>
      <c r="AF35" s="68"/>
      <c r="AG35" s="64"/>
      <c r="AH35" s="60"/>
      <c r="AI35" s="60"/>
      <c r="AJ35" s="60"/>
      <c r="AK35" s="7"/>
      <c r="AL35" s="7"/>
      <c r="AM35" s="59"/>
      <c r="AN35" s="7"/>
      <c r="AO35" s="7"/>
      <c r="AP35" s="7"/>
      <c r="AQ35" s="7"/>
      <c r="AR35" s="7"/>
      <c r="AS35" s="7"/>
      <c r="AT35" s="7"/>
      <c r="AU35" s="7"/>
      <c r="AV35" s="179"/>
      <c r="AW35" s="192"/>
      <c r="AX35" s="194" t="e">
        <f>IF(AND(OR(K35=#REF!,K35=#REF!),OR(AG35=#REF!,AG35=#REF!)),"年間支払金額(全官署)",IF(OR(AG35=#REF!,AG35=#REF!),"年間支払金額",IF(AND(OR(COUNTIF(AI35,"*すべて*"),COUNTIF(AI35,"*全て*")),Q35="●",OR(K35=#REF!,K35=#REF!)),"年間支払金額(全官署、契約相手方ごと)",IF(AND(OR(COUNTIF(AI35,"*すべて*"),COUNTIF(AI35,"*全て*")),Q35="●"),"年間支払金額(契約相手方ごと)",IF(AND(OR(K35=#REF!,K35=#REF!),AG35=#REF!),"契約総額(全官署)",IF(AND(K35=#REF!,AG35=#REF!),"契約総額(自官署のみ)",IF(K35=#REF!,"年間支払金額(自官署のみ)",IF(AG35=#REF!,"契約総額",IF(AND(COUNTIF(BE35,"&lt;&gt;*単価*"),OR(K35=#REF!,K35=#REF!)),"全官署予定価格",IF(AND(COUNTIF(BE35,"*単価*"),OR(K35=#REF!,K35=#REF!)),"全官署支払金額",IF(AND(COUNTIF(BE35,"&lt;&gt;*単価*"),COUNTIF(BE35,"*変更契約*")),"変更後予定価格",IF(COUNTIF(BE35,"*単価*"),"年間支払金額","予定価格"))))))))))))</f>
        <v>#REF!</v>
      </c>
      <c r="AY35" s="194" t="e">
        <f>IF(AND(BD35=#REF!,R35&gt;#REF!),"○",IF(AND(BD35=#REF!,R35&gt;=#REF!),"○",IF(AND(BD35=#REF!,R35&gt;=#REF!),"○",IF(AND(BD35=#REF!,R35&gt;=#REF!),"○",IF(AND(BD35=#REF!,R35&gt;=#REF!),"○",IF(AND(BD35=#REF!,R35&gt;=#REF!),"○",IF(AND(BD35=#REF!,R35&gt;=#REF!),"○",IF(AND(BD35=#REF!,R35&gt;=#REF!),"○",IF(AND(BD35=#REF!,R35&gt;=#REF!),"○",IF(R35="他官署で調達手続き入札を実施のため","○","×"))))))))))</f>
        <v>#REF!</v>
      </c>
      <c r="AZ35" s="194" t="e">
        <f>IF(AND(BD35=#REF!,W35&gt;#REF!),"○",IF(AND(BD35=#REF!,W35&gt;=#REF!),"○",IF(AND(BD35=#REF!,W35&gt;=#REF!),"○",IF(AND(BD35=#REF!,W35&gt;=#REF!),"○",IF(AND(BD35=#REF!,W35&gt;=#REF!),"○",IF(AND(BD35=#REF!,W35&gt;=#REF!),"○",IF(AND(BD35=#REF!,W35&gt;=#REF!),"○",IF(AND(BD35=#REF!,W35&gt;=#REF!),"○",IF(AND(BD35=#REF!,W35&gt;=#REF!),"○","×")))))))))</f>
        <v>#REF!</v>
      </c>
      <c r="BA35" s="194" t="e">
        <f t="shared" si="3"/>
        <v>#REF!</v>
      </c>
      <c r="BB35" s="194" t="e">
        <f t="shared" si="4"/>
        <v>#REF!</v>
      </c>
      <c r="BC35" s="195" t="e">
        <f t="shared" si="0"/>
        <v>#REF!</v>
      </c>
      <c r="BD35" s="193">
        <f t="shared" si="5"/>
        <v>0</v>
      </c>
      <c r="BE35" s="7" t="e">
        <f>IF(AG35=#REF!,"",IF(AND(K35&lt;&gt;"",ISTEXT(S35)),"分担契約/単価契約",IF(ISTEXT(S35),"単価契約",IF(K35&lt;&gt;"","分担契約",""))))</f>
        <v>#REF!</v>
      </c>
      <c r="BF35" s="205" t="e">
        <f>IF(COUNTIF(R35,"**"),"",IF(AND(R35&gt;=#REF!,OR(H35=#REF!,H35=#REF!)),1,IF(AND(R35&gt;=#REF!,H35&lt;&gt;#REF!,H35&lt;&gt;#REF!),1,"")))</f>
        <v>#REF!</v>
      </c>
      <c r="BG35" s="253" t="str">
        <f t="shared" si="6"/>
        <v>○</v>
      </c>
      <c r="BH35" s="205" t="b">
        <f t="shared" si="7"/>
        <v>1</v>
      </c>
      <c r="BI35" s="205" t="b">
        <f t="shared" si="8"/>
        <v>1</v>
      </c>
    </row>
    <row r="36" spans="1:61" ht="54.95" customHeight="1">
      <c r="A36" s="177">
        <f t="shared" si="1"/>
        <v>31</v>
      </c>
      <c r="B36" s="177" t="str">
        <f t="shared" si="2"/>
        <v/>
      </c>
      <c r="C36" s="177" t="str">
        <f>IF(B36&lt;&gt;1,"",COUNTIF($B$6:B36,1))</f>
        <v/>
      </c>
      <c r="D36" s="177" t="str">
        <f>IF(B36&lt;&gt;2,"",COUNTIF($B$6:B36,2))</f>
        <v/>
      </c>
      <c r="E36" s="177" t="str">
        <f>IF(B36&lt;&gt;3,"",COUNTIF($B$6:B36,3))</f>
        <v/>
      </c>
      <c r="F36" s="177" t="str">
        <f>IF(B36&lt;&gt;4,"",COUNTIF($B$6:B36,4))</f>
        <v/>
      </c>
      <c r="G36" s="59"/>
      <c r="H36" s="60"/>
      <c r="I36" s="60"/>
      <c r="J36" s="60"/>
      <c r="K36" s="59"/>
      <c r="L36" s="7"/>
      <c r="M36" s="61"/>
      <c r="N36" s="60"/>
      <c r="O36" s="62"/>
      <c r="P36" s="60"/>
      <c r="Q36" s="59"/>
      <c r="R36" s="63"/>
      <c r="S36" s="80"/>
      <c r="T36" s="81"/>
      <c r="U36" s="237" t="e">
        <f>IF(OR(L36="×",AG36=#REF!),"－",IF(T36&lt;&gt;"",ROUNDDOWN(T36/R36,3),(IFERROR(ROUNDDOWN(S36/R36,3),"－"))))</f>
        <v>#REF!</v>
      </c>
      <c r="V36" s="63"/>
      <c r="W36" s="63"/>
      <c r="X36" s="59"/>
      <c r="Y36" s="64"/>
      <c r="Z36" s="65"/>
      <c r="AA36" s="66"/>
      <c r="AB36" s="7"/>
      <c r="AC36" s="10"/>
      <c r="AD36" s="10"/>
      <c r="AE36" s="67"/>
      <c r="AF36" s="68"/>
      <c r="AG36" s="64"/>
      <c r="AH36" s="60"/>
      <c r="AI36" s="60"/>
      <c r="AJ36" s="60"/>
      <c r="AK36" s="7"/>
      <c r="AL36" s="7"/>
      <c r="AM36" s="59"/>
      <c r="AN36" s="7"/>
      <c r="AO36" s="7"/>
      <c r="AP36" s="7"/>
      <c r="AQ36" s="7"/>
      <c r="AR36" s="7"/>
      <c r="AS36" s="7"/>
      <c r="AT36" s="7"/>
      <c r="AU36" s="7"/>
      <c r="AV36" s="179"/>
      <c r="AW36" s="192"/>
      <c r="AX36" s="194" t="e">
        <f>IF(AND(OR(K36=#REF!,K36=#REF!),OR(AG36=#REF!,AG36=#REF!)),"年間支払金額(全官署)",IF(OR(AG36=#REF!,AG36=#REF!),"年間支払金額",IF(AND(OR(COUNTIF(AI36,"*すべて*"),COUNTIF(AI36,"*全て*")),Q36="●",OR(K36=#REF!,K36=#REF!)),"年間支払金額(全官署、契約相手方ごと)",IF(AND(OR(COUNTIF(AI36,"*すべて*"),COUNTIF(AI36,"*全て*")),Q36="●"),"年間支払金額(契約相手方ごと)",IF(AND(OR(K36=#REF!,K36=#REF!),AG36=#REF!),"契約総額(全官署)",IF(AND(K36=#REF!,AG36=#REF!),"契約総額(自官署のみ)",IF(K36=#REF!,"年間支払金額(自官署のみ)",IF(AG36=#REF!,"契約総額",IF(AND(COUNTIF(BE36,"&lt;&gt;*単価*"),OR(K36=#REF!,K36=#REF!)),"全官署予定価格",IF(AND(COUNTIF(BE36,"*単価*"),OR(K36=#REF!,K36=#REF!)),"全官署支払金額",IF(AND(COUNTIF(BE36,"&lt;&gt;*単価*"),COUNTIF(BE36,"*変更契約*")),"変更後予定価格",IF(COUNTIF(BE36,"*単価*"),"年間支払金額","予定価格"))))))))))))</f>
        <v>#REF!</v>
      </c>
      <c r="AY36" s="194" t="e">
        <f>IF(AND(BD36=#REF!,R36&gt;#REF!),"○",IF(AND(BD36=#REF!,R36&gt;=#REF!),"○",IF(AND(BD36=#REF!,R36&gt;=#REF!),"○",IF(AND(BD36=#REF!,R36&gt;=#REF!),"○",IF(AND(BD36=#REF!,R36&gt;=#REF!),"○",IF(AND(BD36=#REF!,R36&gt;=#REF!),"○",IF(AND(BD36=#REF!,R36&gt;=#REF!),"○",IF(AND(BD36=#REF!,R36&gt;=#REF!),"○",IF(AND(BD36=#REF!,R36&gt;=#REF!),"○",IF(R36="他官署で調達手続き入札を実施のため","○","×"))))))))))</f>
        <v>#REF!</v>
      </c>
      <c r="AZ36" s="194" t="e">
        <f>IF(AND(BD36=#REF!,W36&gt;#REF!),"○",IF(AND(BD36=#REF!,W36&gt;=#REF!),"○",IF(AND(BD36=#REF!,W36&gt;=#REF!),"○",IF(AND(BD36=#REF!,W36&gt;=#REF!),"○",IF(AND(BD36=#REF!,W36&gt;=#REF!),"○",IF(AND(BD36=#REF!,W36&gt;=#REF!),"○",IF(AND(BD36=#REF!,W36&gt;=#REF!),"○",IF(AND(BD36=#REF!,W36&gt;=#REF!),"○",IF(AND(BD36=#REF!,W36&gt;=#REF!),"○","×")))))))))</f>
        <v>#REF!</v>
      </c>
      <c r="BA36" s="194" t="e">
        <f t="shared" si="3"/>
        <v>#REF!</v>
      </c>
      <c r="BB36" s="194" t="e">
        <f t="shared" si="4"/>
        <v>#REF!</v>
      </c>
      <c r="BC36" s="195" t="e">
        <f t="shared" si="0"/>
        <v>#REF!</v>
      </c>
      <c r="BD36" s="193">
        <f t="shared" si="5"/>
        <v>0</v>
      </c>
      <c r="BE36" s="7" t="e">
        <f>IF(AG36=#REF!,"",IF(AND(K36&lt;&gt;"",ISTEXT(S36)),"分担契約/単価契約",IF(ISTEXT(S36),"単価契約",IF(K36&lt;&gt;"","分担契約",""))))</f>
        <v>#REF!</v>
      </c>
      <c r="BF36" s="205" t="e">
        <f>IF(COUNTIF(R36,"**"),"",IF(AND(R36&gt;=#REF!,OR(H36=#REF!,H36=#REF!)),1,IF(AND(R36&gt;=#REF!,H36&lt;&gt;#REF!,H36&lt;&gt;#REF!),1,"")))</f>
        <v>#REF!</v>
      </c>
      <c r="BG36" s="253" t="str">
        <f t="shared" si="6"/>
        <v>○</v>
      </c>
      <c r="BH36" s="205" t="b">
        <f t="shared" si="7"/>
        <v>1</v>
      </c>
      <c r="BI36" s="205" t="b">
        <f t="shared" si="8"/>
        <v>1</v>
      </c>
    </row>
    <row r="37" spans="1:61" ht="54.95" customHeight="1">
      <c r="A37" s="177">
        <f t="shared" si="1"/>
        <v>32</v>
      </c>
      <c r="B37" s="177" t="str">
        <f t="shared" si="2"/>
        <v/>
      </c>
      <c r="C37" s="177" t="str">
        <f>IF(B37&lt;&gt;1,"",COUNTIF($B$6:B37,1))</f>
        <v/>
      </c>
      <c r="D37" s="177" t="str">
        <f>IF(B37&lt;&gt;2,"",COUNTIF($B$6:B37,2))</f>
        <v/>
      </c>
      <c r="E37" s="177" t="str">
        <f>IF(B37&lt;&gt;3,"",COUNTIF($B$6:B37,3))</f>
        <v/>
      </c>
      <c r="F37" s="177" t="str">
        <f>IF(B37&lt;&gt;4,"",COUNTIF($B$6:B37,4))</f>
        <v/>
      </c>
      <c r="G37" s="59"/>
      <c r="H37" s="60"/>
      <c r="I37" s="60"/>
      <c r="J37" s="60"/>
      <c r="K37" s="59"/>
      <c r="L37" s="7"/>
      <c r="M37" s="61"/>
      <c r="N37" s="60"/>
      <c r="O37" s="62"/>
      <c r="P37" s="60"/>
      <c r="Q37" s="59"/>
      <c r="R37" s="63"/>
      <c r="S37" s="80"/>
      <c r="T37" s="81"/>
      <c r="U37" s="237" t="e">
        <f>IF(OR(L37="×",AG37=#REF!),"－",IF(T37&lt;&gt;"",ROUNDDOWN(T37/R37,3),(IFERROR(ROUNDDOWN(S37/R37,3),"－"))))</f>
        <v>#REF!</v>
      </c>
      <c r="V37" s="63"/>
      <c r="W37" s="63"/>
      <c r="X37" s="59"/>
      <c r="Y37" s="64"/>
      <c r="Z37" s="65"/>
      <c r="AA37" s="66"/>
      <c r="AB37" s="7"/>
      <c r="AC37" s="10"/>
      <c r="AD37" s="10"/>
      <c r="AE37" s="67"/>
      <c r="AF37" s="68"/>
      <c r="AG37" s="64"/>
      <c r="AH37" s="60"/>
      <c r="AI37" s="60"/>
      <c r="AJ37" s="60"/>
      <c r="AK37" s="7"/>
      <c r="AL37" s="7"/>
      <c r="AM37" s="59"/>
      <c r="AN37" s="7"/>
      <c r="AO37" s="7"/>
      <c r="AP37" s="7"/>
      <c r="AQ37" s="7"/>
      <c r="AR37" s="7"/>
      <c r="AS37" s="7"/>
      <c r="AT37" s="7"/>
      <c r="AU37" s="7"/>
      <c r="AV37" s="179"/>
      <c r="AW37" s="192"/>
      <c r="AX37" s="194" t="e">
        <f>IF(AND(OR(K37=#REF!,K37=#REF!),OR(AG37=#REF!,AG37=#REF!)),"年間支払金額(全官署)",IF(OR(AG37=#REF!,AG37=#REF!),"年間支払金額",IF(AND(OR(COUNTIF(AI37,"*すべて*"),COUNTIF(AI37,"*全て*")),Q37="●",OR(K37=#REF!,K37=#REF!)),"年間支払金額(全官署、契約相手方ごと)",IF(AND(OR(COUNTIF(AI37,"*すべて*"),COUNTIF(AI37,"*全て*")),Q37="●"),"年間支払金額(契約相手方ごと)",IF(AND(OR(K37=#REF!,K37=#REF!),AG37=#REF!),"契約総額(全官署)",IF(AND(K37=#REF!,AG37=#REF!),"契約総額(自官署のみ)",IF(K37=#REF!,"年間支払金額(自官署のみ)",IF(AG37=#REF!,"契約総額",IF(AND(COUNTIF(BE37,"&lt;&gt;*単価*"),OR(K37=#REF!,K37=#REF!)),"全官署予定価格",IF(AND(COUNTIF(BE37,"*単価*"),OR(K37=#REF!,K37=#REF!)),"全官署支払金額",IF(AND(COUNTIF(BE37,"&lt;&gt;*単価*"),COUNTIF(BE37,"*変更契約*")),"変更後予定価格",IF(COUNTIF(BE37,"*単価*"),"年間支払金額","予定価格"))))))))))))</f>
        <v>#REF!</v>
      </c>
      <c r="AY37" s="194" t="e">
        <f>IF(AND(BD37=#REF!,R37&gt;#REF!),"○",IF(AND(BD37=#REF!,R37&gt;=#REF!),"○",IF(AND(BD37=#REF!,R37&gt;=#REF!),"○",IF(AND(BD37=#REF!,R37&gt;=#REF!),"○",IF(AND(BD37=#REF!,R37&gt;=#REF!),"○",IF(AND(BD37=#REF!,R37&gt;=#REF!),"○",IF(AND(BD37=#REF!,R37&gt;=#REF!),"○",IF(AND(BD37=#REF!,R37&gt;=#REF!),"○",IF(AND(BD37=#REF!,R37&gt;=#REF!),"○",IF(R37="他官署で調達手続き入札を実施のため","○","×"))))))))))</f>
        <v>#REF!</v>
      </c>
      <c r="AZ37" s="194" t="e">
        <f>IF(AND(BD37=#REF!,W37&gt;#REF!),"○",IF(AND(BD37=#REF!,W37&gt;=#REF!),"○",IF(AND(BD37=#REF!,W37&gt;=#REF!),"○",IF(AND(BD37=#REF!,W37&gt;=#REF!),"○",IF(AND(BD37=#REF!,W37&gt;=#REF!),"○",IF(AND(BD37=#REF!,W37&gt;=#REF!),"○",IF(AND(BD37=#REF!,W37&gt;=#REF!),"○",IF(AND(BD37=#REF!,W37&gt;=#REF!),"○",IF(AND(BD37=#REF!,W37&gt;=#REF!),"○","×")))))))))</f>
        <v>#REF!</v>
      </c>
      <c r="BA37" s="194" t="e">
        <f t="shared" si="3"/>
        <v>#REF!</v>
      </c>
      <c r="BB37" s="194" t="e">
        <f t="shared" si="4"/>
        <v>#REF!</v>
      </c>
      <c r="BC37" s="195" t="e">
        <f t="shared" si="0"/>
        <v>#REF!</v>
      </c>
      <c r="BD37" s="193">
        <f t="shared" si="5"/>
        <v>0</v>
      </c>
      <c r="BE37" s="7" t="e">
        <f>IF(AG37=#REF!,"",IF(AND(K37&lt;&gt;"",ISTEXT(S37)),"分担契約/単価契約",IF(ISTEXT(S37),"単価契約",IF(K37&lt;&gt;"","分担契約",""))))</f>
        <v>#REF!</v>
      </c>
      <c r="BF37" s="205" t="e">
        <f>IF(COUNTIF(R37,"**"),"",IF(AND(R37&gt;=#REF!,OR(H37=#REF!,H37=#REF!)),1,IF(AND(R37&gt;=#REF!,H37&lt;&gt;#REF!,H37&lt;&gt;#REF!),1,"")))</f>
        <v>#REF!</v>
      </c>
      <c r="BG37" s="253" t="str">
        <f t="shared" si="6"/>
        <v>○</v>
      </c>
      <c r="BH37" s="205" t="b">
        <f t="shared" si="7"/>
        <v>1</v>
      </c>
      <c r="BI37" s="205" t="b">
        <f t="shared" si="8"/>
        <v>1</v>
      </c>
    </row>
    <row r="38" spans="1:61" ht="54.95" customHeight="1">
      <c r="A38" s="177">
        <f t="shared" si="1"/>
        <v>33</v>
      </c>
      <c r="B38" s="177" t="str">
        <f t="shared" si="2"/>
        <v/>
      </c>
      <c r="C38" s="177" t="str">
        <f>IF(B38&lt;&gt;1,"",COUNTIF($B$6:B38,1))</f>
        <v/>
      </c>
      <c r="D38" s="177" t="str">
        <f>IF(B38&lt;&gt;2,"",COUNTIF($B$6:B38,2))</f>
        <v/>
      </c>
      <c r="E38" s="177" t="str">
        <f>IF(B38&lt;&gt;3,"",COUNTIF($B$6:B38,3))</f>
        <v/>
      </c>
      <c r="F38" s="177" t="str">
        <f>IF(B38&lt;&gt;4,"",COUNTIF($B$6:B38,4))</f>
        <v/>
      </c>
      <c r="G38" s="59"/>
      <c r="H38" s="60"/>
      <c r="I38" s="60"/>
      <c r="J38" s="60"/>
      <c r="K38" s="59"/>
      <c r="L38" s="7"/>
      <c r="M38" s="61"/>
      <c r="N38" s="60"/>
      <c r="O38" s="62"/>
      <c r="P38" s="60"/>
      <c r="Q38" s="59"/>
      <c r="R38" s="63"/>
      <c r="S38" s="80"/>
      <c r="T38" s="81"/>
      <c r="U38" s="237" t="e">
        <f>IF(OR(L38="×",AG38=#REF!),"－",IF(T38&lt;&gt;"",ROUNDDOWN(T38/R38,3),(IFERROR(ROUNDDOWN(S38/R38,3),"－"))))</f>
        <v>#REF!</v>
      </c>
      <c r="V38" s="63"/>
      <c r="W38" s="63"/>
      <c r="X38" s="59"/>
      <c r="Y38" s="64"/>
      <c r="Z38" s="65"/>
      <c r="AA38" s="66"/>
      <c r="AB38" s="7"/>
      <c r="AC38" s="10"/>
      <c r="AD38" s="10"/>
      <c r="AE38" s="67"/>
      <c r="AF38" s="68"/>
      <c r="AG38" s="64"/>
      <c r="AH38" s="60"/>
      <c r="AI38" s="60"/>
      <c r="AJ38" s="60"/>
      <c r="AK38" s="7"/>
      <c r="AL38" s="7"/>
      <c r="AM38" s="59"/>
      <c r="AN38" s="7"/>
      <c r="AO38" s="7"/>
      <c r="AP38" s="7"/>
      <c r="AQ38" s="7"/>
      <c r="AR38" s="7"/>
      <c r="AS38" s="7"/>
      <c r="AT38" s="7"/>
      <c r="AU38" s="7"/>
      <c r="AV38" s="179"/>
      <c r="AW38" s="192"/>
      <c r="AX38" s="194" t="e">
        <f>IF(AND(OR(K38=#REF!,K38=#REF!),OR(AG38=#REF!,AG38=#REF!)),"年間支払金額(全官署)",IF(OR(AG38=#REF!,AG38=#REF!),"年間支払金額",IF(AND(OR(COUNTIF(AI38,"*すべて*"),COUNTIF(AI38,"*全て*")),Q38="●",OR(K38=#REF!,K38=#REF!)),"年間支払金額(全官署、契約相手方ごと)",IF(AND(OR(COUNTIF(AI38,"*すべて*"),COUNTIF(AI38,"*全て*")),Q38="●"),"年間支払金額(契約相手方ごと)",IF(AND(OR(K38=#REF!,K38=#REF!),AG38=#REF!),"契約総額(全官署)",IF(AND(K38=#REF!,AG38=#REF!),"契約総額(自官署のみ)",IF(K38=#REF!,"年間支払金額(自官署のみ)",IF(AG38=#REF!,"契約総額",IF(AND(COUNTIF(BE38,"&lt;&gt;*単価*"),OR(K38=#REF!,K38=#REF!)),"全官署予定価格",IF(AND(COUNTIF(BE38,"*単価*"),OR(K38=#REF!,K38=#REF!)),"全官署支払金額",IF(AND(COUNTIF(BE38,"&lt;&gt;*単価*"),COUNTIF(BE38,"*変更契約*")),"変更後予定価格",IF(COUNTIF(BE38,"*単価*"),"年間支払金額","予定価格"))))))))))))</f>
        <v>#REF!</v>
      </c>
      <c r="AY38" s="194" t="e">
        <f>IF(AND(BD38=#REF!,R38&gt;#REF!),"○",IF(AND(BD38=#REF!,R38&gt;=#REF!),"○",IF(AND(BD38=#REF!,R38&gt;=#REF!),"○",IF(AND(BD38=#REF!,R38&gt;=#REF!),"○",IF(AND(BD38=#REF!,R38&gt;=#REF!),"○",IF(AND(BD38=#REF!,R38&gt;=#REF!),"○",IF(AND(BD38=#REF!,R38&gt;=#REF!),"○",IF(AND(BD38=#REF!,R38&gt;=#REF!),"○",IF(AND(BD38=#REF!,R38&gt;=#REF!),"○",IF(R38="他官署で調達手続き入札を実施のため","○","×"))))))))))</f>
        <v>#REF!</v>
      </c>
      <c r="AZ38" s="194" t="e">
        <f>IF(AND(BD38=#REF!,W38&gt;#REF!),"○",IF(AND(BD38=#REF!,W38&gt;=#REF!),"○",IF(AND(BD38=#REF!,W38&gt;=#REF!),"○",IF(AND(BD38=#REF!,W38&gt;=#REF!),"○",IF(AND(BD38=#REF!,W38&gt;=#REF!),"○",IF(AND(BD38=#REF!,W38&gt;=#REF!),"○",IF(AND(BD38=#REF!,W38&gt;=#REF!),"○",IF(AND(BD38=#REF!,W38&gt;=#REF!),"○",IF(AND(BD38=#REF!,W38&gt;=#REF!),"○","×")))))))))</f>
        <v>#REF!</v>
      </c>
      <c r="BA38" s="194" t="e">
        <f t="shared" si="3"/>
        <v>#REF!</v>
      </c>
      <c r="BB38" s="194" t="e">
        <f t="shared" si="4"/>
        <v>#REF!</v>
      </c>
      <c r="BC38" s="195" t="e">
        <f t="shared" si="0"/>
        <v>#REF!</v>
      </c>
      <c r="BD38" s="193">
        <f t="shared" si="5"/>
        <v>0</v>
      </c>
      <c r="BE38" s="7" t="e">
        <f>IF(AG38=#REF!,"",IF(AND(K38&lt;&gt;"",ISTEXT(S38)),"分担契約/単価契約",IF(ISTEXT(S38),"単価契約",IF(K38&lt;&gt;"","分担契約",""))))</f>
        <v>#REF!</v>
      </c>
      <c r="BF38" s="205" t="e">
        <f>IF(COUNTIF(R38,"**"),"",IF(AND(R38&gt;=#REF!,OR(H38=#REF!,H38=#REF!)),1,IF(AND(R38&gt;=#REF!,H38&lt;&gt;#REF!,H38&lt;&gt;#REF!),1,"")))</f>
        <v>#REF!</v>
      </c>
      <c r="BG38" s="253" t="str">
        <f t="shared" si="6"/>
        <v>○</v>
      </c>
      <c r="BH38" s="205" t="b">
        <f t="shared" si="7"/>
        <v>1</v>
      </c>
      <c r="BI38" s="205" t="b">
        <f t="shared" si="8"/>
        <v>1</v>
      </c>
    </row>
    <row r="39" spans="1:61" s="75" customFormat="1" ht="54.95" customHeight="1">
      <c r="A39" s="177">
        <f t="shared" si="1"/>
        <v>34</v>
      </c>
      <c r="B39" s="177" t="str">
        <f t="shared" si="2"/>
        <v/>
      </c>
      <c r="C39" s="177" t="str">
        <f>IF(B39&lt;&gt;1,"",COUNTIF($B$6:B39,1))</f>
        <v/>
      </c>
      <c r="D39" s="177" t="str">
        <f>IF(B39&lt;&gt;2,"",COUNTIF($B$6:B39,2))</f>
        <v/>
      </c>
      <c r="E39" s="177" t="str">
        <f>IF(B39&lt;&gt;3,"",COUNTIF($B$6:B39,3))</f>
        <v/>
      </c>
      <c r="F39" s="177" t="str">
        <f>IF(B39&lt;&gt;4,"",COUNTIF($B$6:B39,4))</f>
        <v/>
      </c>
      <c r="G39" s="59"/>
      <c r="H39" s="60"/>
      <c r="I39" s="60"/>
      <c r="J39" s="60"/>
      <c r="K39" s="59"/>
      <c r="L39" s="7"/>
      <c r="M39" s="61"/>
      <c r="N39" s="60"/>
      <c r="O39" s="62"/>
      <c r="P39" s="60"/>
      <c r="Q39" s="59"/>
      <c r="R39" s="63"/>
      <c r="S39" s="80"/>
      <c r="T39" s="81"/>
      <c r="U39" s="237" t="e">
        <f>IF(OR(L39="×",AG39=#REF!),"－",IF(T39&lt;&gt;"",ROUNDDOWN(T39/R39,3),(IFERROR(ROUNDDOWN(S39/R39,3),"－"))))</f>
        <v>#REF!</v>
      </c>
      <c r="V39" s="63"/>
      <c r="W39" s="63"/>
      <c r="X39" s="59"/>
      <c r="Y39" s="64"/>
      <c r="Z39" s="65"/>
      <c r="AA39" s="66"/>
      <c r="AB39" s="7"/>
      <c r="AC39" s="10"/>
      <c r="AD39" s="10"/>
      <c r="AE39" s="67"/>
      <c r="AF39" s="68"/>
      <c r="AG39" s="64"/>
      <c r="AH39" s="60"/>
      <c r="AI39" s="60"/>
      <c r="AJ39" s="78"/>
      <c r="AK39" s="7"/>
      <c r="AL39" s="7"/>
      <c r="AM39" s="59"/>
      <c r="AN39" s="7"/>
      <c r="AO39" s="7"/>
      <c r="AP39" s="7"/>
      <c r="AQ39" s="7"/>
      <c r="AR39" s="7"/>
      <c r="AS39" s="7"/>
      <c r="AT39" s="7"/>
      <c r="AU39" s="7"/>
      <c r="AV39" s="179"/>
      <c r="AW39" s="59"/>
      <c r="AX39" s="194" t="e">
        <f>IF(AND(OR(K39=#REF!,K39=#REF!),OR(AG39=#REF!,AG39=#REF!)),"年間支払金額(全官署)",IF(OR(AG39=#REF!,AG39=#REF!),"年間支払金額",IF(AND(OR(COUNTIF(AI39,"*すべて*"),COUNTIF(AI39,"*全て*")),Q39="●",OR(K39=#REF!,K39=#REF!)),"年間支払金額(全官署、契約相手方ごと)",IF(AND(OR(COUNTIF(AI39,"*すべて*"),COUNTIF(AI39,"*全て*")),Q39="●"),"年間支払金額(契約相手方ごと)",IF(AND(OR(K39=#REF!,K39=#REF!),AG39=#REF!),"契約総額(全官署)",IF(AND(K39=#REF!,AG39=#REF!),"契約総額(自官署のみ)",IF(K39=#REF!,"年間支払金額(自官署のみ)",IF(AG39=#REF!,"契約総額",IF(AND(COUNTIF(BE39,"&lt;&gt;*単価*"),OR(K39=#REF!,K39=#REF!)),"全官署予定価格",IF(AND(COUNTIF(BE39,"*単価*"),OR(K39=#REF!,K39=#REF!)),"全官署支払金額",IF(AND(COUNTIF(BE39,"&lt;&gt;*単価*"),COUNTIF(BE39,"*変更契約*")),"変更後予定価格",IF(COUNTIF(BE39,"*単価*"),"年間支払金額","予定価格"))))))))))))</f>
        <v>#REF!</v>
      </c>
      <c r="AY39" s="194" t="e">
        <f>IF(AND(BD39=#REF!,R39&gt;#REF!),"○",IF(AND(BD39=#REF!,R39&gt;=#REF!),"○",IF(AND(BD39=#REF!,R39&gt;=#REF!),"○",IF(AND(BD39=#REF!,R39&gt;=#REF!),"○",IF(AND(BD39=#REF!,R39&gt;=#REF!),"○",IF(AND(BD39=#REF!,R39&gt;=#REF!),"○",IF(AND(BD39=#REF!,R39&gt;=#REF!),"○",IF(AND(BD39=#REF!,R39&gt;=#REF!),"○",IF(AND(BD39=#REF!,R39&gt;=#REF!),"○",IF(R39="他官署で調達手続き入札を実施のため","○","×"))))))))))</f>
        <v>#REF!</v>
      </c>
      <c r="AZ39" s="194" t="e">
        <f>IF(AND(BD39=#REF!,W39&gt;#REF!),"○",IF(AND(BD39=#REF!,W39&gt;=#REF!),"○",IF(AND(BD39=#REF!,W39&gt;=#REF!),"○",IF(AND(BD39=#REF!,W39&gt;=#REF!),"○",IF(AND(BD39=#REF!,W39&gt;=#REF!),"○",IF(AND(BD39=#REF!,W39&gt;=#REF!),"○",IF(AND(BD39=#REF!,W39&gt;=#REF!),"○",IF(AND(BD39=#REF!,W39&gt;=#REF!),"○",IF(AND(BD39=#REF!,W39&gt;=#REF!),"○","×")))))))))</f>
        <v>#REF!</v>
      </c>
      <c r="BA39" s="194" t="e">
        <f t="shared" si="3"/>
        <v>#REF!</v>
      </c>
      <c r="BB39" s="194" t="e">
        <f t="shared" si="4"/>
        <v>#REF!</v>
      </c>
      <c r="BC39" s="195" t="e">
        <f t="shared" si="0"/>
        <v>#REF!</v>
      </c>
      <c r="BD39" s="193">
        <f t="shared" si="5"/>
        <v>0</v>
      </c>
      <c r="BE39" s="7" t="e">
        <f>IF(AG39=#REF!,"",IF(AND(K39&lt;&gt;"",ISTEXT(S39)),"分担契約/単価契約",IF(ISTEXT(S39),"単価契約",IF(K39&lt;&gt;"","分担契約",""))))</f>
        <v>#REF!</v>
      </c>
      <c r="BF39" s="205" t="e">
        <f>IF(COUNTIF(R39,"**"),"",IF(AND(R39&gt;=#REF!,OR(H39=#REF!,H39=#REF!)),1,IF(AND(R39&gt;=#REF!,H39&lt;&gt;#REF!,H39&lt;&gt;#REF!),1,"")))</f>
        <v>#REF!</v>
      </c>
      <c r="BG39" s="253" t="str">
        <f t="shared" si="6"/>
        <v>○</v>
      </c>
      <c r="BH39" s="205" t="b">
        <f t="shared" si="7"/>
        <v>1</v>
      </c>
      <c r="BI39" s="205" t="b">
        <f t="shared" si="8"/>
        <v>1</v>
      </c>
    </row>
    <row r="40" spans="1:61" s="75" customFormat="1" ht="54.95" customHeight="1">
      <c r="A40" s="177">
        <f t="shared" si="1"/>
        <v>35</v>
      </c>
      <c r="B40" s="177" t="str">
        <f t="shared" si="2"/>
        <v/>
      </c>
      <c r="C40" s="177" t="str">
        <f>IF(B40&lt;&gt;1,"",COUNTIF($B$6:B40,1))</f>
        <v/>
      </c>
      <c r="D40" s="177" t="str">
        <f>IF(B40&lt;&gt;2,"",COUNTIF($B$6:B40,2))</f>
        <v/>
      </c>
      <c r="E40" s="177" t="str">
        <f>IF(B40&lt;&gt;3,"",COUNTIF($B$6:B40,3))</f>
        <v/>
      </c>
      <c r="F40" s="177" t="str">
        <f>IF(B40&lt;&gt;4,"",COUNTIF($B$6:B40,4))</f>
        <v/>
      </c>
      <c r="G40" s="59"/>
      <c r="H40" s="60"/>
      <c r="I40" s="60"/>
      <c r="J40" s="60"/>
      <c r="K40" s="59"/>
      <c r="L40" s="7"/>
      <c r="M40" s="61"/>
      <c r="N40" s="60"/>
      <c r="O40" s="62"/>
      <c r="P40" s="60"/>
      <c r="Q40" s="59"/>
      <c r="R40" s="63"/>
      <c r="S40" s="80"/>
      <c r="T40" s="81"/>
      <c r="U40" s="237" t="e">
        <f>IF(OR(L40="×",AG40=#REF!),"－",IF(T40&lt;&gt;"",ROUNDDOWN(T40/R40,3),(IFERROR(ROUNDDOWN(S40/R40,3),"－"))))</f>
        <v>#REF!</v>
      </c>
      <c r="V40" s="63"/>
      <c r="W40" s="63"/>
      <c r="X40" s="59"/>
      <c r="Y40" s="64"/>
      <c r="Z40" s="65"/>
      <c r="AA40" s="66"/>
      <c r="AB40" s="7"/>
      <c r="AC40" s="10"/>
      <c r="AD40" s="10"/>
      <c r="AE40" s="67"/>
      <c r="AF40" s="68"/>
      <c r="AG40" s="64"/>
      <c r="AH40" s="60"/>
      <c r="AI40" s="60"/>
      <c r="AJ40" s="79"/>
      <c r="AK40" s="7"/>
      <c r="AL40" s="7"/>
      <c r="AM40" s="59"/>
      <c r="AN40" s="7"/>
      <c r="AO40" s="7"/>
      <c r="AP40" s="7"/>
      <c r="AQ40" s="7"/>
      <c r="AR40" s="7"/>
      <c r="AS40" s="7"/>
      <c r="AT40" s="7"/>
      <c r="AU40" s="7"/>
      <c r="AV40" s="179"/>
      <c r="AW40" s="59"/>
      <c r="AX40" s="194" t="e">
        <f>IF(AND(OR(K40=#REF!,K40=#REF!),OR(AG40=#REF!,AG40=#REF!)),"年間支払金額(全官署)",IF(OR(AG40=#REF!,AG40=#REF!),"年間支払金額",IF(AND(OR(COUNTIF(AI40,"*すべて*"),COUNTIF(AI40,"*全て*")),Q40="●",OR(K40=#REF!,K40=#REF!)),"年間支払金額(全官署、契約相手方ごと)",IF(AND(OR(COUNTIF(AI40,"*すべて*"),COUNTIF(AI40,"*全て*")),Q40="●"),"年間支払金額(契約相手方ごと)",IF(AND(OR(K40=#REF!,K40=#REF!),AG40=#REF!),"契約総額(全官署)",IF(AND(K40=#REF!,AG40=#REF!),"契約総額(自官署のみ)",IF(K40=#REF!,"年間支払金額(自官署のみ)",IF(AG40=#REF!,"契約総額",IF(AND(COUNTIF(BE40,"&lt;&gt;*単価*"),OR(K40=#REF!,K40=#REF!)),"全官署予定価格",IF(AND(COUNTIF(BE40,"*単価*"),OR(K40=#REF!,K40=#REF!)),"全官署支払金額",IF(AND(COUNTIF(BE40,"&lt;&gt;*単価*"),COUNTIF(BE40,"*変更契約*")),"変更後予定価格",IF(COUNTIF(BE40,"*単価*"),"年間支払金額","予定価格"))))))))))))</f>
        <v>#REF!</v>
      </c>
      <c r="AY40" s="194" t="e">
        <f>IF(AND(BD40=#REF!,R40&gt;#REF!),"○",IF(AND(BD40=#REF!,R40&gt;=#REF!),"○",IF(AND(BD40=#REF!,R40&gt;=#REF!),"○",IF(AND(BD40=#REF!,R40&gt;=#REF!),"○",IF(AND(BD40=#REF!,R40&gt;=#REF!),"○",IF(AND(BD40=#REF!,R40&gt;=#REF!),"○",IF(AND(BD40=#REF!,R40&gt;=#REF!),"○",IF(AND(BD40=#REF!,R40&gt;=#REF!),"○",IF(AND(BD40=#REF!,R40&gt;=#REF!),"○",IF(R40="他官署で調達手続き入札を実施のため","○","×"))))))))))</f>
        <v>#REF!</v>
      </c>
      <c r="AZ40" s="194" t="e">
        <f>IF(AND(BD40=#REF!,W40&gt;#REF!),"○",IF(AND(BD40=#REF!,W40&gt;=#REF!),"○",IF(AND(BD40=#REF!,W40&gt;=#REF!),"○",IF(AND(BD40=#REF!,W40&gt;=#REF!),"○",IF(AND(BD40=#REF!,W40&gt;=#REF!),"○",IF(AND(BD40=#REF!,W40&gt;=#REF!),"○",IF(AND(BD40=#REF!,W40&gt;=#REF!),"○",IF(AND(BD40=#REF!,W40&gt;=#REF!),"○",IF(AND(BD40=#REF!,W40&gt;=#REF!),"○","×")))))))))</f>
        <v>#REF!</v>
      </c>
      <c r="BA40" s="194" t="e">
        <f t="shared" si="3"/>
        <v>#REF!</v>
      </c>
      <c r="BB40" s="194" t="e">
        <f t="shared" si="4"/>
        <v>#REF!</v>
      </c>
      <c r="BC40" s="195" t="e">
        <f t="shared" si="0"/>
        <v>#REF!</v>
      </c>
      <c r="BD40" s="193">
        <f t="shared" si="5"/>
        <v>0</v>
      </c>
      <c r="BE40" s="7" t="e">
        <f>IF(AG40=#REF!,"",IF(AND(K40&lt;&gt;"",ISTEXT(S40)),"分担契約/単価契約",IF(ISTEXT(S40),"単価契約",IF(K40&lt;&gt;"","分担契約",""))))</f>
        <v>#REF!</v>
      </c>
      <c r="BF40" s="205" t="e">
        <f>IF(COUNTIF(R40,"**"),"",IF(AND(R40&gt;=#REF!,OR(H40=#REF!,H40=#REF!)),1,IF(AND(R40&gt;=#REF!,H40&lt;&gt;#REF!,H40&lt;&gt;#REF!),1,"")))</f>
        <v>#REF!</v>
      </c>
      <c r="BG40" s="253" t="str">
        <f t="shared" si="6"/>
        <v>○</v>
      </c>
      <c r="BH40" s="205" t="b">
        <f t="shared" si="7"/>
        <v>1</v>
      </c>
      <c r="BI40" s="205" t="b">
        <f t="shared" si="8"/>
        <v>1</v>
      </c>
    </row>
    <row r="41" spans="1:61" s="75" customFormat="1" ht="54.95" customHeight="1">
      <c r="A41" s="177">
        <f t="shared" si="1"/>
        <v>36</v>
      </c>
      <c r="B41" s="177" t="str">
        <f t="shared" si="2"/>
        <v/>
      </c>
      <c r="C41" s="177" t="str">
        <f>IF(B41&lt;&gt;1,"",COUNTIF($B$6:B41,1))</f>
        <v/>
      </c>
      <c r="D41" s="177" t="str">
        <f>IF(B41&lt;&gt;2,"",COUNTIF($B$6:B41,2))</f>
        <v/>
      </c>
      <c r="E41" s="177" t="str">
        <f>IF(B41&lt;&gt;3,"",COUNTIF($B$6:B41,3))</f>
        <v/>
      </c>
      <c r="F41" s="177" t="str">
        <f>IF(B41&lt;&gt;4,"",COUNTIF($B$6:B41,4))</f>
        <v/>
      </c>
      <c r="G41" s="59"/>
      <c r="H41" s="60"/>
      <c r="I41" s="60"/>
      <c r="J41" s="60"/>
      <c r="K41" s="59"/>
      <c r="L41" s="7"/>
      <c r="M41" s="61"/>
      <c r="N41" s="60"/>
      <c r="O41" s="62"/>
      <c r="P41" s="60"/>
      <c r="Q41" s="59"/>
      <c r="R41" s="63"/>
      <c r="S41" s="80"/>
      <c r="T41" s="81"/>
      <c r="U41" s="237" t="e">
        <f>IF(OR(L41="×",AG41=#REF!),"－",IF(T41&lt;&gt;"",ROUNDDOWN(T41/R41,3),(IFERROR(ROUNDDOWN(S41/R41,3),"－"))))</f>
        <v>#REF!</v>
      </c>
      <c r="V41" s="63"/>
      <c r="W41" s="63"/>
      <c r="X41" s="59"/>
      <c r="Y41" s="64"/>
      <c r="Z41" s="65"/>
      <c r="AA41" s="66"/>
      <c r="AB41" s="7"/>
      <c r="AC41" s="10"/>
      <c r="AD41" s="10"/>
      <c r="AE41" s="67"/>
      <c r="AF41" s="68"/>
      <c r="AG41" s="64"/>
      <c r="AH41" s="60"/>
      <c r="AI41" s="60"/>
      <c r="AJ41" s="60"/>
      <c r="AK41" s="7"/>
      <c r="AL41" s="7"/>
      <c r="AM41" s="59"/>
      <c r="AN41" s="7"/>
      <c r="AO41" s="7"/>
      <c r="AP41" s="7"/>
      <c r="AQ41" s="7"/>
      <c r="AR41" s="7"/>
      <c r="AS41" s="7"/>
      <c r="AT41" s="7"/>
      <c r="AU41" s="7"/>
      <c r="AV41" s="179"/>
      <c r="AW41" s="59"/>
      <c r="AX41" s="194" t="e">
        <f>IF(AND(OR(K41=#REF!,K41=#REF!),OR(AG41=#REF!,AG41=#REF!)),"年間支払金額(全官署)",IF(OR(AG41=#REF!,AG41=#REF!),"年間支払金額",IF(AND(OR(COUNTIF(AI41,"*すべて*"),COUNTIF(AI41,"*全て*")),Q41="●",OR(K41=#REF!,K41=#REF!)),"年間支払金額(全官署、契約相手方ごと)",IF(AND(OR(COUNTIF(AI41,"*すべて*"),COUNTIF(AI41,"*全て*")),Q41="●"),"年間支払金額(契約相手方ごと)",IF(AND(OR(K41=#REF!,K41=#REF!),AG41=#REF!),"契約総額(全官署)",IF(AND(K41=#REF!,AG41=#REF!),"契約総額(自官署のみ)",IF(K41=#REF!,"年間支払金額(自官署のみ)",IF(AG41=#REF!,"契約総額",IF(AND(COUNTIF(BE41,"&lt;&gt;*単価*"),OR(K41=#REF!,K41=#REF!)),"全官署予定価格",IF(AND(COUNTIF(BE41,"*単価*"),OR(K41=#REF!,K41=#REF!)),"全官署支払金額",IF(AND(COUNTIF(BE41,"&lt;&gt;*単価*"),COUNTIF(BE41,"*変更契約*")),"変更後予定価格",IF(COUNTIF(BE41,"*単価*"),"年間支払金額","予定価格"))))))))))))</f>
        <v>#REF!</v>
      </c>
      <c r="AY41" s="194" t="e">
        <f>IF(AND(BD41=#REF!,R41&gt;#REF!),"○",IF(AND(BD41=#REF!,R41&gt;=#REF!),"○",IF(AND(BD41=#REF!,R41&gt;=#REF!),"○",IF(AND(BD41=#REF!,R41&gt;=#REF!),"○",IF(AND(BD41=#REF!,R41&gt;=#REF!),"○",IF(AND(BD41=#REF!,R41&gt;=#REF!),"○",IF(AND(BD41=#REF!,R41&gt;=#REF!),"○",IF(AND(BD41=#REF!,R41&gt;=#REF!),"○",IF(AND(BD41=#REF!,R41&gt;=#REF!),"○",IF(R41="他官署で調達手続き入札を実施のため","○","×"))))))))))</f>
        <v>#REF!</v>
      </c>
      <c r="AZ41" s="194" t="e">
        <f>IF(AND(BD41=#REF!,W41&gt;#REF!),"○",IF(AND(BD41=#REF!,W41&gt;=#REF!),"○",IF(AND(BD41=#REF!,W41&gt;=#REF!),"○",IF(AND(BD41=#REF!,W41&gt;=#REF!),"○",IF(AND(BD41=#REF!,W41&gt;=#REF!),"○",IF(AND(BD41=#REF!,W41&gt;=#REF!),"○",IF(AND(BD41=#REF!,W41&gt;=#REF!),"○",IF(AND(BD41=#REF!,W41&gt;=#REF!),"○",IF(AND(BD41=#REF!,W41&gt;=#REF!),"○","×")))))))))</f>
        <v>#REF!</v>
      </c>
      <c r="BA41" s="194" t="e">
        <f t="shared" si="3"/>
        <v>#REF!</v>
      </c>
      <c r="BB41" s="194" t="e">
        <f t="shared" si="4"/>
        <v>#REF!</v>
      </c>
      <c r="BC41" s="195" t="e">
        <f t="shared" si="0"/>
        <v>#REF!</v>
      </c>
      <c r="BD41" s="193">
        <f t="shared" si="5"/>
        <v>0</v>
      </c>
      <c r="BE41" s="7" t="e">
        <f>IF(AG41=#REF!,"",IF(AND(K41&lt;&gt;"",ISTEXT(S41)),"分担契約/単価契約",IF(ISTEXT(S41),"単価契約",IF(K41&lt;&gt;"","分担契約",""))))</f>
        <v>#REF!</v>
      </c>
      <c r="BF41" s="205" t="e">
        <f>IF(COUNTIF(R41,"**"),"",IF(AND(R41&gt;=#REF!,OR(H41=#REF!,H41=#REF!)),1,IF(AND(R41&gt;=#REF!,H41&lt;&gt;#REF!,H41&lt;&gt;#REF!),1,"")))</f>
        <v>#REF!</v>
      </c>
      <c r="BG41" s="253" t="str">
        <f t="shared" si="6"/>
        <v>○</v>
      </c>
      <c r="BH41" s="205" t="b">
        <f t="shared" si="7"/>
        <v>1</v>
      </c>
      <c r="BI41" s="205" t="b">
        <f t="shared" si="8"/>
        <v>1</v>
      </c>
    </row>
    <row r="42" spans="1:61" s="75" customFormat="1" ht="54.95" customHeight="1">
      <c r="A42" s="177">
        <f t="shared" si="1"/>
        <v>37</v>
      </c>
      <c r="B42" s="177" t="str">
        <f t="shared" si="2"/>
        <v/>
      </c>
      <c r="C42" s="177" t="str">
        <f>IF(B42&lt;&gt;1,"",COUNTIF($B$6:B42,1))</f>
        <v/>
      </c>
      <c r="D42" s="177" t="str">
        <f>IF(B42&lt;&gt;2,"",COUNTIF($B$6:B42,2))</f>
        <v/>
      </c>
      <c r="E42" s="177" t="str">
        <f>IF(B42&lt;&gt;3,"",COUNTIF($B$6:B42,3))</f>
        <v/>
      </c>
      <c r="F42" s="177" t="str">
        <f>IF(B42&lt;&gt;4,"",COUNTIF($B$6:B42,4))</f>
        <v/>
      </c>
      <c r="G42" s="59"/>
      <c r="H42" s="60"/>
      <c r="I42" s="60"/>
      <c r="J42" s="60"/>
      <c r="K42" s="59"/>
      <c r="L42" s="7"/>
      <c r="M42" s="61"/>
      <c r="N42" s="60"/>
      <c r="O42" s="62"/>
      <c r="P42" s="60"/>
      <c r="Q42" s="59"/>
      <c r="R42" s="63"/>
      <c r="S42" s="80"/>
      <c r="T42" s="81"/>
      <c r="U42" s="237" t="e">
        <f>IF(OR(L42="×",AG42=#REF!),"－",IF(T42&lt;&gt;"",ROUNDDOWN(T42/R42,3),(IFERROR(ROUNDDOWN(S42/R42,3),"－"))))</f>
        <v>#REF!</v>
      </c>
      <c r="V42" s="63"/>
      <c r="W42" s="63"/>
      <c r="X42" s="59"/>
      <c r="Y42" s="64"/>
      <c r="Z42" s="65"/>
      <c r="AA42" s="66"/>
      <c r="AB42" s="7"/>
      <c r="AC42" s="10"/>
      <c r="AD42" s="10"/>
      <c r="AE42" s="67"/>
      <c r="AF42" s="68"/>
      <c r="AG42" s="64"/>
      <c r="AH42" s="60"/>
      <c r="AI42" s="60"/>
      <c r="AJ42" s="60"/>
      <c r="AK42" s="7"/>
      <c r="AL42" s="7"/>
      <c r="AM42" s="59"/>
      <c r="AN42" s="7"/>
      <c r="AO42" s="7"/>
      <c r="AP42" s="7"/>
      <c r="AQ42" s="7"/>
      <c r="AR42" s="7"/>
      <c r="AS42" s="7"/>
      <c r="AT42" s="7"/>
      <c r="AU42" s="7"/>
      <c r="AV42" s="179"/>
      <c r="AW42" s="59"/>
      <c r="AX42" s="194" t="e">
        <f>IF(AND(OR(K42=#REF!,K42=#REF!),OR(AG42=#REF!,AG42=#REF!)),"年間支払金額(全官署)",IF(OR(AG42=#REF!,AG42=#REF!),"年間支払金額",IF(AND(OR(COUNTIF(AI42,"*すべて*"),COUNTIF(AI42,"*全て*")),Q42="●",OR(K42=#REF!,K42=#REF!)),"年間支払金額(全官署、契約相手方ごと)",IF(AND(OR(COUNTIF(AI42,"*すべて*"),COUNTIF(AI42,"*全て*")),Q42="●"),"年間支払金額(契約相手方ごと)",IF(AND(OR(K42=#REF!,K42=#REF!),AG42=#REF!),"契約総額(全官署)",IF(AND(K42=#REF!,AG42=#REF!),"契約総額(自官署のみ)",IF(K42=#REF!,"年間支払金額(自官署のみ)",IF(AG42=#REF!,"契約総額",IF(AND(COUNTIF(BE42,"&lt;&gt;*単価*"),OR(K42=#REF!,K42=#REF!)),"全官署予定価格",IF(AND(COUNTIF(BE42,"*単価*"),OR(K42=#REF!,K42=#REF!)),"全官署支払金額",IF(AND(COUNTIF(BE42,"&lt;&gt;*単価*"),COUNTIF(BE42,"*変更契約*")),"変更後予定価格",IF(COUNTIF(BE42,"*単価*"),"年間支払金額","予定価格"))))))))))))</f>
        <v>#REF!</v>
      </c>
      <c r="AY42" s="194" t="e">
        <f>IF(AND(BD42=#REF!,R42&gt;#REF!),"○",IF(AND(BD42=#REF!,R42&gt;=#REF!),"○",IF(AND(BD42=#REF!,R42&gt;=#REF!),"○",IF(AND(BD42=#REF!,R42&gt;=#REF!),"○",IF(AND(BD42=#REF!,R42&gt;=#REF!),"○",IF(AND(BD42=#REF!,R42&gt;=#REF!),"○",IF(AND(BD42=#REF!,R42&gt;=#REF!),"○",IF(AND(BD42=#REF!,R42&gt;=#REF!),"○",IF(AND(BD42=#REF!,R42&gt;=#REF!),"○",IF(R42="他官署で調達手続き入札を実施のため","○","×"))))))))))</f>
        <v>#REF!</v>
      </c>
      <c r="AZ42" s="194" t="e">
        <f>IF(AND(BD42=#REF!,W42&gt;#REF!),"○",IF(AND(BD42=#REF!,W42&gt;=#REF!),"○",IF(AND(BD42=#REF!,W42&gt;=#REF!),"○",IF(AND(BD42=#REF!,W42&gt;=#REF!),"○",IF(AND(BD42=#REF!,W42&gt;=#REF!),"○",IF(AND(BD42=#REF!,W42&gt;=#REF!),"○",IF(AND(BD42=#REF!,W42&gt;=#REF!),"○",IF(AND(BD42=#REF!,W42&gt;=#REF!),"○",IF(AND(BD42=#REF!,W42&gt;=#REF!),"○","×")))))))))</f>
        <v>#REF!</v>
      </c>
      <c r="BA42" s="194" t="e">
        <f t="shared" si="3"/>
        <v>#REF!</v>
      </c>
      <c r="BB42" s="194" t="e">
        <f t="shared" si="4"/>
        <v>#REF!</v>
      </c>
      <c r="BC42" s="195" t="e">
        <f t="shared" si="0"/>
        <v>#REF!</v>
      </c>
      <c r="BD42" s="193">
        <f t="shared" si="5"/>
        <v>0</v>
      </c>
      <c r="BE42" s="7" t="e">
        <f>IF(AG42=#REF!,"",IF(AND(K42&lt;&gt;"",ISTEXT(S42)),"分担契約/単価契約",IF(ISTEXT(S42),"単価契約",IF(K42&lt;&gt;"","分担契約",""))))</f>
        <v>#REF!</v>
      </c>
      <c r="BF42" s="205" t="e">
        <f>IF(COUNTIF(R42,"**"),"",IF(AND(R42&gt;=#REF!,OR(H42=#REF!,H42=#REF!)),1,IF(AND(R42&gt;=#REF!,H42&lt;&gt;#REF!,H42&lt;&gt;#REF!),1,"")))</f>
        <v>#REF!</v>
      </c>
      <c r="BG42" s="253" t="str">
        <f t="shared" si="6"/>
        <v>○</v>
      </c>
      <c r="BH42" s="205" t="b">
        <f t="shared" si="7"/>
        <v>1</v>
      </c>
      <c r="BI42" s="205" t="b">
        <f t="shared" si="8"/>
        <v>1</v>
      </c>
    </row>
    <row r="43" spans="1:61" s="75" customFormat="1" ht="54.95" customHeight="1">
      <c r="A43" s="177">
        <f t="shared" si="1"/>
        <v>38</v>
      </c>
      <c r="B43" s="177" t="str">
        <f t="shared" si="2"/>
        <v/>
      </c>
      <c r="C43" s="177" t="str">
        <f>IF(B43&lt;&gt;1,"",COUNTIF($B$6:B43,1))</f>
        <v/>
      </c>
      <c r="D43" s="177" t="str">
        <f>IF(B43&lt;&gt;2,"",COUNTIF($B$6:B43,2))</f>
        <v/>
      </c>
      <c r="E43" s="177" t="str">
        <f>IF(B43&lt;&gt;3,"",COUNTIF($B$6:B43,3))</f>
        <v/>
      </c>
      <c r="F43" s="177" t="str">
        <f>IF(B43&lt;&gt;4,"",COUNTIF($B$6:B43,4))</f>
        <v/>
      </c>
      <c r="G43" s="59"/>
      <c r="H43" s="60"/>
      <c r="I43" s="60"/>
      <c r="J43" s="60"/>
      <c r="K43" s="59"/>
      <c r="L43" s="7"/>
      <c r="M43" s="61"/>
      <c r="N43" s="60"/>
      <c r="O43" s="62"/>
      <c r="P43" s="60"/>
      <c r="Q43" s="59"/>
      <c r="R43" s="63"/>
      <c r="S43" s="80"/>
      <c r="T43" s="81"/>
      <c r="U43" s="237" t="e">
        <f>IF(OR(L43="×",AG43=#REF!),"－",IF(T43&lt;&gt;"",ROUNDDOWN(T43/R43,3),(IFERROR(ROUNDDOWN(S43/R43,3),"－"))))</f>
        <v>#REF!</v>
      </c>
      <c r="V43" s="63"/>
      <c r="W43" s="63"/>
      <c r="X43" s="59"/>
      <c r="Y43" s="64"/>
      <c r="Z43" s="65"/>
      <c r="AA43" s="66"/>
      <c r="AB43" s="7"/>
      <c r="AC43" s="10"/>
      <c r="AD43" s="10"/>
      <c r="AE43" s="67"/>
      <c r="AF43" s="68"/>
      <c r="AG43" s="64"/>
      <c r="AH43" s="60"/>
      <c r="AI43" s="60"/>
      <c r="AJ43" s="60"/>
      <c r="AK43" s="7"/>
      <c r="AL43" s="7"/>
      <c r="AM43" s="59"/>
      <c r="AN43" s="7"/>
      <c r="AO43" s="7"/>
      <c r="AP43" s="7"/>
      <c r="AQ43" s="7"/>
      <c r="AR43" s="7"/>
      <c r="AS43" s="7"/>
      <c r="AT43" s="7"/>
      <c r="AU43" s="7"/>
      <c r="AV43" s="179"/>
      <c r="AW43" s="59"/>
      <c r="AX43" s="194" t="e">
        <f>IF(AND(OR(K43=#REF!,K43=#REF!),OR(AG43=#REF!,AG43=#REF!)),"年間支払金額(全官署)",IF(OR(AG43=#REF!,AG43=#REF!),"年間支払金額",IF(AND(OR(COUNTIF(AI43,"*すべて*"),COUNTIF(AI43,"*全て*")),Q43="●",OR(K43=#REF!,K43=#REF!)),"年間支払金額(全官署、契約相手方ごと)",IF(AND(OR(COUNTIF(AI43,"*すべて*"),COUNTIF(AI43,"*全て*")),Q43="●"),"年間支払金額(契約相手方ごと)",IF(AND(OR(K43=#REF!,K43=#REF!),AG43=#REF!),"契約総額(全官署)",IF(AND(K43=#REF!,AG43=#REF!),"契約総額(自官署のみ)",IF(K43=#REF!,"年間支払金額(自官署のみ)",IF(AG43=#REF!,"契約総額",IF(AND(COUNTIF(BE43,"&lt;&gt;*単価*"),OR(K43=#REF!,K43=#REF!)),"全官署予定価格",IF(AND(COUNTIF(BE43,"*単価*"),OR(K43=#REF!,K43=#REF!)),"全官署支払金額",IF(AND(COUNTIF(BE43,"&lt;&gt;*単価*"),COUNTIF(BE43,"*変更契約*")),"変更後予定価格",IF(COUNTIF(BE43,"*単価*"),"年間支払金額","予定価格"))))))))))))</f>
        <v>#REF!</v>
      </c>
      <c r="AY43" s="194" t="e">
        <f>IF(AND(BD43=#REF!,R43&gt;#REF!),"○",IF(AND(BD43=#REF!,R43&gt;=#REF!),"○",IF(AND(BD43=#REF!,R43&gt;=#REF!),"○",IF(AND(BD43=#REF!,R43&gt;=#REF!),"○",IF(AND(BD43=#REF!,R43&gt;=#REF!),"○",IF(AND(BD43=#REF!,R43&gt;=#REF!),"○",IF(AND(BD43=#REF!,R43&gt;=#REF!),"○",IF(AND(BD43=#REF!,R43&gt;=#REF!),"○",IF(AND(BD43=#REF!,R43&gt;=#REF!),"○",IF(R43="他官署で調達手続き入札を実施のため","○","×"))))))))))</f>
        <v>#REF!</v>
      </c>
      <c r="AZ43" s="194" t="e">
        <f>IF(AND(BD43=#REF!,W43&gt;#REF!),"○",IF(AND(BD43=#REF!,W43&gt;=#REF!),"○",IF(AND(BD43=#REF!,W43&gt;=#REF!),"○",IF(AND(BD43=#REF!,W43&gt;=#REF!),"○",IF(AND(BD43=#REF!,W43&gt;=#REF!),"○",IF(AND(BD43=#REF!,W43&gt;=#REF!),"○",IF(AND(BD43=#REF!,W43&gt;=#REF!),"○",IF(AND(BD43=#REF!,W43&gt;=#REF!),"○",IF(AND(BD43=#REF!,W43&gt;=#REF!),"○","×")))))))))</f>
        <v>#REF!</v>
      </c>
      <c r="BA43" s="194" t="e">
        <f t="shared" si="3"/>
        <v>#REF!</v>
      </c>
      <c r="BB43" s="194" t="e">
        <f t="shared" si="4"/>
        <v>#REF!</v>
      </c>
      <c r="BC43" s="195" t="e">
        <f t="shared" si="0"/>
        <v>#REF!</v>
      </c>
      <c r="BD43" s="193">
        <f t="shared" si="5"/>
        <v>0</v>
      </c>
      <c r="BE43" s="7" t="e">
        <f>IF(AG43=#REF!,"",IF(AND(K43&lt;&gt;"",ISTEXT(S43)),"分担契約/単価契約",IF(ISTEXT(S43),"単価契約",IF(K43&lt;&gt;"","分担契約",""))))</f>
        <v>#REF!</v>
      </c>
      <c r="BF43" s="205" t="e">
        <f>IF(COUNTIF(R43,"**"),"",IF(AND(R43&gt;=#REF!,OR(H43=#REF!,H43=#REF!)),1,IF(AND(R43&gt;=#REF!,H43&lt;&gt;#REF!,H43&lt;&gt;#REF!),1,"")))</f>
        <v>#REF!</v>
      </c>
      <c r="BG43" s="253" t="str">
        <f t="shared" si="6"/>
        <v>○</v>
      </c>
      <c r="BH43" s="205" t="b">
        <f t="shared" si="7"/>
        <v>1</v>
      </c>
      <c r="BI43" s="205" t="b">
        <f t="shared" si="8"/>
        <v>1</v>
      </c>
    </row>
    <row r="44" spans="1:61" s="75" customFormat="1" ht="54.95" customHeight="1">
      <c r="A44" s="177">
        <f t="shared" si="1"/>
        <v>39</v>
      </c>
      <c r="B44" s="177" t="str">
        <f t="shared" si="2"/>
        <v/>
      </c>
      <c r="C44" s="177" t="str">
        <f>IF(B44&lt;&gt;1,"",COUNTIF($B$6:B44,1))</f>
        <v/>
      </c>
      <c r="D44" s="177" t="str">
        <f>IF(B44&lt;&gt;2,"",COUNTIF($B$6:B44,2))</f>
        <v/>
      </c>
      <c r="E44" s="177" t="str">
        <f>IF(B44&lt;&gt;3,"",COUNTIF($B$6:B44,3))</f>
        <v/>
      </c>
      <c r="F44" s="177" t="str">
        <f>IF(B44&lt;&gt;4,"",COUNTIF($B$6:B44,4))</f>
        <v/>
      </c>
      <c r="G44" s="59"/>
      <c r="H44" s="60"/>
      <c r="I44" s="60"/>
      <c r="J44" s="60"/>
      <c r="K44" s="59"/>
      <c r="L44" s="7"/>
      <c r="M44" s="61"/>
      <c r="N44" s="60"/>
      <c r="O44" s="62"/>
      <c r="P44" s="60"/>
      <c r="Q44" s="59"/>
      <c r="R44" s="63"/>
      <c r="S44" s="80"/>
      <c r="T44" s="81"/>
      <c r="U44" s="237" t="e">
        <f>IF(OR(L44="×",AG44=#REF!),"－",IF(T44&lt;&gt;"",ROUNDDOWN(T44/R44,3),(IFERROR(ROUNDDOWN(S44/R44,3),"－"))))</f>
        <v>#REF!</v>
      </c>
      <c r="V44" s="63"/>
      <c r="W44" s="63"/>
      <c r="X44" s="59"/>
      <c r="Y44" s="64"/>
      <c r="Z44" s="65"/>
      <c r="AA44" s="66"/>
      <c r="AB44" s="7"/>
      <c r="AC44" s="10"/>
      <c r="AD44" s="10"/>
      <c r="AE44" s="67"/>
      <c r="AF44" s="68"/>
      <c r="AG44" s="64"/>
      <c r="AH44" s="60"/>
      <c r="AI44" s="60"/>
      <c r="AJ44" s="60"/>
      <c r="AK44" s="7"/>
      <c r="AL44" s="7"/>
      <c r="AM44" s="59"/>
      <c r="AN44" s="7"/>
      <c r="AO44" s="7"/>
      <c r="AP44" s="7"/>
      <c r="AQ44" s="7"/>
      <c r="AR44" s="7"/>
      <c r="AS44" s="7"/>
      <c r="AT44" s="7"/>
      <c r="AU44" s="7"/>
      <c r="AV44" s="179"/>
      <c r="AW44" s="59"/>
      <c r="AX44" s="194" t="e">
        <f>IF(AND(OR(K44=#REF!,K44=#REF!),OR(AG44=#REF!,AG44=#REF!)),"年間支払金額(全官署)",IF(OR(AG44=#REF!,AG44=#REF!),"年間支払金額",IF(AND(OR(COUNTIF(AI44,"*すべて*"),COUNTIF(AI44,"*全て*")),Q44="●",OR(K44=#REF!,K44=#REF!)),"年間支払金額(全官署、契約相手方ごと)",IF(AND(OR(COUNTIF(AI44,"*すべて*"),COUNTIF(AI44,"*全て*")),Q44="●"),"年間支払金額(契約相手方ごと)",IF(AND(OR(K44=#REF!,K44=#REF!),AG44=#REF!),"契約総額(全官署)",IF(AND(K44=#REF!,AG44=#REF!),"契約総額(自官署のみ)",IF(K44=#REF!,"年間支払金額(自官署のみ)",IF(AG44=#REF!,"契約総額",IF(AND(COUNTIF(BE44,"&lt;&gt;*単価*"),OR(K44=#REF!,K44=#REF!)),"全官署予定価格",IF(AND(COUNTIF(BE44,"*単価*"),OR(K44=#REF!,K44=#REF!)),"全官署支払金額",IF(AND(COUNTIF(BE44,"&lt;&gt;*単価*"),COUNTIF(BE44,"*変更契約*")),"変更後予定価格",IF(COUNTIF(BE44,"*単価*"),"年間支払金額","予定価格"))))))))))))</f>
        <v>#REF!</v>
      </c>
      <c r="AY44" s="194" t="e">
        <f>IF(AND(BD44=#REF!,R44&gt;#REF!),"○",IF(AND(BD44=#REF!,R44&gt;=#REF!),"○",IF(AND(BD44=#REF!,R44&gt;=#REF!),"○",IF(AND(BD44=#REF!,R44&gt;=#REF!),"○",IF(AND(BD44=#REF!,R44&gt;=#REF!),"○",IF(AND(BD44=#REF!,R44&gt;=#REF!),"○",IF(AND(BD44=#REF!,R44&gt;=#REF!),"○",IF(AND(BD44=#REF!,R44&gt;=#REF!),"○",IF(AND(BD44=#REF!,R44&gt;=#REF!),"○",IF(R44="他官署で調達手続き入札を実施のため","○","×"))))))))))</f>
        <v>#REF!</v>
      </c>
      <c r="AZ44" s="194" t="e">
        <f>IF(AND(BD44=#REF!,W44&gt;#REF!),"○",IF(AND(BD44=#REF!,W44&gt;=#REF!),"○",IF(AND(BD44=#REF!,W44&gt;=#REF!),"○",IF(AND(BD44=#REF!,W44&gt;=#REF!),"○",IF(AND(BD44=#REF!,W44&gt;=#REF!),"○",IF(AND(BD44=#REF!,W44&gt;=#REF!),"○",IF(AND(BD44=#REF!,W44&gt;=#REF!),"○",IF(AND(BD44=#REF!,W44&gt;=#REF!),"○",IF(AND(BD44=#REF!,W44&gt;=#REF!),"○","×")))))))))</f>
        <v>#REF!</v>
      </c>
      <c r="BA44" s="194" t="e">
        <f t="shared" si="3"/>
        <v>#REF!</v>
      </c>
      <c r="BB44" s="194" t="e">
        <f t="shared" si="4"/>
        <v>#REF!</v>
      </c>
      <c r="BC44" s="195" t="e">
        <f t="shared" si="0"/>
        <v>#REF!</v>
      </c>
      <c r="BD44" s="193">
        <f t="shared" si="5"/>
        <v>0</v>
      </c>
      <c r="BE44" s="7" t="e">
        <f>IF(AG44=#REF!,"",IF(AND(K44&lt;&gt;"",ISTEXT(S44)),"分担契約/単価契約",IF(ISTEXT(S44),"単価契約",IF(K44&lt;&gt;"","分担契約",""))))</f>
        <v>#REF!</v>
      </c>
      <c r="BF44" s="205" t="e">
        <f>IF(COUNTIF(R44,"**"),"",IF(AND(R44&gt;=#REF!,OR(H44=#REF!,H44=#REF!)),1,IF(AND(R44&gt;=#REF!,H44&lt;&gt;#REF!,H44&lt;&gt;#REF!),1,"")))</f>
        <v>#REF!</v>
      </c>
      <c r="BG44" s="253" t="str">
        <f t="shared" si="6"/>
        <v>○</v>
      </c>
      <c r="BH44" s="205" t="b">
        <f t="shared" si="7"/>
        <v>1</v>
      </c>
      <c r="BI44" s="205" t="b">
        <f t="shared" si="8"/>
        <v>1</v>
      </c>
    </row>
    <row r="45" spans="1:61" s="75" customFormat="1" ht="54.95" customHeight="1">
      <c r="A45" s="177">
        <f t="shared" si="1"/>
        <v>40</v>
      </c>
      <c r="B45" s="177" t="str">
        <f t="shared" si="2"/>
        <v/>
      </c>
      <c r="C45" s="177" t="str">
        <f>IF(B45&lt;&gt;1,"",COUNTIF($B$6:B45,1))</f>
        <v/>
      </c>
      <c r="D45" s="177" t="str">
        <f>IF(B45&lt;&gt;2,"",COUNTIF($B$6:B45,2))</f>
        <v/>
      </c>
      <c r="E45" s="177" t="str">
        <f>IF(B45&lt;&gt;3,"",COUNTIF($B$6:B45,3))</f>
        <v/>
      </c>
      <c r="F45" s="177" t="str">
        <f>IF(B45&lt;&gt;4,"",COUNTIF($B$6:B45,4))</f>
        <v/>
      </c>
      <c r="G45" s="59"/>
      <c r="H45" s="60"/>
      <c r="I45" s="60"/>
      <c r="J45" s="60"/>
      <c r="K45" s="59"/>
      <c r="L45" s="7"/>
      <c r="M45" s="61"/>
      <c r="N45" s="60"/>
      <c r="O45" s="62"/>
      <c r="P45" s="60"/>
      <c r="Q45" s="59"/>
      <c r="R45" s="63"/>
      <c r="S45" s="80"/>
      <c r="T45" s="81"/>
      <c r="U45" s="237" t="e">
        <f>IF(OR(L45="×",AG45=#REF!),"－",IF(T45&lt;&gt;"",ROUNDDOWN(T45/R45,3),(IFERROR(ROUNDDOWN(S45/R45,3),"－"))))</f>
        <v>#REF!</v>
      </c>
      <c r="V45" s="63"/>
      <c r="W45" s="63"/>
      <c r="X45" s="59"/>
      <c r="Y45" s="64"/>
      <c r="Z45" s="65"/>
      <c r="AA45" s="66"/>
      <c r="AB45" s="7"/>
      <c r="AC45" s="10"/>
      <c r="AD45" s="10"/>
      <c r="AE45" s="67"/>
      <c r="AF45" s="68"/>
      <c r="AG45" s="64"/>
      <c r="AH45" s="60"/>
      <c r="AI45" s="60"/>
      <c r="AJ45" s="60"/>
      <c r="AK45" s="7"/>
      <c r="AL45" s="7"/>
      <c r="AM45" s="59"/>
      <c r="AN45" s="7"/>
      <c r="AO45" s="7"/>
      <c r="AP45" s="7"/>
      <c r="AQ45" s="7"/>
      <c r="AR45" s="7"/>
      <c r="AS45" s="7"/>
      <c r="AT45" s="7"/>
      <c r="AU45" s="7"/>
      <c r="AV45" s="179"/>
      <c r="AW45" s="59"/>
      <c r="AX45" s="194" t="e">
        <f>IF(AND(OR(K45=#REF!,K45=#REF!),OR(AG45=#REF!,AG45=#REF!)),"年間支払金額(全官署)",IF(OR(AG45=#REF!,AG45=#REF!),"年間支払金額",IF(AND(OR(COUNTIF(AI45,"*すべて*"),COUNTIF(AI45,"*全て*")),Q45="●",OR(K45=#REF!,K45=#REF!)),"年間支払金額(全官署、契約相手方ごと)",IF(AND(OR(COUNTIF(AI45,"*すべて*"),COUNTIF(AI45,"*全て*")),Q45="●"),"年間支払金額(契約相手方ごと)",IF(AND(OR(K45=#REF!,K45=#REF!),AG45=#REF!),"契約総額(全官署)",IF(AND(K45=#REF!,AG45=#REF!),"契約総額(自官署のみ)",IF(K45=#REF!,"年間支払金額(自官署のみ)",IF(AG45=#REF!,"契約総額",IF(AND(COUNTIF(BE45,"&lt;&gt;*単価*"),OR(K45=#REF!,K45=#REF!)),"全官署予定価格",IF(AND(COUNTIF(BE45,"*単価*"),OR(K45=#REF!,K45=#REF!)),"全官署支払金額",IF(AND(COUNTIF(BE45,"&lt;&gt;*単価*"),COUNTIF(BE45,"*変更契約*")),"変更後予定価格",IF(COUNTIF(BE45,"*単価*"),"年間支払金額","予定価格"))))))))))))</f>
        <v>#REF!</v>
      </c>
      <c r="AY45" s="194" t="e">
        <f>IF(AND(BD45=#REF!,R45&gt;#REF!),"○",IF(AND(BD45=#REF!,R45&gt;=#REF!),"○",IF(AND(BD45=#REF!,R45&gt;=#REF!),"○",IF(AND(BD45=#REF!,R45&gt;=#REF!),"○",IF(AND(BD45=#REF!,R45&gt;=#REF!),"○",IF(AND(BD45=#REF!,R45&gt;=#REF!),"○",IF(AND(BD45=#REF!,R45&gt;=#REF!),"○",IF(AND(BD45=#REF!,R45&gt;=#REF!),"○",IF(AND(BD45=#REF!,R45&gt;=#REF!),"○",IF(R45="他官署で調達手続き入札を実施のため","○","×"))))))))))</f>
        <v>#REF!</v>
      </c>
      <c r="AZ45" s="194" t="e">
        <f>IF(AND(BD45=#REF!,W45&gt;#REF!),"○",IF(AND(BD45=#REF!,W45&gt;=#REF!),"○",IF(AND(BD45=#REF!,W45&gt;=#REF!),"○",IF(AND(BD45=#REF!,W45&gt;=#REF!),"○",IF(AND(BD45=#REF!,W45&gt;=#REF!),"○",IF(AND(BD45=#REF!,W45&gt;=#REF!),"○",IF(AND(BD45=#REF!,W45&gt;=#REF!),"○",IF(AND(BD45=#REF!,W45&gt;=#REF!),"○",IF(AND(BD45=#REF!,W45&gt;=#REF!),"○","×")))))))))</f>
        <v>#REF!</v>
      </c>
      <c r="BA45" s="194" t="e">
        <f t="shared" si="3"/>
        <v>#REF!</v>
      </c>
      <c r="BB45" s="194" t="e">
        <f t="shared" si="4"/>
        <v>#REF!</v>
      </c>
      <c r="BC45" s="195" t="e">
        <f t="shared" si="0"/>
        <v>#REF!</v>
      </c>
      <c r="BD45" s="193">
        <f t="shared" si="5"/>
        <v>0</v>
      </c>
      <c r="BE45" s="7" t="e">
        <f>IF(AG45=#REF!,"",IF(AND(K45&lt;&gt;"",ISTEXT(S45)),"分担契約/単価契約",IF(ISTEXT(S45),"単価契約",IF(K45&lt;&gt;"","分担契約",""))))</f>
        <v>#REF!</v>
      </c>
      <c r="BF45" s="205" t="e">
        <f>IF(COUNTIF(R45,"**"),"",IF(AND(R45&gt;=#REF!,OR(H45=#REF!,H45=#REF!)),1,IF(AND(R45&gt;=#REF!,H45&lt;&gt;#REF!,H45&lt;&gt;#REF!),1,"")))</f>
        <v>#REF!</v>
      </c>
      <c r="BG45" s="253" t="str">
        <f t="shared" si="6"/>
        <v>○</v>
      </c>
      <c r="BH45" s="205" t="b">
        <f t="shared" si="7"/>
        <v>1</v>
      </c>
      <c r="BI45" s="205" t="b">
        <f t="shared" si="8"/>
        <v>1</v>
      </c>
    </row>
    <row r="46" spans="1:61" s="75" customFormat="1" ht="54.95" customHeight="1">
      <c r="A46" s="177">
        <f t="shared" si="1"/>
        <v>41</v>
      </c>
      <c r="B46" s="177" t="str">
        <f t="shared" si="2"/>
        <v/>
      </c>
      <c r="C46" s="177" t="str">
        <f>IF(B46&lt;&gt;1,"",COUNTIF($B$6:B46,1))</f>
        <v/>
      </c>
      <c r="D46" s="177" t="str">
        <f>IF(B46&lt;&gt;2,"",COUNTIF($B$6:B46,2))</f>
        <v/>
      </c>
      <c r="E46" s="177" t="str">
        <f>IF(B46&lt;&gt;3,"",COUNTIF($B$6:B46,3))</f>
        <v/>
      </c>
      <c r="F46" s="177" t="str">
        <f>IF(B46&lt;&gt;4,"",COUNTIF($B$6:B46,4))</f>
        <v/>
      </c>
      <c r="G46" s="59"/>
      <c r="H46" s="60"/>
      <c r="I46" s="60"/>
      <c r="J46" s="60"/>
      <c r="K46" s="59"/>
      <c r="L46" s="7"/>
      <c r="M46" s="61"/>
      <c r="N46" s="60"/>
      <c r="O46" s="62"/>
      <c r="P46" s="60"/>
      <c r="Q46" s="59"/>
      <c r="R46" s="63"/>
      <c r="S46" s="80"/>
      <c r="T46" s="81"/>
      <c r="U46" s="237" t="e">
        <f>IF(OR(L46="×",AG46=#REF!),"－",IF(T46&lt;&gt;"",ROUNDDOWN(T46/R46,3),(IFERROR(ROUNDDOWN(S46/R46,3),"－"))))</f>
        <v>#REF!</v>
      </c>
      <c r="V46" s="63"/>
      <c r="W46" s="63"/>
      <c r="X46" s="59"/>
      <c r="Y46" s="64"/>
      <c r="Z46" s="65"/>
      <c r="AA46" s="66"/>
      <c r="AB46" s="7"/>
      <c r="AC46" s="10"/>
      <c r="AD46" s="10"/>
      <c r="AE46" s="67"/>
      <c r="AF46" s="68"/>
      <c r="AG46" s="64"/>
      <c r="AH46" s="60"/>
      <c r="AI46" s="60"/>
      <c r="AJ46" s="60"/>
      <c r="AK46" s="7"/>
      <c r="AL46" s="7"/>
      <c r="AM46" s="59"/>
      <c r="AN46" s="7"/>
      <c r="AO46" s="7"/>
      <c r="AP46" s="7"/>
      <c r="AQ46" s="7"/>
      <c r="AR46" s="7"/>
      <c r="AS46" s="7"/>
      <c r="AT46" s="7"/>
      <c r="AU46" s="7"/>
      <c r="AV46" s="179"/>
      <c r="AW46" s="59"/>
      <c r="AX46" s="194" t="e">
        <f>IF(AND(OR(K46=#REF!,K46=#REF!),OR(AG46=#REF!,AG46=#REF!)),"年間支払金額(全官署)",IF(OR(AG46=#REF!,AG46=#REF!),"年間支払金額",IF(AND(OR(COUNTIF(AI46,"*すべて*"),COUNTIF(AI46,"*全て*")),Q46="●",OR(K46=#REF!,K46=#REF!)),"年間支払金額(全官署、契約相手方ごと)",IF(AND(OR(COUNTIF(AI46,"*すべて*"),COUNTIF(AI46,"*全て*")),Q46="●"),"年間支払金額(契約相手方ごと)",IF(AND(OR(K46=#REF!,K46=#REF!),AG46=#REF!),"契約総額(全官署)",IF(AND(K46=#REF!,AG46=#REF!),"契約総額(自官署のみ)",IF(K46=#REF!,"年間支払金額(自官署のみ)",IF(AG46=#REF!,"契約総額",IF(AND(COUNTIF(BE46,"&lt;&gt;*単価*"),OR(K46=#REF!,K46=#REF!)),"全官署予定価格",IF(AND(COUNTIF(BE46,"*単価*"),OR(K46=#REF!,K46=#REF!)),"全官署支払金額",IF(AND(COUNTIF(BE46,"&lt;&gt;*単価*"),COUNTIF(BE46,"*変更契約*")),"変更後予定価格",IF(COUNTIF(BE46,"*単価*"),"年間支払金額","予定価格"))))))))))))</f>
        <v>#REF!</v>
      </c>
      <c r="AY46" s="194" t="e">
        <f>IF(AND(BD46=#REF!,R46&gt;#REF!),"○",IF(AND(BD46=#REF!,R46&gt;=#REF!),"○",IF(AND(BD46=#REF!,R46&gt;=#REF!),"○",IF(AND(BD46=#REF!,R46&gt;=#REF!),"○",IF(AND(BD46=#REF!,R46&gt;=#REF!),"○",IF(AND(BD46=#REF!,R46&gt;=#REF!),"○",IF(AND(BD46=#REF!,R46&gt;=#REF!),"○",IF(AND(BD46=#REF!,R46&gt;=#REF!),"○",IF(AND(BD46=#REF!,R46&gt;=#REF!),"○",IF(R46="他官署で調達手続き入札を実施のため","○","×"))))))))))</f>
        <v>#REF!</v>
      </c>
      <c r="AZ46" s="194" t="e">
        <f>IF(AND(BD46=#REF!,W46&gt;#REF!),"○",IF(AND(BD46=#REF!,W46&gt;=#REF!),"○",IF(AND(BD46=#REF!,W46&gt;=#REF!),"○",IF(AND(BD46=#REF!,W46&gt;=#REF!),"○",IF(AND(BD46=#REF!,W46&gt;=#REF!),"○",IF(AND(BD46=#REF!,W46&gt;=#REF!),"○",IF(AND(BD46=#REF!,W46&gt;=#REF!),"○",IF(AND(BD46=#REF!,W46&gt;=#REF!),"○",IF(AND(BD46=#REF!,W46&gt;=#REF!),"○","×")))))))))</f>
        <v>#REF!</v>
      </c>
      <c r="BA46" s="194" t="e">
        <f t="shared" si="3"/>
        <v>#REF!</v>
      </c>
      <c r="BB46" s="194" t="e">
        <f t="shared" si="4"/>
        <v>#REF!</v>
      </c>
      <c r="BC46" s="195" t="e">
        <f t="shared" si="0"/>
        <v>#REF!</v>
      </c>
      <c r="BD46" s="193">
        <f t="shared" si="5"/>
        <v>0</v>
      </c>
      <c r="BE46" s="7" t="e">
        <f>IF(AG46=#REF!,"",IF(AND(K46&lt;&gt;"",ISTEXT(S46)),"分担契約/単価契約",IF(ISTEXT(S46),"単価契約",IF(K46&lt;&gt;"","分担契約",""))))</f>
        <v>#REF!</v>
      </c>
      <c r="BF46" s="205" t="e">
        <f>IF(COUNTIF(R46,"**"),"",IF(AND(R46&gt;=#REF!,OR(H46=#REF!,H46=#REF!)),1,IF(AND(R46&gt;=#REF!,H46&lt;&gt;#REF!,H46&lt;&gt;#REF!),1,"")))</f>
        <v>#REF!</v>
      </c>
      <c r="BG46" s="253" t="str">
        <f t="shared" si="6"/>
        <v>○</v>
      </c>
      <c r="BH46" s="205" t="b">
        <f t="shared" si="7"/>
        <v>1</v>
      </c>
      <c r="BI46" s="205" t="b">
        <f t="shared" si="8"/>
        <v>1</v>
      </c>
    </row>
    <row r="47" spans="1:61" s="75" customFormat="1" ht="54.95" customHeight="1">
      <c r="A47" s="177">
        <f t="shared" si="1"/>
        <v>42</v>
      </c>
      <c r="B47" s="177" t="str">
        <f t="shared" si="2"/>
        <v/>
      </c>
      <c r="C47" s="177" t="str">
        <f>IF(B47&lt;&gt;1,"",COUNTIF($B$6:B47,1))</f>
        <v/>
      </c>
      <c r="D47" s="177" t="str">
        <f>IF(B47&lt;&gt;2,"",COUNTIF($B$6:B47,2))</f>
        <v/>
      </c>
      <c r="E47" s="177" t="str">
        <f>IF(B47&lt;&gt;3,"",COUNTIF($B$6:B47,3))</f>
        <v/>
      </c>
      <c r="F47" s="177" t="str">
        <f>IF(B47&lt;&gt;4,"",COUNTIF($B$6:B47,4))</f>
        <v/>
      </c>
      <c r="G47" s="59"/>
      <c r="H47" s="60"/>
      <c r="I47" s="60"/>
      <c r="J47" s="60"/>
      <c r="K47" s="59"/>
      <c r="L47" s="7"/>
      <c r="M47" s="61"/>
      <c r="N47" s="60"/>
      <c r="O47" s="62"/>
      <c r="P47" s="60"/>
      <c r="Q47" s="59"/>
      <c r="R47" s="63"/>
      <c r="S47" s="63"/>
      <c r="T47" s="16"/>
      <c r="U47" s="237" t="e">
        <f>IF(OR(L47="×",AG47=#REF!),"－",IF(T47&lt;&gt;"",ROUNDDOWN(T47/R47,3),(IFERROR(ROUNDDOWN(S47/R47,3),"－"))))</f>
        <v>#REF!</v>
      </c>
      <c r="V47" s="63"/>
      <c r="W47" s="63"/>
      <c r="X47" s="59"/>
      <c r="Y47" s="64"/>
      <c r="Z47" s="65"/>
      <c r="AA47" s="66"/>
      <c r="AB47" s="7"/>
      <c r="AC47" s="10"/>
      <c r="AD47" s="10"/>
      <c r="AE47" s="67"/>
      <c r="AF47" s="68"/>
      <c r="AG47" s="64"/>
      <c r="AH47" s="60"/>
      <c r="AI47" s="60"/>
      <c r="AJ47" s="60"/>
      <c r="AK47" s="7"/>
      <c r="AL47" s="7"/>
      <c r="AM47" s="59"/>
      <c r="AN47" s="7"/>
      <c r="AO47" s="7"/>
      <c r="AP47" s="7"/>
      <c r="AQ47" s="7"/>
      <c r="AR47" s="7"/>
      <c r="AS47" s="7"/>
      <c r="AT47" s="7"/>
      <c r="AU47" s="7"/>
      <c r="AV47" s="179"/>
      <c r="AW47" s="59"/>
      <c r="AX47" s="194" t="e">
        <f>IF(AND(OR(K47=#REF!,K47=#REF!),OR(AG47=#REF!,AG47=#REF!)),"年間支払金額(全官署)",IF(OR(AG47=#REF!,AG47=#REF!),"年間支払金額",IF(AND(OR(COUNTIF(AI47,"*すべて*"),COUNTIF(AI47,"*全て*")),Q47="●",OR(K47=#REF!,K47=#REF!)),"年間支払金額(全官署、契約相手方ごと)",IF(AND(OR(COUNTIF(AI47,"*すべて*"),COUNTIF(AI47,"*全て*")),Q47="●"),"年間支払金額(契約相手方ごと)",IF(AND(OR(K47=#REF!,K47=#REF!),AG47=#REF!),"契約総額(全官署)",IF(AND(K47=#REF!,AG47=#REF!),"契約総額(自官署のみ)",IF(K47=#REF!,"年間支払金額(自官署のみ)",IF(AG47=#REF!,"契約総額",IF(AND(COUNTIF(BE47,"&lt;&gt;*単価*"),OR(K47=#REF!,K47=#REF!)),"全官署予定価格",IF(AND(COUNTIF(BE47,"*単価*"),OR(K47=#REF!,K47=#REF!)),"全官署支払金額",IF(AND(COUNTIF(BE47,"&lt;&gt;*単価*"),COUNTIF(BE47,"*変更契約*")),"変更後予定価格",IF(COUNTIF(BE47,"*単価*"),"年間支払金額","予定価格"))))))))))))</f>
        <v>#REF!</v>
      </c>
      <c r="AY47" s="194" t="e">
        <f>IF(AND(BD47=#REF!,R47&gt;#REF!),"○",IF(AND(BD47=#REF!,R47&gt;=#REF!),"○",IF(AND(BD47=#REF!,R47&gt;=#REF!),"○",IF(AND(BD47=#REF!,R47&gt;=#REF!),"○",IF(AND(BD47=#REF!,R47&gt;=#REF!),"○",IF(AND(BD47=#REF!,R47&gt;=#REF!),"○",IF(AND(BD47=#REF!,R47&gt;=#REF!),"○",IF(AND(BD47=#REF!,R47&gt;=#REF!),"○",IF(AND(BD47=#REF!,R47&gt;=#REF!),"○",IF(R47="他官署で調達手続き入札を実施のため","○","×"))))))))))</f>
        <v>#REF!</v>
      </c>
      <c r="AZ47" s="194" t="e">
        <f>IF(AND(BD47=#REF!,W47&gt;#REF!),"○",IF(AND(BD47=#REF!,W47&gt;=#REF!),"○",IF(AND(BD47=#REF!,W47&gt;=#REF!),"○",IF(AND(BD47=#REF!,W47&gt;=#REF!),"○",IF(AND(BD47=#REF!,W47&gt;=#REF!),"○",IF(AND(BD47=#REF!,W47&gt;=#REF!),"○",IF(AND(BD47=#REF!,W47&gt;=#REF!),"○",IF(AND(BD47=#REF!,W47&gt;=#REF!),"○",IF(AND(BD47=#REF!,W47&gt;=#REF!),"○","×")))))))))</f>
        <v>#REF!</v>
      </c>
      <c r="BA47" s="194" t="e">
        <f t="shared" si="3"/>
        <v>#REF!</v>
      </c>
      <c r="BB47" s="194" t="e">
        <f t="shared" si="4"/>
        <v>#REF!</v>
      </c>
      <c r="BC47" s="195" t="e">
        <f t="shared" si="0"/>
        <v>#REF!</v>
      </c>
      <c r="BD47" s="193">
        <f t="shared" si="5"/>
        <v>0</v>
      </c>
      <c r="BE47" s="7" t="e">
        <f>IF(AG47=#REF!,"",IF(AND(K47&lt;&gt;"",ISTEXT(S47)),"分担契約/単価契約",IF(ISTEXT(S47),"単価契約",IF(K47&lt;&gt;"","分担契約",""))))</f>
        <v>#REF!</v>
      </c>
      <c r="BF47" s="205" t="e">
        <f>IF(COUNTIF(R47,"**"),"",IF(AND(R47&gt;=#REF!,OR(H47=#REF!,H47=#REF!)),1,IF(AND(R47&gt;=#REF!,H47&lt;&gt;#REF!,H47&lt;&gt;#REF!),1,"")))</f>
        <v>#REF!</v>
      </c>
      <c r="BG47" s="253" t="str">
        <f t="shared" si="6"/>
        <v>○</v>
      </c>
      <c r="BH47" s="205" t="b">
        <f t="shared" si="7"/>
        <v>1</v>
      </c>
      <c r="BI47" s="205" t="b">
        <f t="shared" si="8"/>
        <v>1</v>
      </c>
    </row>
    <row r="48" spans="1:61" s="75" customFormat="1" ht="54.95" customHeight="1">
      <c r="A48" s="177">
        <f t="shared" si="1"/>
        <v>43</v>
      </c>
      <c r="B48" s="177" t="str">
        <f t="shared" si="2"/>
        <v/>
      </c>
      <c r="C48" s="177" t="str">
        <f>IF(B48&lt;&gt;1,"",COUNTIF($B$6:B48,1))</f>
        <v/>
      </c>
      <c r="D48" s="177" t="str">
        <f>IF(B48&lt;&gt;2,"",COUNTIF($B$6:B48,2))</f>
        <v/>
      </c>
      <c r="E48" s="177" t="str">
        <f>IF(B48&lt;&gt;3,"",COUNTIF($B$6:B48,3))</f>
        <v/>
      </c>
      <c r="F48" s="177" t="str">
        <f>IF(B48&lt;&gt;4,"",COUNTIF($B$6:B48,4))</f>
        <v/>
      </c>
      <c r="G48" s="59"/>
      <c r="H48" s="60"/>
      <c r="I48" s="60"/>
      <c r="J48" s="60"/>
      <c r="K48" s="59"/>
      <c r="L48" s="7"/>
      <c r="M48" s="61"/>
      <c r="N48" s="60"/>
      <c r="O48" s="62"/>
      <c r="P48" s="60"/>
      <c r="Q48" s="59"/>
      <c r="R48" s="63"/>
      <c r="S48" s="80"/>
      <c r="T48" s="81"/>
      <c r="U48" s="237" t="e">
        <f>IF(OR(L48="×",AG48=#REF!),"－",IF(T48&lt;&gt;"",ROUNDDOWN(T48/R48,3),(IFERROR(ROUNDDOWN(S48/R48,3),"－"))))</f>
        <v>#REF!</v>
      </c>
      <c r="V48" s="63"/>
      <c r="W48" s="63"/>
      <c r="X48" s="59"/>
      <c r="Y48" s="64"/>
      <c r="Z48" s="65"/>
      <c r="AA48" s="66"/>
      <c r="AB48" s="7"/>
      <c r="AC48" s="10"/>
      <c r="AD48" s="10"/>
      <c r="AE48" s="67"/>
      <c r="AF48" s="68"/>
      <c r="AG48" s="64"/>
      <c r="AH48" s="60"/>
      <c r="AI48" s="60"/>
      <c r="AJ48" s="60"/>
      <c r="AK48" s="7"/>
      <c r="AL48" s="7"/>
      <c r="AM48" s="59"/>
      <c r="AN48" s="7"/>
      <c r="AO48" s="7"/>
      <c r="AP48" s="7"/>
      <c r="AQ48" s="7"/>
      <c r="AR48" s="7"/>
      <c r="AS48" s="7"/>
      <c r="AT48" s="7"/>
      <c r="AU48" s="7"/>
      <c r="AV48" s="179"/>
      <c r="AW48" s="59"/>
      <c r="AX48" s="194" t="e">
        <f>IF(AND(OR(K48=#REF!,K48=#REF!),OR(AG48=#REF!,AG48=#REF!)),"年間支払金額(全官署)",IF(OR(AG48=#REF!,AG48=#REF!),"年間支払金額",IF(AND(OR(COUNTIF(AI48,"*すべて*"),COUNTIF(AI48,"*全て*")),Q48="●",OR(K48=#REF!,K48=#REF!)),"年間支払金額(全官署、契約相手方ごと)",IF(AND(OR(COUNTIF(AI48,"*すべて*"),COUNTIF(AI48,"*全て*")),Q48="●"),"年間支払金額(契約相手方ごと)",IF(AND(OR(K48=#REF!,K48=#REF!),AG48=#REF!),"契約総額(全官署)",IF(AND(K48=#REF!,AG48=#REF!),"契約総額(自官署のみ)",IF(K48=#REF!,"年間支払金額(自官署のみ)",IF(AG48=#REF!,"契約総額",IF(AND(COUNTIF(BE48,"&lt;&gt;*単価*"),OR(K48=#REF!,K48=#REF!)),"全官署予定価格",IF(AND(COUNTIF(BE48,"*単価*"),OR(K48=#REF!,K48=#REF!)),"全官署支払金額",IF(AND(COUNTIF(BE48,"&lt;&gt;*単価*"),COUNTIF(BE48,"*変更契約*")),"変更後予定価格",IF(COUNTIF(BE48,"*単価*"),"年間支払金額","予定価格"))))))))))))</f>
        <v>#REF!</v>
      </c>
      <c r="AY48" s="194" t="e">
        <f>IF(AND(BD48=#REF!,R48&gt;#REF!),"○",IF(AND(BD48=#REF!,R48&gt;=#REF!),"○",IF(AND(BD48=#REF!,R48&gt;=#REF!),"○",IF(AND(BD48=#REF!,R48&gt;=#REF!),"○",IF(AND(BD48=#REF!,R48&gt;=#REF!),"○",IF(AND(BD48=#REF!,R48&gt;=#REF!),"○",IF(AND(BD48=#REF!,R48&gt;=#REF!),"○",IF(AND(BD48=#REF!,R48&gt;=#REF!),"○",IF(AND(BD48=#REF!,R48&gt;=#REF!),"○",IF(R48="他官署で調達手続き入札を実施のため","○","×"))))))))))</f>
        <v>#REF!</v>
      </c>
      <c r="AZ48" s="194" t="e">
        <f>IF(AND(BD48=#REF!,W48&gt;#REF!),"○",IF(AND(BD48=#REF!,W48&gt;=#REF!),"○",IF(AND(BD48=#REF!,W48&gt;=#REF!),"○",IF(AND(BD48=#REF!,W48&gt;=#REF!),"○",IF(AND(BD48=#REF!,W48&gt;=#REF!),"○",IF(AND(BD48=#REF!,W48&gt;=#REF!),"○",IF(AND(BD48=#REF!,W48&gt;=#REF!),"○",IF(AND(BD48=#REF!,W48&gt;=#REF!),"○",IF(AND(BD48=#REF!,W48&gt;=#REF!),"○","×")))))))))</f>
        <v>#REF!</v>
      </c>
      <c r="BA48" s="194" t="e">
        <f t="shared" si="3"/>
        <v>#REF!</v>
      </c>
      <c r="BB48" s="194" t="e">
        <f t="shared" si="4"/>
        <v>#REF!</v>
      </c>
      <c r="BC48" s="195" t="e">
        <f t="shared" si="0"/>
        <v>#REF!</v>
      </c>
      <c r="BD48" s="193">
        <f t="shared" si="5"/>
        <v>0</v>
      </c>
      <c r="BE48" s="7" t="e">
        <f>IF(AG48=#REF!,"",IF(AND(K48&lt;&gt;"",ISTEXT(S48)),"分担契約/単価契約",IF(ISTEXT(S48),"単価契約",IF(K48&lt;&gt;"","分担契約",""))))</f>
        <v>#REF!</v>
      </c>
      <c r="BF48" s="205" t="e">
        <f>IF(COUNTIF(R48,"**"),"",IF(AND(R48&gt;=#REF!,OR(H48=#REF!,H48=#REF!)),1,IF(AND(R48&gt;=#REF!,H48&lt;&gt;#REF!,H48&lt;&gt;#REF!),1,"")))</f>
        <v>#REF!</v>
      </c>
      <c r="BG48" s="253" t="str">
        <f t="shared" si="6"/>
        <v>○</v>
      </c>
      <c r="BH48" s="205" t="b">
        <f t="shared" si="7"/>
        <v>1</v>
      </c>
      <c r="BI48" s="205" t="b">
        <f t="shared" si="8"/>
        <v>1</v>
      </c>
    </row>
    <row r="49" spans="1:61" s="75" customFormat="1" ht="54.95" customHeight="1">
      <c r="A49" s="177">
        <f t="shared" si="1"/>
        <v>44</v>
      </c>
      <c r="B49" s="177" t="str">
        <f t="shared" si="2"/>
        <v/>
      </c>
      <c r="C49" s="177" t="str">
        <f>IF(B49&lt;&gt;1,"",COUNTIF($B$6:B49,1))</f>
        <v/>
      </c>
      <c r="D49" s="177" t="str">
        <f>IF(B49&lt;&gt;2,"",COUNTIF($B$6:B49,2))</f>
        <v/>
      </c>
      <c r="E49" s="177" t="str">
        <f>IF(B49&lt;&gt;3,"",COUNTIF($B$6:B49,3))</f>
        <v/>
      </c>
      <c r="F49" s="177" t="str">
        <f>IF(B49&lt;&gt;4,"",COUNTIF($B$6:B49,4))</f>
        <v/>
      </c>
      <c r="G49" s="59"/>
      <c r="H49" s="60"/>
      <c r="I49" s="60"/>
      <c r="J49" s="60"/>
      <c r="K49" s="59"/>
      <c r="L49" s="7"/>
      <c r="M49" s="61"/>
      <c r="N49" s="60"/>
      <c r="O49" s="62"/>
      <c r="P49" s="60"/>
      <c r="Q49" s="59"/>
      <c r="R49" s="63"/>
      <c r="S49" s="80"/>
      <c r="T49" s="81"/>
      <c r="U49" s="237" t="e">
        <f>IF(OR(L49="×",AG49=#REF!),"－",IF(T49&lt;&gt;"",ROUNDDOWN(T49/R49,3),(IFERROR(ROUNDDOWN(S49/R49,3),"－"))))</f>
        <v>#REF!</v>
      </c>
      <c r="V49" s="63"/>
      <c r="W49" s="63"/>
      <c r="X49" s="59"/>
      <c r="Y49" s="64"/>
      <c r="Z49" s="65"/>
      <c r="AA49" s="66"/>
      <c r="AB49" s="7"/>
      <c r="AC49" s="10"/>
      <c r="AD49" s="10"/>
      <c r="AE49" s="67"/>
      <c r="AF49" s="68"/>
      <c r="AG49" s="64"/>
      <c r="AH49" s="60"/>
      <c r="AI49" s="60"/>
      <c r="AJ49" s="60"/>
      <c r="AK49" s="7"/>
      <c r="AL49" s="7"/>
      <c r="AM49" s="59"/>
      <c r="AN49" s="7"/>
      <c r="AO49" s="7"/>
      <c r="AP49" s="7"/>
      <c r="AQ49" s="7"/>
      <c r="AR49" s="7"/>
      <c r="AS49" s="7"/>
      <c r="AT49" s="7"/>
      <c r="AU49" s="7"/>
      <c r="AV49" s="179"/>
      <c r="AW49" s="59"/>
      <c r="AX49" s="194" t="e">
        <f>IF(AND(OR(K49=#REF!,K49=#REF!),OR(AG49=#REF!,AG49=#REF!)),"年間支払金額(全官署)",IF(OR(AG49=#REF!,AG49=#REF!),"年間支払金額",IF(AND(OR(COUNTIF(AI49,"*すべて*"),COUNTIF(AI49,"*全て*")),Q49="●",OR(K49=#REF!,K49=#REF!)),"年間支払金額(全官署、契約相手方ごと)",IF(AND(OR(COUNTIF(AI49,"*すべて*"),COUNTIF(AI49,"*全て*")),Q49="●"),"年間支払金額(契約相手方ごと)",IF(AND(OR(K49=#REF!,K49=#REF!),AG49=#REF!),"契約総額(全官署)",IF(AND(K49=#REF!,AG49=#REF!),"契約総額(自官署のみ)",IF(K49=#REF!,"年間支払金額(自官署のみ)",IF(AG49=#REF!,"契約総額",IF(AND(COUNTIF(BE49,"&lt;&gt;*単価*"),OR(K49=#REF!,K49=#REF!)),"全官署予定価格",IF(AND(COUNTIF(BE49,"*単価*"),OR(K49=#REF!,K49=#REF!)),"全官署支払金額",IF(AND(COUNTIF(BE49,"&lt;&gt;*単価*"),COUNTIF(BE49,"*変更契約*")),"変更後予定価格",IF(COUNTIF(BE49,"*単価*"),"年間支払金額","予定価格"))))))))))))</f>
        <v>#REF!</v>
      </c>
      <c r="AY49" s="194" t="e">
        <f>IF(AND(BD49=#REF!,R49&gt;#REF!),"○",IF(AND(BD49=#REF!,R49&gt;=#REF!),"○",IF(AND(BD49=#REF!,R49&gt;=#REF!),"○",IF(AND(BD49=#REF!,R49&gt;=#REF!),"○",IF(AND(BD49=#REF!,R49&gt;=#REF!),"○",IF(AND(BD49=#REF!,R49&gt;=#REF!),"○",IF(AND(BD49=#REF!,R49&gt;=#REF!),"○",IF(AND(BD49=#REF!,R49&gt;=#REF!),"○",IF(AND(BD49=#REF!,R49&gt;=#REF!),"○",IF(R49="他官署で調達手続き入札を実施のため","○","×"))))))))))</f>
        <v>#REF!</v>
      </c>
      <c r="AZ49" s="194" t="e">
        <f>IF(AND(BD49=#REF!,W49&gt;#REF!),"○",IF(AND(BD49=#REF!,W49&gt;=#REF!),"○",IF(AND(BD49=#REF!,W49&gt;=#REF!),"○",IF(AND(BD49=#REF!,W49&gt;=#REF!),"○",IF(AND(BD49=#REF!,W49&gt;=#REF!),"○",IF(AND(BD49=#REF!,W49&gt;=#REF!),"○",IF(AND(BD49=#REF!,W49&gt;=#REF!),"○",IF(AND(BD49=#REF!,W49&gt;=#REF!),"○",IF(AND(BD49=#REF!,W49&gt;=#REF!),"○","×")))))))))</f>
        <v>#REF!</v>
      </c>
      <c r="BA49" s="194" t="e">
        <f t="shared" si="3"/>
        <v>#REF!</v>
      </c>
      <c r="BB49" s="194" t="e">
        <f t="shared" si="4"/>
        <v>#REF!</v>
      </c>
      <c r="BC49" s="195" t="e">
        <f t="shared" si="0"/>
        <v>#REF!</v>
      </c>
      <c r="BD49" s="193">
        <f t="shared" si="5"/>
        <v>0</v>
      </c>
      <c r="BE49" s="7" t="e">
        <f>IF(AG49=#REF!,"",IF(AND(K49&lt;&gt;"",ISTEXT(S49)),"分担契約/単価契約",IF(ISTEXT(S49),"単価契約",IF(K49&lt;&gt;"","分担契約",""))))</f>
        <v>#REF!</v>
      </c>
      <c r="BF49" s="205" t="e">
        <f>IF(COUNTIF(R49,"**"),"",IF(AND(R49&gt;=#REF!,OR(H49=#REF!,H49=#REF!)),1,IF(AND(R49&gt;=#REF!,H49&lt;&gt;#REF!,H49&lt;&gt;#REF!),1,"")))</f>
        <v>#REF!</v>
      </c>
      <c r="BG49" s="253" t="str">
        <f t="shared" si="6"/>
        <v>○</v>
      </c>
      <c r="BH49" s="205" t="b">
        <f t="shared" si="7"/>
        <v>1</v>
      </c>
      <c r="BI49" s="205" t="b">
        <f t="shared" si="8"/>
        <v>1</v>
      </c>
    </row>
    <row r="50" spans="1:61" s="75" customFormat="1" ht="54.95" customHeight="1">
      <c r="A50" s="177">
        <f t="shared" si="1"/>
        <v>45</v>
      </c>
      <c r="B50" s="177" t="str">
        <f t="shared" si="2"/>
        <v/>
      </c>
      <c r="C50" s="177" t="str">
        <f>IF(B50&lt;&gt;1,"",COUNTIF($B$6:B50,1))</f>
        <v/>
      </c>
      <c r="D50" s="177" t="str">
        <f>IF(B50&lt;&gt;2,"",COUNTIF($B$6:B50,2))</f>
        <v/>
      </c>
      <c r="E50" s="177" t="str">
        <f>IF(B50&lt;&gt;3,"",COUNTIF($B$6:B50,3))</f>
        <v/>
      </c>
      <c r="F50" s="177" t="str">
        <f>IF(B50&lt;&gt;4,"",COUNTIF($B$6:B50,4))</f>
        <v/>
      </c>
      <c r="G50" s="59"/>
      <c r="H50" s="60"/>
      <c r="I50" s="60"/>
      <c r="J50" s="60"/>
      <c r="K50" s="59"/>
      <c r="L50" s="7"/>
      <c r="M50" s="61"/>
      <c r="N50" s="60"/>
      <c r="O50" s="62"/>
      <c r="P50" s="60"/>
      <c r="Q50" s="59"/>
      <c r="R50" s="63"/>
      <c r="S50" s="80"/>
      <c r="T50" s="81"/>
      <c r="U50" s="237" t="e">
        <f>IF(OR(L50="×",AG50=#REF!),"－",IF(T50&lt;&gt;"",ROUNDDOWN(T50/R50,3),(IFERROR(ROUNDDOWN(S50/R50,3),"－"))))</f>
        <v>#REF!</v>
      </c>
      <c r="V50" s="63"/>
      <c r="W50" s="63"/>
      <c r="X50" s="59"/>
      <c r="Y50" s="64"/>
      <c r="Z50" s="65"/>
      <c r="AA50" s="66"/>
      <c r="AB50" s="7"/>
      <c r="AC50" s="10"/>
      <c r="AD50" s="10"/>
      <c r="AE50" s="67"/>
      <c r="AF50" s="68"/>
      <c r="AG50" s="64"/>
      <c r="AH50" s="60"/>
      <c r="AI50" s="60"/>
      <c r="AJ50" s="60"/>
      <c r="AK50" s="7"/>
      <c r="AL50" s="7"/>
      <c r="AM50" s="59"/>
      <c r="AN50" s="7"/>
      <c r="AO50" s="7"/>
      <c r="AP50" s="7"/>
      <c r="AQ50" s="7"/>
      <c r="AR50" s="7"/>
      <c r="AS50" s="7"/>
      <c r="AT50" s="7"/>
      <c r="AU50" s="7"/>
      <c r="AV50" s="179"/>
      <c r="AW50" s="59"/>
      <c r="AX50" s="194" t="e">
        <f>IF(AND(OR(K50=#REF!,K50=#REF!),OR(AG50=#REF!,AG50=#REF!)),"年間支払金額(全官署)",IF(OR(AG50=#REF!,AG50=#REF!),"年間支払金額",IF(AND(OR(COUNTIF(AI50,"*すべて*"),COUNTIF(AI50,"*全て*")),Q50="●",OR(K50=#REF!,K50=#REF!)),"年間支払金額(全官署、契約相手方ごと)",IF(AND(OR(COUNTIF(AI50,"*すべて*"),COUNTIF(AI50,"*全て*")),Q50="●"),"年間支払金額(契約相手方ごと)",IF(AND(OR(K50=#REF!,K50=#REF!),AG50=#REF!),"契約総額(全官署)",IF(AND(K50=#REF!,AG50=#REF!),"契約総額(自官署のみ)",IF(K50=#REF!,"年間支払金額(自官署のみ)",IF(AG50=#REF!,"契約総額",IF(AND(COUNTIF(BE50,"&lt;&gt;*単価*"),OR(K50=#REF!,K50=#REF!)),"全官署予定価格",IF(AND(COUNTIF(BE50,"*単価*"),OR(K50=#REF!,K50=#REF!)),"全官署支払金額",IF(AND(COUNTIF(BE50,"&lt;&gt;*単価*"),COUNTIF(BE50,"*変更契約*")),"変更後予定価格",IF(COUNTIF(BE50,"*単価*"),"年間支払金額","予定価格"))))))))))))</f>
        <v>#REF!</v>
      </c>
      <c r="AY50" s="194" t="e">
        <f>IF(AND(BD50=#REF!,R50&gt;#REF!),"○",IF(AND(BD50=#REF!,R50&gt;=#REF!),"○",IF(AND(BD50=#REF!,R50&gt;=#REF!),"○",IF(AND(BD50=#REF!,R50&gt;=#REF!),"○",IF(AND(BD50=#REF!,R50&gt;=#REF!),"○",IF(AND(BD50=#REF!,R50&gt;=#REF!),"○",IF(AND(BD50=#REF!,R50&gt;=#REF!),"○",IF(AND(BD50=#REF!,R50&gt;=#REF!),"○",IF(AND(BD50=#REF!,R50&gt;=#REF!),"○",IF(R50="他官署で調達手続き入札を実施のため","○","×"))))))))))</f>
        <v>#REF!</v>
      </c>
      <c r="AZ50" s="194" t="e">
        <f>IF(AND(BD50=#REF!,W50&gt;#REF!),"○",IF(AND(BD50=#REF!,W50&gt;=#REF!),"○",IF(AND(BD50=#REF!,W50&gt;=#REF!),"○",IF(AND(BD50=#REF!,W50&gt;=#REF!),"○",IF(AND(BD50=#REF!,W50&gt;=#REF!),"○",IF(AND(BD50=#REF!,W50&gt;=#REF!),"○",IF(AND(BD50=#REF!,W50&gt;=#REF!),"○",IF(AND(BD50=#REF!,W50&gt;=#REF!),"○",IF(AND(BD50=#REF!,W50&gt;=#REF!),"○","×")))))))))</f>
        <v>#REF!</v>
      </c>
      <c r="BA50" s="194" t="e">
        <f t="shared" si="3"/>
        <v>#REF!</v>
      </c>
      <c r="BB50" s="194" t="e">
        <f t="shared" si="4"/>
        <v>#REF!</v>
      </c>
      <c r="BC50" s="195" t="e">
        <f t="shared" si="0"/>
        <v>#REF!</v>
      </c>
      <c r="BD50" s="193">
        <f t="shared" si="5"/>
        <v>0</v>
      </c>
      <c r="BE50" s="7" t="e">
        <f>IF(AG50=#REF!,"",IF(AND(K50&lt;&gt;"",ISTEXT(S50)),"分担契約/単価契約",IF(ISTEXT(S50),"単価契約",IF(K50&lt;&gt;"","分担契約",""))))</f>
        <v>#REF!</v>
      </c>
      <c r="BF50" s="205" t="e">
        <f>IF(COUNTIF(R50,"**"),"",IF(AND(R50&gt;=#REF!,OR(H50=#REF!,H50=#REF!)),1,IF(AND(R50&gt;=#REF!,H50&lt;&gt;#REF!,H50&lt;&gt;#REF!),1,"")))</f>
        <v>#REF!</v>
      </c>
      <c r="BG50" s="253" t="str">
        <f t="shared" si="6"/>
        <v>○</v>
      </c>
      <c r="BH50" s="205" t="b">
        <f t="shared" si="7"/>
        <v>1</v>
      </c>
      <c r="BI50" s="205" t="b">
        <f t="shared" si="8"/>
        <v>1</v>
      </c>
    </row>
    <row r="51" spans="1:61" s="75" customFormat="1" ht="54.95" customHeight="1">
      <c r="A51" s="177">
        <f t="shared" si="1"/>
        <v>46</v>
      </c>
      <c r="B51" s="177" t="str">
        <f t="shared" si="2"/>
        <v/>
      </c>
      <c r="C51" s="177" t="str">
        <f>IF(B51&lt;&gt;1,"",COUNTIF($B$6:B51,1))</f>
        <v/>
      </c>
      <c r="D51" s="177" t="str">
        <f>IF(B51&lt;&gt;2,"",COUNTIF($B$6:B51,2))</f>
        <v/>
      </c>
      <c r="E51" s="177" t="str">
        <f>IF(B51&lt;&gt;3,"",COUNTIF($B$6:B51,3))</f>
        <v/>
      </c>
      <c r="F51" s="177" t="str">
        <f>IF(B51&lt;&gt;4,"",COUNTIF($B$6:B51,4))</f>
        <v/>
      </c>
      <c r="G51" s="59"/>
      <c r="H51" s="60"/>
      <c r="I51" s="60"/>
      <c r="J51" s="60"/>
      <c r="K51" s="59"/>
      <c r="L51" s="7"/>
      <c r="M51" s="61"/>
      <c r="N51" s="60"/>
      <c r="O51" s="62"/>
      <c r="P51" s="60"/>
      <c r="Q51" s="59"/>
      <c r="R51" s="63"/>
      <c r="S51" s="80"/>
      <c r="T51" s="81"/>
      <c r="U51" s="237" t="e">
        <f>IF(OR(L51="×",AG51=#REF!),"－",IF(T51&lt;&gt;"",ROUNDDOWN(T51/R51,3),(IFERROR(ROUNDDOWN(S51/R51,3),"－"))))</f>
        <v>#REF!</v>
      </c>
      <c r="V51" s="63"/>
      <c r="W51" s="63"/>
      <c r="X51" s="59"/>
      <c r="Y51" s="64"/>
      <c r="Z51" s="65"/>
      <c r="AA51" s="66"/>
      <c r="AB51" s="7"/>
      <c r="AC51" s="10"/>
      <c r="AD51" s="10"/>
      <c r="AE51" s="67"/>
      <c r="AF51" s="68"/>
      <c r="AG51" s="64"/>
      <c r="AH51" s="60"/>
      <c r="AI51" s="60"/>
      <c r="AJ51" s="60"/>
      <c r="AK51" s="7"/>
      <c r="AL51" s="7"/>
      <c r="AM51" s="59"/>
      <c r="AN51" s="7"/>
      <c r="AO51" s="7"/>
      <c r="AP51" s="7"/>
      <c r="AQ51" s="7"/>
      <c r="AR51" s="7"/>
      <c r="AS51" s="7"/>
      <c r="AT51" s="7"/>
      <c r="AU51" s="7"/>
      <c r="AV51" s="179"/>
      <c r="AW51" s="59"/>
      <c r="AX51" s="194" t="e">
        <f>IF(AND(OR(K51=#REF!,K51=#REF!),OR(AG51=#REF!,AG51=#REF!)),"年間支払金額(全官署)",IF(OR(AG51=#REF!,AG51=#REF!),"年間支払金額",IF(AND(OR(COUNTIF(AI51,"*すべて*"),COUNTIF(AI51,"*全て*")),Q51="●",OR(K51=#REF!,K51=#REF!)),"年間支払金額(全官署、契約相手方ごと)",IF(AND(OR(COUNTIF(AI51,"*すべて*"),COUNTIF(AI51,"*全て*")),Q51="●"),"年間支払金額(契約相手方ごと)",IF(AND(OR(K51=#REF!,K51=#REF!),AG51=#REF!),"契約総額(全官署)",IF(AND(K51=#REF!,AG51=#REF!),"契約総額(自官署のみ)",IF(K51=#REF!,"年間支払金額(自官署のみ)",IF(AG51=#REF!,"契約総額",IF(AND(COUNTIF(BE51,"&lt;&gt;*単価*"),OR(K51=#REF!,K51=#REF!)),"全官署予定価格",IF(AND(COUNTIF(BE51,"*単価*"),OR(K51=#REF!,K51=#REF!)),"全官署支払金額",IF(AND(COUNTIF(BE51,"&lt;&gt;*単価*"),COUNTIF(BE51,"*変更契約*")),"変更後予定価格",IF(COUNTIF(BE51,"*単価*"),"年間支払金額","予定価格"))))))))))))</f>
        <v>#REF!</v>
      </c>
      <c r="AY51" s="194" t="e">
        <f>IF(AND(BD51=#REF!,R51&gt;#REF!),"○",IF(AND(BD51=#REF!,R51&gt;=#REF!),"○",IF(AND(BD51=#REF!,R51&gt;=#REF!),"○",IF(AND(BD51=#REF!,R51&gt;=#REF!),"○",IF(AND(BD51=#REF!,R51&gt;=#REF!),"○",IF(AND(BD51=#REF!,R51&gt;=#REF!),"○",IF(AND(BD51=#REF!,R51&gt;=#REF!),"○",IF(AND(BD51=#REF!,R51&gt;=#REF!),"○",IF(AND(BD51=#REF!,R51&gt;=#REF!),"○",IF(R51="他官署で調達手続き入札を実施のため","○","×"))))))))))</f>
        <v>#REF!</v>
      </c>
      <c r="AZ51" s="194" t="e">
        <f>IF(AND(BD51=#REF!,W51&gt;#REF!),"○",IF(AND(BD51=#REF!,W51&gt;=#REF!),"○",IF(AND(BD51=#REF!,W51&gt;=#REF!),"○",IF(AND(BD51=#REF!,W51&gt;=#REF!),"○",IF(AND(BD51=#REF!,W51&gt;=#REF!),"○",IF(AND(BD51=#REF!,W51&gt;=#REF!),"○",IF(AND(BD51=#REF!,W51&gt;=#REF!),"○",IF(AND(BD51=#REF!,W51&gt;=#REF!),"○",IF(AND(BD51=#REF!,W51&gt;=#REF!),"○","×")))))))))</f>
        <v>#REF!</v>
      </c>
      <c r="BA51" s="194" t="e">
        <f t="shared" si="3"/>
        <v>#REF!</v>
      </c>
      <c r="BB51" s="194" t="e">
        <f t="shared" si="4"/>
        <v>#REF!</v>
      </c>
      <c r="BC51" s="195" t="e">
        <f t="shared" si="0"/>
        <v>#REF!</v>
      </c>
      <c r="BD51" s="193">
        <f t="shared" si="5"/>
        <v>0</v>
      </c>
      <c r="BE51" s="7" t="e">
        <f>IF(AG51=#REF!,"",IF(AND(K51&lt;&gt;"",ISTEXT(S51)),"分担契約/単価契約",IF(ISTEXT(S51),"単価契約",IF(K51&lt;&gt;"","分担契約",""))))</f>
        <v>#REF!</v>
      </c>
      <c r="BF51" s="205" t="e">
        <f>IF(COUNTIF(R51,"**"),"",IF(AND(R51&gt;=#REF!,OR(H51=#REF!,H51=#REF!)),1,IF(AND(R51&gt;=#REF!,H51&lt;&gt;#REF!,H51&lt;&gt;#REF!),1,"")))</f>
        <v>#REF!</v>
      </c>
      <c r="BG51" s="253" t="str">
        <f t="shared" si="6"/>
        <v>○</v>
      </c>
      <c r="BH51" s="205" t="b">
        <f t="shared" si="7"/>
        <v>1</v>
      </c>
      <c r="BI51" s="205" t="b">
        <f t="shared" si="8"/>
        <v>1</v>
      </c>
    </row>
    <row r="52" spans="1:61" s="75" customFormat="1" ht="54.95" customHeight="1">
      <c r="A52" s="177">
        <f t="shared" si="1"/>
        <v>47</v>
      </c>
      <c r="B52" s="177" t="str">
        <f t="shared" si="2"/>
        <v/>
      </c>
      <c r="C52" s="177" t="str">
        <f>IF(B52&lt;&gt;1,"",COUNTIF($B$6:B52,1))</f>
        <v/>
      </c>
      <c r="D52" s="177" t="str">
        <f>IF(B52&lt;&gt;2,"",COUNTIF($B$6:B52,2))</f>
        <v/>
      </c>
      <c r="E52" s="177" t="str">
        <f>IF(B52&lt;&gt;3,"",COUNTIF($B$6:B52,3))</f>
        <v/>
      </c>
      <c r="F52" s="177" t="str">
        <f>IF(B52&lt;&gt;4,"",COUNTIF($B$6:B52,4))</f>
        <v/>
      </c>
      <c r="G52" s="59"/>
      <c r="H52" s="60"/>
      <c r="I52" s="60"/>
      <c r="J52" s="60"/>
      <c r="K52" s="59"/>
      <c r="L52" s="7"/>
      <c r="M52" s="61"/>
      <c r="N52" s="60"/>
      <c r="O52" s="62"/>
      <c r="P52" s="60"/>
      <c r="Q52" s="59"/>
      <c r="R52" s="63"/>
      <c r="S52" s="80"/>
      <c r="T52" s="81"/>
      <c r="U52" s="237" t="e">
        <f>IF(OR(L52="×",AG52=#REF!),"－",IF(T52&lt;&gt;"",ROUNDDOWN(T52/R52,3),(IFERROR(ROUNDDOWN(S52/R52,3),"－"))))</f>
        <v>#REF!</v>
      </c>
      <c r="V52" s="63"/>
      <c r="W52" s="63"/>
      <c r="X52" s="59"/>
      <c r="Y52" s="64"/>
      <c r="Z52" s="65"/>
      <c r="AA52" s="66"/>
      <c r="AB52" s="7"/>
      <c r="AC52" s="10"/>
      <c r="AD52" s="10"/>
      <c r="AE52" s="67"/>
      <c r="AF52" s="68"/>
      <c r="AG52" s="64"/>
      <c r="AH52" s="60"/>
      <c r="AI52" s="60"/>
      <c r="AJ52" s="60"/>
      <c r="AK52" s="7"/>
      <c r="AL52" s="7"/>
      <c r="AM52" s="59"/>
      <c r="AN52" s="7"/>
      <c r="AO52" s="7"/>
      <c r="AP52" s="7"/>
      <c r="AQ52" s="7"/>
      <c r="AR52" s="7"/>
      <c r="AS52" s="7"/>
      <c r="AT52" s="7"/>
      <c r="AU52" s="7"/>
      <c r="AV52" s="179"/>
      <c r="AW52" s="59"/>
      <c r="AX52" s="194" t="e">
        <f>IF(AND(OR(K52=#REF!,K52=#REF!),OR(AG52=#REF!,AG52=#REF!)),"年間支払金額(全官署)",IF(OR(AG52=#REF!,AG52=#REF!),"年間支払金額",IF(AND(OR(COUNTIF(AI52,"*すべて*"),COUNTIF(AI52,"*全て*")),Q52="●",OR(K52=#REF!,K52=#REF!)),"年間支払金額(全官署、契約相手方ごと)",IF(AND(OR(COUNTIF(AI52,"*すべて*"),COUNTIF(AI52,"*全て*")),Q52="●"),"年間支払金額(契約相手方ごと)",IF(AND(OR(K52=#REF!,K52=#REF!),AG52=#REF!),"契約総額(全官署)",IF(AND(K52=#REF!,AG52=#REF!),"契約総額(自官署のみ)",IF(K52=#REF!,"年間支払金額(自官署のみ)",IF(AG52=#REF!,"契約総額",IF(AND(COUNTIF(BE52,"&lt;&gt;*単価*"),OR(K52=#REF!,K52=#REF!)),"全官署予定価格",IF(AND(COUNTIF(BE52,"*単価*"),OR(K52=#REF!,K52=#REF!)),"全官署支払金額",IF(AND(COUNTIF(BE52,"&lt;&gt;*単価*"),COUNTIF(BE52,"*変更契約*")),"変更後予定価格",IF(COUNTIF(BE52,"*単価*"),"年間支払金額","予定価格"))))))))))))</f>
        <v>#REF!</v>
      </c>
      <c r="AY52" s="194" t="e">
        <f>IF(AND(BD52=#REF!,R52&gt;#REF!),"○",IF(AND(BD52=#REF!,R52&gt;=#REF!),"○",IF(AND(BD52=#REF!,R52&gt;=#REF!),"○",IF(AND(BD52=#REF!,R52&gt;=#REF!),"○",IF(AND(BD52=#REF!,R52&gt;=#REF!),"○",IF(AND(BD52=#REF!,R52&gt;=#REF!),"○",IF(AND(BD52=#REF!,R52&gt;=#REF!),"○",IF(AND(BD52=#REF!,R52&gt;=#REF!),"○",IF(AND(BD52=#REF!,R52&gt;=#REF!),"○",IF(R52="他官署で調達手続き入札を実施のため","○","×"))))))))))</f>
        <v>#REF!</v>
      </c>
      <c r="AZ52" s="194" t="e">
        <f>IF(AND(BD52=#REF!,W52&gt;#REF!),"○",IF(AND(BD52=#REF!,W52&gt;=#REF!),"○",IF(AND(BD52=#REF!,W52&gt;=#REF!),"○",IF(AND(BD52=#REF!,W52&gt;=#REF!),"○",IF(AND(BD52=#REF!,W52&gt;=#REF!),"○",IF(AND(BD52=#REF!,W52&gt;=#REF!),"○",IF(AND(BD52=#REF!,W52&gt;=#REF!),"○",IF(AND(BD52=#REF!,W52&gt;=#REF!),"○",IF(AND(BD52=#REF!,W52&gt;=#REF!),"○","×")))))))))</f>
        <v>#REF!</v>
      </c>
      <c r="BA52" s="194" t="e">
        <f t="shared" si="3"/>
        <v>#REF!</v>
      </c>
      <c r="BB52" s="194" t="e">
        <f t="shared" si="4"/>
        <v>#REF!</v>
      </c>
      <c r="BC52" s="195" t="e">
        <f t="shared" si="0"/>
        <v>#REF!</v>
      </c>
      <c r="BD52" s="193">
        <f t="shared" si="5"/>
        <v>0</v>
      </c>
      <c r="BE52" s="7" t="e">
        <f>IF(AG52=#REF!,"",IF(AND(K52&lt;&gt;"",ISTEXT(S52)),"分担契約/単価契約",IF(ISTEXT(S52),"単価契約",IF(K52&lt;&gt;"","分担契約",""))))</f>
        <v>#REF!</v>
      </c>
      <c r="BF52" s="205" t="e">
        <f>IF(COUNTIF(R52,"**"),"",IF(AND(R52&gt;=#REF!,OR(H52=#REF!,H52=#REF!)),1,IF(AND(R52&gt;=#REF!,H52&lt;&gt;#REF!,H52&lt;&gt;#REF!),1,"")))</f>
        <v>#REF!</v>
      </c>
      <c r="BG52" s="253" t="str">
        <f t="shared" si="6"/>
        <v>○</v>
      </c>
      <c r="BH52" s="205" t="b">
        <f t="shared" si="7"/>
        <v>1</v>
      </c>
      <c r="BI52" s="205" t="b">
        <f t="shared" si="8"/>
        <v>1</v>
      </c>
    </row>
    <row r="53" spans="1:61" s="75" customFormat="1" ht="54.95" customHeight="1">
      <c r="A53" s="177">
        <f t="shared" si="1"/>
        <v>48</v>
      </c>
      <c r="B53" s="177" t="str">
        <f t="shared" si="2"/>
        <v/>
      </c>
      <c r="C53" s="177" t="str">
        <f>IF(B53&lt;&gt;1,"",COUNTIF($B$6:B53,1))</f>
        <v/>
      </c>
      <c r="D53" s="177" t="str">
        <f>IF(B53&lt;&gt;2,"",COUNTIF($B$6:B53,2))</f>
        <v/>
      </c>
      <c r="E53" s="177" t="str">
        <f>IF(B53&lt;&gt;3,"",COUNTIF($B$6:B53,3))</f>
        <v/>
      </c>
      <c r="F53" s="177" t="str">
        <f>IF(B53&lt;&gt;4,"",COUNTIF($B$6:B53,4))</f>
        <v/>
      </c>
      <c r="G53" s="59"/>
      <c r="H53" s="60"/>
      <c r="I53" s="60"/>
      <c r="J53" s="60"/>
      <c r="K53" s="59"/>
      <c r="L53" s="7"/>
      <c r="M53" s="61"/>
      <c r="N53" s="60"/>
      <c r="O53" s="62"/>
      <c r="P53" s="60"/>
      <c r="Q53" s="59"/>
      <c r="R53" s="63"/>
      <c r="S53" s="80"/>
      <c r="T53" s="81"/>
      <c r="U53" s="237" t="e">
        <f>IF(OR(L53="×",AG53=#REF!),"－",IF(T53&lt;&gt;"",ROUNDDOWN(T53/R53,3),(IFERROR(ROUNDDOWN(S53/R53,3),"－"))))</f>
        <v>#REF!</v>
      </c>
      <c r="V53" s="63"/>
      <c r="W53" s="63"/>
      <c r="X53" s="59"/>
      <c r="Y53" s="64"/>
      <c r="Z53" s="65"/>
      <c r="AA53" s="66"/>
      <c r="AB53" s="7"/>
      <c r="AC53" s="10"/>
      <c r="AD53" s="10"/>
      <c r="AE53" s="67"/>
      <c r="AF53" s="68"/>
      <c r="AG53" s="64"/>
      <c r="AH53" s="60"/>
      <c r="AI53" s="60"/>
      <c r="AJ53" s="79"/>
      <c r="AK53" s="7"/>
      <c r="AL53" s="7"/>
      <c r="AM53" s="59"/>
      <c r="AN53" s="7"/>
      <c r="AO53" s="7"/>
      <c r="AP53" s="7"/>
      <c r="AQ53" s="7"/>
      <c r="AR53" s="7"/>
      <c r="AS53" s="7"/>
      <c r="AT53" s="7"/>
      <c r="AU53" s="7"/>
      <c r="AV53" s="179"/>
      <c r="AW53" s="59"/>
      <c r="AX53" s="194" t="e">
        <f>IF(AND(OR(K53=#REF!,K53=#REF!),OR(AG53=#REF!,AG53=#REF!)),"年間支払金額(全官署)",IF(OR(AG53=#REF!,AG53=#REF!),"年間支払金額",IF(AND(OR(COUNTIF(AI53,"*すべて*"),COUNTIF(AI53,"*全て*")),Q53="●",OR(K53=#REF!,K53=#REF!)),"年間支払金額(全官署、契約相手方ごと)",IF(AND(OR(COUNTIF(AI53,"*すべて*"),COUNTIF(AI53,"*全て*")),Q53="●"),"年間支払金額(契約相手方ごと)",IF(AND(OR(K53=#REF!,K53=#REF!),AG53=#REF!),"契約総額(全官署)",IF(AND(K53=#REF!,AG53=#REF!),"契約総額(自官署のみ)",IF(K53=#REF!,"年間支払金額(自官署のみ)",IF(AG53=#REF!,"契約総額",IF(AND(COUNTIF(BE53,"&lt;&gt;*単価*"),OR(K53=#REF!,K53=#REF!)),"全官署予定価格",IF(AND(COUNTIF(BE53,"*単価*"),OR(K53=#REF!,K53=#REF!)),"全官署支払金額",IF(AND(COUNTIF(BE53,"&lt;&gt;*単価*"),COUNTIF(BE53,"*変更契約*")),"変更後予定価格",IF(COUNTIF(BE53,"*単価*"),"年間支払金額","予定価格"))))))))))))</f>
        <v>#REF!</v>
      </c>
      <c r="AY53" s="194" t="e">
        <f>IF(AND(BD53=#REF!,R53&gt;#REF!),"○",IF(AND(BD53=#REF!,R53&gt;=#REF!),"○",IF(AND(BD53=#REF!,R53&gt;=#REF!),"○",IF(AND(BD53=#REF!,R53&gt;=#REF!),"○",IF(AND(BD53=#REF!,R53&gt;=#REF!),"○",IF(AND(BD53=#REF!,R53&gt;=#REF!),"○",IF(AND(BD53=#REF!,R53&gt;=#REF!),"○",IF(AND(BD53=#REF!,R53&gt;=#REF!),"○",IF(AND(BD53=#REF!,R53&gt;=#REF!),"○",IF(R53="他官署で調達手続き入札を実施のため","○","×"))))))))))</f>
        <v>#REF!</v>
      </c>
      <c r="AZ53" s="194" t="e">
        <f>IF(AND(BD53=#REF!,W53&gt;#REF!),"○",IF(AND(BD53=#REF!,W53&gt;=#REF!),"○",IF(AND(BD53=#REF!,W53&gt;=#REF!),"○",IF(AND(BD53=#REF!,W53&gt;=#REF!),"○",IF(AND(BD53=#REF!,W53&gt;=#REF!),"○",IF(AND(BD53=#REF!,W53&gt;=#REF!),"○",IF(AND(BD53=#REF!,W53&gt;=#REF!),"○",IF(AND(BD53=#REF!,W53&gt;=#REF!),"○",IF(AND(BD53=#REF!,W53&gt;=#REF!),"○","×")))))))))</f>
        <v>#REF!</v>
      </c>
      <c r="BA53" s="194" t="e">
        <f t="shared" si="3"/>
        <v>#REF!</v>
      </c>
      <c r="BB53" s="194" t="e">
        <f t="shared" si="4"/>
        <v>#REF!</v>
      </c>
      <c r="BC53" s="195" t="e">
        <f t="shared" si="0"/>
        <v>#REF!</v>
      </c>
      <c r="BD53" s="193">
        <f t="shared" si="5"/>
        <v>0</v>
      </c>
      <c r="BE53" s="7" t="e">
        <f>IF(AG53=#REF!,"",IF(AND(K53&lt;&gt;"",ISTEXT(S53)),"分担契約/単価契約",IF(ISTEXT(S53),"単価契約",IF(K53&lt;&gt;"","分担契約",""))))</f>
        <v>#REF!</v>
      </c>
      <c r="BF53" s="205" t="e">
        <f>IF(COUNTIF(R53,"**"),"",IF(AND(R53&gt;=#REF!,OR(H53=#REF!,H53=#REF!)),1,IF(AND(R53&gt;=#REF!,H53&lt;&gt;#REF!,H53&lt;&gt;#REF!),1,"")))</f>
        <v>#REF!</v>
      </c>
      <c r="BG53" s="253" t="str">
        <f t="shared" si="6"/>
        <v>○</v>
      </c>
      <c r="BH53" s="205" t="b">
        <f t="shared" si="7"/>
        <v>1</v>
      </c>
      <c r="BI53" s="205" t="b">
        <f t="shared" si="8"/>
        <v>1</v>
      </c>
    </row>
    <row r="54" spans="1:61" s="75" customFormat="1" ht="54.95" customHeight="1">
      <c r="A54" s="177">
        <f t="shared" si="1"/>
        <v>49</v>
      </c>
      <c r="B54" s="177" t="str">
        <f t="shared" si="2"/>
        <v/>
      </c>
      <c r="C54" s="177" t="str">
        <f>IF(B54&lt;&gt;1,"",COUNTIF($B$6:B54,1))</f>
        <v/>
      </c>
      <c r="D54" s="177" t="str">
        <f>IF(B54&lt;&gt;2,"",COUNTIF($B$6:B54,2))</f>
        <v/>
      </c>
      <c r="E54" s="177" t="str">
        <f>IF(B54&lt;&gt;3,"",COUNTIF($B$6:B54,3))</f>
        <v/>
      </c>
      <c r="F54" s="177" t="str">
        <f>IF(B54&lt;&gt;4,"",COUNTIF($B$6:B54,4))</f>
        <v/>
      </c>
      <c r="G54" s="59"/>
      <c r="H54" s="60"/>
      <c r="I54" s="60"/>
      <c r="J54" s="60"/>
      <c r="K54" s="59"/>
      <c r="L54" s="7"/>
      <c r="M54" s="61"/>
      <c r="N54" s="60"/>
      <c r="O54" s="62"/>
      <c r="P54" s="60"/>
      <c r="Q54" s="59"/>
      <c r="R54" s="63"/>
      <c r="S54" s="82"/>
      <c r="T54" s="83"/>
      <c r="U54" s="237" t="e">
        <f>IF(OR(L54="×",AG54=#REF!),"－",IF(T54&lt;&gt;"",ROUNDDOWN(T54/R54,3),(IFERROR(ROUNDDOWN(S54/R54,3),"－"))))</f>
        <v>#REF!</v>
      </c>
      <c r="V54" s="63"/>
      <c r="W54" s="63"/>
      <c r="X54" s="59"/>
      <c r="Y54" s="64"/>
      <c r="Z54" s="65"/>
      <c r="AA54" s="66"/>
      <c r="AB54" s="7"/>
      <c r="AC54" s="10"/>
      <c r="AD54" s="10"/>
      <c r="AE54" s="67"/>
      <c r="AF54" s="68"/>
      <c r="AG54" s="64"/>
      <c r="AH54" s="60"/>
      <c r="AI54" s="60"/>
      <c r="AJ54" s="79"/>
      <c r="AK54" s="7"/>
      <c r="AL54" s="7"/>
      <c r="AM54" s="59"/>
      <c r="AN54" s="7"/>
      <c r="AO54" s="7"/>
      <c r="AP54" s="7"/>
      <c r="AQ54" s="7"/>
      <c r="AR54" s="7"/>
      <c r="AS54" s="7"/>
      <c r="AT54" s="7"/>
      <c r="AU54" s="7"/>
      <c r="AV54" s="179"/>
      <c r="AW54" s="59"/>
      <c r="AX54" s="194" t="e">
        <f>IF(AND(OR(K54=#REF!,K54=#REF!),OR(AG54=#REF!,AG54=#REF!)),"年間支払金額(全官署)",IF(OR(AG54=#REF!,AG54=#REF!),"年間支払金額",IF(AND(OR(COUNTIF(AI54,"*すべて*"),COUNTIF(AI54,"*全て*")),Q54="●",OR(K54=#REF!,K54=#REF!)),"年間支払金額(全官署、契約相手方ごと)",IF(AND(OR(COUNTIF(AI54,"*すべて*"),COUNTIF(AI54,"*全て*")),Q54="●"),"年間支払金額(契約相手方ごと)",IF(AND(OR(K54=#REF!,K54=#REF!),AG54=#REF!),"契約総額(全官署)",IF(AND(K54=#REF!,AG54=#REF!),"契約総額(自官署のみ)",IF(K54=#REF!,"年間支払金額(自官署のみ)",IF(AG54=#REF!,"契約総額",IF(AND(COUNTIF(BE54,"&lt;&gt;*単価*"),OR(K54=#REF!,K54=#REF!)),"全官署予定価格",IF(AND(COUNTIF(BE54,"*単価*"),OR(K54=#REF!,K54=#REF!)),"全官署支払金額",IF(AND(COUNTIF(BE54,"&lt;&gt;*単価*"),COUNTIF(BE54,"*変更契約*")),"変更後予定価格",IF(COUNTIF(BE54,"*単価*"),"年間支払金額","予定価格"))))))))))))</f>
        <v>#REF!</v>
      </c>
      <c r="AY54" s="194" t="e">
        <f>IF(AND(BD54=#REF!,R54&gt;#REF!),"○",IF(AND(BD54=#REF!,R54&gt;=#REF!),"○",IF(AND(BD54=#REF!,R54&gt;=#REF!),"○",IF(AND(BD54=#REF!,R54&gt;=#REF!),"○",IF(AND(BD54=#REF!,R54&gt;=#REF!),"○",IF(AND(BD54=#REF!,R54&gt;=#REF!),"○",IF(AND(BD54=#REF!,R54&gt;=#REF!),"○",IF(AND(BD54=#REF!,R54&gt;=#REF!),"○",IF(AND(BD54=#REF!,R54&gt;=#REF!),"○",IF(R54="他官署で調達手続き入札を実施のため","○","×"))))))))))</f>
        <v>#REF!</v>
      </c>
      <c r="AZ54" s="194" t="e">
        <f>IF(AND(BD54=#REF!,W54&gt;#REF!),"○",IF(AND(BD54=#REF!,W54&gt;=#REF!),"○",IF(AND(BD54=#REF!,W54&gt;=#REF!),"○",IF(AND(BD54=#REF!,W54&gt;=#REF!),"○",IF(AND(BD54=#REF!,W54&gt;=#REF!),"○",IF(AND(BD54=#REF!,W54&gt;=#REF!),"○",IF(AND(BD54=#REF!,W54&gt;=#REF!),"○",IF(AND(BD54=#REF!,W54&gt;=#REF!),"○",IF(AND(BD54=#REF!,W54&gt;=#REF!),"○","×")))))))))</f>
        <v>#REF!</v>
      </c>
      <c r="BA54" s="194" t="e">
        <f t="shared" si="3"/>
        <v>#REF!</v>
      </c>
      <c r="BB54" s="194" t="e">
        <f t="shared" si="4"/>
        <v>#REF!</v>
      </c>
      <c r="BC54" s="195" t="e">
        <f t="shared" si="0"/>
        <v>#REF!</v>
      </c>
      <c r="BD54" s="193">
        <f t="shared" si="5"/>
        <v>0</v>
      </c>
      <c r="BE54" s="7" t="e">
        <f>IF(AG54=#REF!,"",IF(AND(K54&lt;&gt;"",ISTEXT(S54)),"分担契約/単価契約",IF(ISTEXT(S54),"単価契約",IF(K54&lt;&gt;"","分担契約",""))))</f>
        <v>#REF!</v>
      </c>
      <c r="BF54" s="205" t="e">
        <f>IF(COUNTIF(R54,"**"),"",IF(AND(R54&gt;=#REF!,OR(H54=#REF!,H54=#REF!)),1,IF(AND(R54&gt;=#REF!,H54&lt;&gt;#REF!,H54&lt;&gt;#REF!),1,"")))</f>
        <v>#REF!</v>
      </c>
      <c r="BG54" s="253" t="str">
        <f t="shared" si="6"/>
        <v>○</v>
      </c>
      <c r="BH54" s="205" t="b">
        <f t="shared" si="7"/>
        <v>1</v>
      </c>
      <c r="BI54" s="205" t="b">
        <f t="shared" si="8"/>
        <v>1</v>
      </c>
    </row>
    <row r="55" spans="1:61" s="75" customFormat="1" ht="54.95" customHeight="1">
      <c r="A55" s="177">
        <f t="shared" si="1"/>
        <v>50</v>
      </c>
      <c r="B55" s="177" t="str">
        <f t="shared" si="2"/>
        <v/>
      </c>
      <c r="C55" s="177" t="str">
        <f>IF(B55&lt;&gt;1,"",COUNTIF($B$6:B55,1))</f>
        <v/>
      </c>
      <c r="D55" s="177" t="str">
        <f>IF(B55&lt;&gt;2,"",COUNTIF($B$6:B55,2))</f>
        <v/>
      </c>
      <c r="E55" s="177" t="str">
        <f>IF(B55&lt;&gt;3,"",COUNTIF($B$6:B55,3))</f>
        <v/>
      </c>
      <c r="F55" s="177" t="str">
        <f>IF(B55&lt;&gt;4,"",COUNTIF($B$6:B55,4))</f>
        <v/>
      </c>
      <c r="G55" s="59"/>
      <c r="H55" s="60"/>
      <c r="I55" s="60"/>
      <c r="J55" s="60"/>
      <c r="K55" s="59"/>
      <c r="L55" s="7"/>
      <c r="M55" s="61"/>
      <c r="N55" s="60"/>
      <c r="O55" s="62"/>
      <c r="P55" s="60"/>
      <c r="Q55" s="59"/>
      <c r="R55" s="63"/>
      <c r="S55" s="80"/>
      <c r="T55" s="80"/>
      <c r="U55" s="237" t="e">
        <f>IF(OR(L55="×",AG55=#REF!),"－",IF(T55&lt;&gt;"",ROUNDDOWN(T55/R55,3),(IFERROR(ROUNDDOWN(S55/R55,3),"－"))))</f>
        <v>#REF!</v>
      </c>
      <c r="V55" s="63"/>
      <c r="W55" s="63"/>
      <c r="X55" s="59"/>
      <c r="Y55" s="64"/>
      <c r="Z55" s="65"/>
      <c r="AA55" s="66"/>
      <c r="AB55" s="7"/>
      <c r="AC55" s="10"/>
      <c r="AD55" s="10"/>
      <c r="AE55" s="67"/>
      <c r="AF55" s="68"/>
      <c r="AG55" s="64"/>
      <c r="AH55" s="60"/>
      <c r="AI55" s="60"/>
      <c r="AJ55" s="79"/>
      <c r="AK55" s="7"/>
      <c r="AL55" s="7"/>
      <c r="AM55" s="59"/>
      <c r="AN55" s="7"/>
      <c r="AO55" s="7"/>
      <c r="AP55" s="7"/>
      <c r="AQ55" s="7"/>
      <c r="AR55" s="7"/>
      <c r="AS55" s="7"/>
      <c r="AT55" s="7"/>
      <c r="AU55" s="7"/>
      <c r="AV55" s="179"/>
      <c r="AW55" s="59"/>
      <c r="AX55" s="194" t="e">
        <f>IF(AND(OR(K55=#REF!,K55=#REF!),OR(AG55=#REF!,AG55=#REF!)),"年間支払金額(全官署)",IF(OR(AG55=#REF!,AG55=#REF!),"年間支払金額",IF(AND(OR(COUNTIF(AI55,"*すべて*"),COUNTIF(AI55,"*全て*")),Q55="●",OR(K55=#REF!,K55=#REF!)),"年間支払金額(全官署、契約相手方ごと)",IF(AND(OR(COUNTIF(AI55,"*すべて*"),COUNTIF(AI55,"*全て*")),Q55="●"),"年間支払金額(契約相手方ごと)",IF(AND(OR(K55=#REF!,K55=#REF!),AG55=#REF!),"契約総額(全官署)",IF(AND(K55=#REF!,AG55=#REF!),"契約総額(自官署のみ)",IF(K55=#REF!,"年間支払金額(自官署のみ)",IF(AG55=#REF!,"契約総額",IF(AND(COUNTIF(BE55,"&lt;&gt;*単価*"),OR(K55=#REF!,K55=#REF!)),"全官署予定価格",IF(AND(COUNTIF(BE55,"*単価*"),OR(K55=#REF!,K55=#REF!)),"全官署支払金額",IF(AND(COUNTIF(BE55,"&lt;&gt;*単価*"),COUNTIF(BE55,"*変更契約*")),"変更後予定価格",IF(COUNTIF(BE55,"*単価*"),"年間支払金額","予定価格"))))))))))))</f>
        <v>#REF!</v>
      </c>
      <c r="AY55" s="194" t="e">
        <f>IF(AND(BD55=#REF!,R55&gt;#REF!),"○",IF(AND(BD55=#REF!,R55&gt;=#REF!),"○",IF(AND(BD55=#REF!,R55&gt;=#REF!),"○",IF(AND(BD55=#REF!,R55&gt;=#REF!),"○",IF(AND(BD55=#REF!,R55&gt;=#REF!),"○",IF(AND(BD55=#REF!,R55&gt;=#REF!),"○",IF(AND(BD55=#REF!,R55&gt;=#REF!),"○",IF(AND(BD55=#REF!,R55&gt;=#REF!),"○",IF(AND(BD55=#REF!,R55&gt;=#REF!),"○",IF(R55="他官署で調達手続き入札を実施のため","○","×"))))))))))</f>
        <v>#REF!</v>
      </c>
      <c r="AZ55" s="194" t="e">
        <f>IF(AND(BD55=#REF!,W55&gt;#REF!),"○",IF(AND(BD55=#REF!,W55&gt;=#REF!),"○",IF(AND(BD55=#REF!,W55&gt;=#REF!),"○",IF(AND(BD55=#REF!,W55&gt;=#REF!),"○",IF(AND(BD55=#REF!,W55&gt;=#REF!),"○",IF(AND(BD55=#REF!,W55&gt;=#REF!),"○",IF(AND(BD55=#REF!,W55&gt;=#REF!),"○",IF(AND(BD55=#REF!,W55&gt;=#REF!),"○",IF(AND(BD55=#REF!,W55&gt;=#REF!),"○","×")))))))))</f>
        <v>#REF!</v>
      </c>
      <c r="BA55" s="194" t="e">
        <f t="shared" si="3"/>
        <v>#REF!</v>
      </c>
      <c r="BB55" s="194" t="e">
        <f t="shared" si="4"/>
        <v>#REF!</v>
      </c>
      <c r="BC55" s="195" t="e">
        <f t="shared" si="0"/>
        <v>#REF!</v>
      </c>
      <c r="BD55" s="193">
        <f t="shared" si="5"/>
        <v>0</v>
      </c>
      <c r="BE55" s="7" t="e">
        <f>IF(AG55=#REF!,"",IF(AND(K55&lt;&gt;"",ISTEXT(S55)),"分担契約/単価契約",IF(ISTEXT(S55),"単価契約",IF(K55&lt;&gt;"","分担契約",""))))</f>
        <v>#REF!</v>
      </c>
      <c r="BF55" s="205" t="e">
        <f>IF(COUNTIF(R55,"**"),"",IF(AND(R55&gt;=#REF!,OR(H55=#REF!,H55=#REF!)),1,IF(AND(R55&gt;=#REF!,H55&lt;&gt;#REF!,H55&lt;&gt;#REF!),1,"")))</f>
        <v>#REF!</v>
      </c>
      <c r="BG55" s="253" t="str">
        <f t="shared" si="6"/>
        <v>○</v>
      </c>
      <c r="BH55" s="205" t="b">
        <f t="shared" si="7"/>
        <v>1</v>
      </c>
      <c r="BI55" s="205" t="b">
        <f t="shared" si="8"/>
        <v>1</v>
      </c>
    </row>
    <row r="56" spans="1:61" s="75" customFormat="1" ht="54.95" customHeight="1">
      <c r="A56" s="177">
        <f t="shared" si="1"/>
        <v>51</v>
      </c>
      <c r="B56" s="177" t="str">
        <f t="shared" si="2"/>
        <v/>
      </c>
      <c r="C56" s="177" t="str">
        <f>IF(B56&lt;&gt;1,"",COUNTIF($B$6:B56,1))</f>
        <v/>
      </c>
      <c r="D56" s="177" t="str">
        <f>IF(B56&lt;&gt;2,"",COUNTIF($B$6:B56,2))</f>
        <v/>
      </c>
      <c r="E56" s="177" t="str">
        <f>IF(B56&lt;&gt;3,"",COUNTIF($B$6:B56,3))</f>
        <v/>
      </c>
      <c r="F56" s="177" t="str">
        <f>IF(B56&lt;&gt;4,"",COUNTIF($B$6:B56,4))</f>
        <v/>
      </c>
      <c r="G56" s="59"/>
      <c r="H56" s="60"/>
      <c r="I56" s="60"/>
      <c r="J56" s="60"/>
      <c r="K56" s="59"/>
      <c r="L56" s="7"/>
      <c r="M56" s="61"/>
      <c r="N56" s="60"/>
      <c r="O56" s="62"/>
      <c r="P56" s="60"/>
      <c r="Q56" s="59"/>
      <c r="R56" s="63"/>
      <c r="S56" s="239"/>
      <c r="T56" s="81"/>
      <c r="U56" s="237" t="e">
        <f>IF(OR(L56="×",AG56=#REF!),"－",IF(T56&lt;&gt;"",ROUNDDOWN(T56/R56,3),(IFERROR(ROUNDDOWN(S56/R56,3),"－"))))</f>
        <v>#REF!</v>
      </c>
      <c r="V56" s="63"/>
      <c r="W56" s="63"/>
      <c r="X56" s="59"/>
      <c r="Y56" s="64"/>
      <c r="Z56" s="65"/>
      <c r="AA56" s="66"/>
      <c r="AB56" s="7"/>
      <c r="AC56" s="10"/>
      <c r="AD56" s="10"/>
      <c r="AE56" s="67"/>
      <c r="AF56" s="68"/>
      <c r="AG56" s="64"/>
      <c r="AH56" s="60"/>
      <c r="AI56" s="77"/>
      <c r="AJ56" s="79"/>
      <c r="AK56" s="7"/>
      <c r="AL56" s="7"/>
      <c r="AM56" s="59"/>
      <c r="AN56" s="7"/>
      <c r="AO56" s="7"/>
      <c r="AP56" s="7"/>
      <c r="AQ56" s="7"/>
      <c r="AR56" s="7"/>
      <c r="AS56" s="7"/>
      <c r="AT56" s="7"/>
      <c r="AU56" s="7"/>
      <c r="AV56" s="179"/>
      <c r="AW56" s="59"/>
      <c r="AX56" s="194" t="e">
        <f>IF(AND(OR(K56=#REF!,K56=#REF!),OR(AG56=#REF!,AG56=#REF!)),"年間支払金額(全官署)",IF(OR(AG56=#REF!,AG56=#REF!),"年間支払金額",IF(AND(OR(COUNTIF(AI56,"*すべて*"),COUNTIF(AI56,"*全て*")),Q56="●",OR(K56=#REF!,K56=#REF!)),"年間支払金額(全官署、契約相手方ごと)",IF(AND(OR(COUNTIF(AI56,"*すべて*"),COUNTIF(AI56,"*全て*")),Q56="●"),"年間支払金額(契約相手方ごと)",IF(AND(OR(K56=#REF!,K56=#REF!),AG56=#REF!),"契約総額(全官署)",IF(AND(K56=#REF!,AG56=#REF!),"契約総額(自官署のみ)",IF(K56=#REF!,"年間支払金額(自官署のみ)",IF(AG56=#REF!,"契約総額",IF(AND(COUNTIF(BE56,"&lt;&gt;*単価*"),OR(K56=#REF!,K56=#REF!)),"全官署予定価格",IF(AND(COUNTIF(BE56,"*単価*"),OR(K56=#REF!,K56=#REF!)),"全官署支払金額",IF(AND(COUNTIF(BE56,"&lt;&gt;*単価*"),COUNTIF(BE56,"*変更契約*")),"変更後予定価格",IF(COUNTIF(BE56,"*単価*"),"年間支払金額","予定価格"))))))))))))</f>
        <v>#REF!</v>
      </c>
      <c r="AY56" s="194" t="e">
        <f>IF(AND(BD56=#REF!,R56&gt;#REF!),"○",IF(AND(BD56=#REF!,R56&gt;=#REF!),"○",IF(AND(BD56=#REF!,R56&gt;=#REF!),"○",IF(AND(BD56=#REF!,R56&gt;=#REF!),"○",IF(AND(BD56=#REF!,R56&gt;=#REF!),"○",IF(AND(BD56=#REF!,R56&gt;=#REF!),"○",IF(AND(BD56=#REF!,R56&gt;=#REF!),"○",IF(AND(BD56=#REF!,R56&gt;=#REF!),"○",IF(AND(BD56=#REF!,R56&gt;=#REF!),"○",IF(R56="他官署で調達手続き入札を実施のため","○","×"))))))))))</f>
        <v>#REF!</v>
      </c>
      <c r="AZ56" s="194" t="e">
        <f>IF(AND(BD56=#REF!,W56&gt;#REF!),"○",IF(AND(BD56=#REF!,W56&gt;=#REF!),"○",IF(AND(BD56=#REF!,W56&gt;=#REF!),"○",IF(AND(BD56=#REF!,W56&gt;=#REF!),"○",IF(AND(BD56=#REF!,W56&gt;=#REF!),"○",IF(AND(BD56=#REF!,W56&gt;=#REF!),"○",IF(AND(BD56=#REF!,W56&gt;=#REF!),"○",IF(AND(BD56=#REF!,W56&gt;=#REF!),"○",IF(AND(BD56=#REF!,W56&gt;=#REF!),"○","×")))))))))</f>
        <v>#REF!</v>
      </c>
      <c r="BA56" s="194" t="e">
        <f t="shared" si="3"/>
        <v>#REF!</v>
      </c>
      <c r="BB56" s="194" t="e">
        <f t="shared" si="4"/>
        <v>#REF!</v>
      </c>
      <c r="BC56" s="195" t="e">
        <f t="shared" si="0"/>
        <v>#REF!</v>
      </c>
      <c r="BD56" s="193">
        <f t="shared" si="5"/>
        <v>0</v>
      </c>
      <c r="BE56" s="7" t="e">
        <f>IF(AG56=#REF!,"",IF(AND(K56&lt;&gt;"",ISTEXT(S56)),"分担契約/単価契約",IF(ISTEXT(S56),"単価契約",IF(K56&lt;&gt;"","分担契約",""))))</f>
        <v>#REF!</v>
      </c>
      <c r="BF56" s="205" t="e">
        <f>IF(COUNTIF(R56,"**"),"",IF(AND(R56&gt;=#REF!,OR(H56=#REF!,H56=#REF!)),1,IF(AND(R56&gt;=#REF!,H56&lt;&gt;#REF!,H56&lt;&gt;#REF!),1,"")))</f>
        <v>#REF!</v>
      </c>
      <c r="BG56" s="253" t="str">
        <f t="shared" si="6"/>
        <v>○</v>
      </c>
      <c r="BH56" s="205" t="b">
        <f t="shared" si="7"/>
        <v>1</v>
      </c>
      <c r="BI56" s="205" t="b">
        <f t="shared" si="8"/>
        <v>1</v>
      </c>
    </row>
    <row r="57" spans="1:61" s="75" customFormat="1" ht="54.95" customHeight="1">
      <c r="A57" s="177">
        <f t="shared" si="1"/>
        <v>52</v>
      </c>
      <c r="B57" s="177" t="str">
        <f t="shared" si="2"/>
        <v/>
      </c>
      <c r="C57" s="177" t="str">
        <f>IF(B57&lt;&gt;1,"",COUNTIF($B$6:B57,1))</f>
        <v/>
      </c>
      <c r="D57" s="177" t="str">
        <f>IF(B57&lt;&gt;2,"",COUNTIF($B$6:B57,2))</f>
        <v/>
      </c>
      <c r="E57" s="177" t="str">
        <f>IF(B57&lt;&gt;3,"",COUNTIF($B$6:B57,3))</f>
        <v/>
      </c>
      <c r="F57" s="177" t="str">
        <f>IF(B57&lt;&gt;4,"",COUNTIF($B$6:B57,4))</f>
        <v/>
      </c>
      <c r="G57" s="59"/>
      <c r="H57" s="60"/>
      <c r="I57" s="60"/>
      <c r="J57" s="60"/>
      <c r="K57" s="59"/>
      <c r="L57" s="7"/>
      <c r="M57" s="61"/>
      <c r="N57" s="60"/>
      <c r="O57" s="62"/>
      <c r="P57" s="60"/>
      <c r="Q57" s="59"/>
      <c r="R57" s="63"/>
      <c r="S57" s="80"/>
      <c r="T57" s="80"/>
      <c r="U57" s="237" t="e">
        <f>IF(OR(L57="×",AG57=#REF!),"－",IF(T57&lt;&gt;"",ROUNDDOWN(T57/R57,3),(IFERROR(ROUNDDOWN(S57/R57,3),"－"))))</f>
        <v>#REF!</v>
      </c>
      <c r="V57" s="63"/>
      <c r="W57" s="63"/>
      <c r="X57" s="59"/>
      <c r="Y57" s="64"/>
      <c r="Z57" s="65"/>
      <c r="AA57" s="66"/>
      <c r="AB57" s="7"/>
      <c r="AC57" s="10"/>
      <c r="AD57" s="10"/>
      <c r="AE57" s="67"/>
      <c r="AF57" s="68"/>
      <c r="AG57" s="64"/>
      <c r="AH57" s="60"/>
      <c r="AI57" s="60"/>
      <c r="AJ57" s="79"/>
      <c r="AK57" s="7"/>
      <c r="AL57" s="7"/>
      <c r="AM57" s="59"/>
      <c r="AN57" s="7"/>
      <c r="AO57" s="7"/>
      <c r="AP57" s="7"/>
      <c r="AQ57" s="7"/>
      <c r="AR57" s="7"/>
      <c r="AS57" s="7"/>
      <c r="AT57" s="7"/>
      <c r="AU57" s="7"/>
      <c r="AV57" s="179"/>
      <c r="AW57" s="59"/>
      <c r="AX57" s="194" t="e">
        <f>IF(AND(OR(K57=#REF!,K57=#REF!),OR(AG57=#REF!,AG57=#REF!)),"年間支払金額(全官署)",IF(OR(AG57=#REF!,AG57=#REF!),"年間支払金額",IF(AND(OR(COUNTIF(AI57,"*すべて*"),COUNTIF(AI57,"*全て*")),Q57="●",OR(K57=#REF!,K57=#REF!)),"年間支払金額(全官署、契約相手方ごと)",IF(AND(OR(COUNTIF(AI57,"*すべて*"),COUNTIF(AI57,"*全て*")),Q57="●"),"年間支払金額(契約相手方ごと)",IF(AND(OR(K57=#REF!,K57=#REF!),AG57=#REF!),"契約総額(全官署)",IF(AND(K57=#REF!,AG57=#REF!),"契約総額(自官署のみ)",IF(K57=#REF!,"年間支払金額(自官署のみ)",IF(AG57=#REF!,"契約総額",IF(AND(COUNTIF(BE57,"&lt;&gt;*単価*"),OR(K57=#REF!,K57=#REF!)),"全官署予定価格",IF(AND(COUNTIF(BE57,"*単価*"),OR(K57=#REF!,K57=#REF!)),"全官署支払金額",IF(AND(COUNTIF(BE57,"&lt;&gt;*単価*"),COUNTIF(BE57,"*変更契約*")),"変更後予定価格",IF(COUNTIF(BE57,"*単価*"),"年間支払金額","予定価格"))))))))))))</f>
        <v>#REF!</v>
      </c>
      <c r="AY57" s="194" t="e">
        <f>IF(AND(BD57=#REF!,R57&gt;#REF!),"○",IF(AND(BD57=#REF!,R57&gt;=#REF!),"○",IF(AND(BD57=#REF!,R57&gt;=#REF!),"○",IF(AND(BD57=#REF!,R57&gt;=#REF!),"○",IF(AND(BD57=#REF!,R57&gt;=#REF!),"○",IF(AND(BD57=#REF!,R57&gt;=#REF!),"○",IF(AND(BD57=#REF!,R57&gt;=#REF!),"○",IF(AND(BD57=#REF!,R57&gt;=#REF!),"○",IF(AND(BD57=#REF!,R57&gt;=#REF!),"○",IF(R57="他官署で調達手続き入札を実施のため","○","×"))))))))))</f>
        <v>#REF!</v>
      </c>
      <c r="AZ57" s="194" t="e">
        <f>IF(AND(BD57=#REF!,W57&gt;#REF!),"○",IF(AND(BD57=#REF!,W57&gt;=#REF!),"○",IF(AND(BD57=#REF!,W57&gt;=#REF!),"○",IF(AND(BD57=#REF!,W57&gt;=#REF!),"○",IF(AND(BD57=#REF!,W57&gt;=#REF!),"○",IF(AND(BD57=#REF!,W57&gt;=#REF!),"○",IF(AND(BD57=#REF!,W57&gt;=#REF!),"○",IF(AND(BD57=#REF!,W57&gt;=#REF!),"○",IF(AND(BD57=#REF!,W57&gt;=#REF!),"○","×")))))))))</f>
        <v>#REF!</v>
      </c>
      <c r="BA57" s="194" t="e">
        <f t="shared" si="3"/>
        <v>#REF!</v>
      </c>
      <c r="BB57" s="194" t="e">
        <f t="shared" si="4"/>
        <v>#REF!</v>
      </c>
      <c r="BC57" s="195" t="e">
        <f t="shared" si="0"/>
        <v>#REF!</v>
      </c>
      <c r="BD57" s="193">
        <f t="shared" si="5"/>
        <v>0</v>
      </c>
      <c r="BE57" s="7" t="e">
        <f>IF(AG57=#REF!,"",IF(AND(K57&lt;&gt;"",ISTEXT(S57)),"分担契約/単価契約",IF(ISTEXT(S57),"単価契約",IF(K57&lt;&gt;"","分担契約",""))))</f>
        <v>#REF!</v>
      </c>
      <c r="BF57" s="205" t="e">
        <f>IF(COUNTIF(R57,"**"),"",IF(AND(R57&gt;=#REF!,OR(H57=#REF!,H57=#REF!)),1,IF(AND(R57&gt;=#REF!,H57&lt;&gt;#REF!,H57&lt;&gt;#REF!),1,"")))</f>
        <v>#REF!</v>
      </c>
      <c r="BG57" s="253" t="str">
        <f t="shared" si="6"/>
        <v>○</v>
      </c>
      <c r="BH57" s="205" t="b">
        <f t="shared" si="7"/>
        <v>1</v>
      </c>
      <c r="BI57" s="205" t="b">
        <f t="shared" si="8"/>
        <v>1</v>
      </c>
    </row>
    <row r="58" spans="1:61" s="75" customFormat="1" ht="54.95" customHeight="1">
      <c r="A58" s="177">
        <f t="shared" si="1"/>
        <v>53</v>
      </c>
      <c r="B58" s="177" t="str">
        <f t="shared" si="2"/>
        <v/>
      </c>
      <c r="C58" s="177" t="str">
        <f>IF(B58&lt;&gt;1,"",COUNTIF($B$6:B58,1))</f>
        <v/>
      </c>
      <c r="D58" s="177" t="str">
        <f>IF(B58&lt;&gt;2,"",COUNTIF($B$6:B58,2))</f>
        <v/>
      </c>
      <c r="E58" s="177" t="str">
        <f>IF(B58&lt;&gt;3,"",COUNTIF($B$6:B58,3))</f>
        <v/>
      </c>
      <c r="F58" s="177" t="str">
        <f>IF(B58&lt;&gt;4,"",COUNTIF($B$6:B58,4))</f>
        <v/>
      </c>
      <c r="G58" s="59"/>
      <c r="H58" s="60"/>
      <c r="I58" s="60"/>
      <c r="J58" s="60"/>
      <c r="K58" s="59"/>
      <c r="L58" s="7"/>
      <c r="M58" s="61"/>
      <c r="N58" s="60"/>
      <c r="O58" s="62"/>
      <c r="P58" s="60"/>
      <c r="Q58" s="59"/>
      <c r="R58" s="63"/>
      <c r="S58" s="80"/>
      <c r="T58" s="80"/>
      <c r="U58" s="237" t="e">
        <f>IF(OR(L58="×",AG58=#REF!),"－",IF(T58&lt;&gt;"",ROUNDDOWN(T58/R58,3),(IFERROR(ROUNDDOWN(S58/R58,3),"－"))))</f>
        <v>#REF!</v>
      </c>
      <c r="V58" s="63"/>
      <c r="W58" s="63"/>
      <c r="X58" s="59"/>
      <c r="Y58" s="64"/>
      <c r="Z58" s="65"/>
      <c r="AA58" s="66"/>
      <c r="AB58" s="7"/>
      <c r="AC58" s="10"/>
      <c r="AD58" s="10"/>
      <c r="AE58" s="67"/>
      <c r="AF58" s="68"/>
      <c r="AG58" s="64"/>
      <c r="AH58" s="60"/>
      <c r="AI58" s="60"/>
      <c r="AJ58" s="79"/>
      <c r="AK58" s="7"/>
      <c r="AL58" s="7"/>
      <c r="AM58" s="59"/>
      <c r="AN58" s="7"/>
      <c r="AO58" s="7"/>
      <c r="AP58" s="7"/>
      <c r="AQ58" s="7"/>
      <c r="AR58" s="7"/>
      <c r="AS58" s="7"/>
      <c r="AT58" s="7"/>
      <c r="AU58" s="7"/>
      <c r="AV58" s="179"/>
      <c r="AW58" s="59"/>
      <c r="AX58" s="194" t="e">
        <f>IF(AND(OR(K58=#REF!,K58=#REF!),OR(AG58=#REF!,AG58=#REF!)),"年間支払金額(全官署)",IF(OR(AG58=#REF!,AG58=#REF!),"年間支払金額",IF(AND(OR(COUNTIF(AI58,"*すべて*"),COUNTIF(AI58,"*全て*")),Q58="●",OR(K58=#REF!,K58=#REF!)),"年間支払金額(全官署、契約相手方ごと)",IF(AND(OR(COUNTIF(AI58,"*すべて*"),COUNTIF(AI58,"*全て*")),Q58="●"),"年間支払金額(契約相手方ごと)",IF(AND(OR(K58=#REF!,K58=#REF!),AG58=#REF!),"契約総額(全官署)",IF(AND(K58=#REF!,AG58=#REF!),"契約総額(自官署のみ)",IF(K58=#REF!,"年間支払金額(自官署のみ)",IF(AG58=#REF!,"契約総額",IF(AND(COUNTIF(BE58,"&lt;&gt;*単価*"),OR(K58=#REF!,K58=#REF!)),"全官署予定価格",IF(AND(COUNTIF(BE58,"*単価*"),OR(K58=#REF!,K58=#REF!)),"全官署支払金額",IF(AND(COUNTIF(BE58,"&lt;&gt;*単価*"),COUNTIF(BE58,"*変更契約*")),"変更後予定価格",IF(COUNTIF(BE58,"*単価*"),"年間支払金額","予定価格"))))))))))))</f>
        <v>#REF!</v>
      </c>
      <c r="AY58" s="194" t="e">
        <f>IF(AND(BD58=#REF!,R58&gt;#REF!),"○",IF(AND(BD58=#REF!,R58&gt;=#REF!),"○",IF(AND(BD58=#REF!,R58&gt;=#REF!),"○",IF(AND(BD58=#REF!,R58&gt;=#REF!),"○",IF(AND(BD58=#REF!,R58&gt;=#REF!),"○",IF(AND(BD58=#REF!,R58&gt;=#REF!),"○",IF(AND(BD58=#REF!,R58&gt;=#REF!),"○",IF(AND(BD58=#REF!,R58&gt;=#REF!),"○",IF(AND(BD58=#REF!,R58&gt;=#REF!),"○",IF(R58="他官署で調達手続き入札を実施のため","○","×"))))))))))</f>
        <v>#REF!</v>
      </c>
      <c r="AZ58" s="194" t="e">
        <f>IF(AND(BD58=#REF!,W58&gt;#REF!),"○",IF(AND(BD58=#REF!,W58&gt;=#REF!),"○",IF(AND(BD58=#REF!,W58&gt;=#REF!),"○",IF(AND(BD58=#REF!,W58&gt;=#REF!),"○",IF(AND(BD58=#REF!,W58&gt;=#REF!),"○",IF(AND(BD58=#REF!,W58&gt;=#REF!),"○",IF(AND(BD58=#REF!,W58&gt;=#REF!),"○",IF(AND(BD58=#REF!,W58&gt;=#REF!),"○",IF(AND(BD58=#REF!,W58&gt;=#REF!),"○","×")))))))))</f>
        <v>#REF!</v>
      </c>
      <c r="BA58" s="194" t="e">
        <f t="shared" si="3"/>
        <v>#REF!</v>
      </c>
      <c r="BB58" s="194" t="e">
        <f t="shared" si="4"/>
        <v>#REF!</v>
      </c>
      <c r="BC58" s="195" t="e">
        <f t="shared" si="0"/>
        <v>#REF!</v>
      </c>
      <c r="BD58" s="193">
        <f t="shared" si="5"/>
        <v>0</v>
      </c>
      <c r="BE58" s="7" t="e">
        <f>IF(AG58=#REF!,"",IF(AND(K58&lt;&gt;"",ISTEXT(S58)),"分担契約/単価契約",IF(ISTEXT(S58),"単価契約",IF(K58&lt;&gt;"","分担契約",""))))</f>
        <v>#REF!</v>
      </c>
      <c r="BF58" s="205" t="e">
        <f>IF(COUNTIF(R58,"**"),"",IF(AND(R58&gt;=#REF!,OR(H58=#REF!,H58=#REF!)),1,IF(AND(R58&gt;=#REF!,H58&lt;&gt;#REF!,H58&lt;&gt;#REF!),1,"")))</f>
        <v>#REF!</v>
      </c>
      <c r="BG58" s="253" t="str">
        <f t="shared" si="6"/>
        <v>○</v>
      </c>
      <c r="BH58" s="205" t="b">
        <f t="shared" si="7"/>
        <v>1</v>
      </c>
      <c r="BI58" s="205" t="b">
        <f t="shared" si="8"/>
        <v>1</v>
      </c>
    </row>
    <row r="59" spans="1:61" s="75" customFormat="1" ht="54.95" customHeight="1">
      <c r="A59" s="177">
        <f t="shared" si="1"/>
        <v>54</v>
      </c>
      <c r="B59" s="177" t="str">
        <f t="shared" si="2"/>
        <v/>
      </c>
      <c r="C59" s="177" t="str">
        <f>IF(B59&lt;&gt;1,"",COUNTIF($B$6:B59,1))</f>
        <v/>
      </c>
      <c r="D59" s="177" t="str">
        <f>IF(B59&lt;&gt;2,"",COUNTIF($B$6:B59,2))</f>
        <v/>
      </c>
      <c r="E59" s="177" t="str">
        <f>IF(B59&lt;&gt;3,"",COUNTIF($B$6:B59,3))</f>
        <v/>
      </c>
      <c r="F59" s="177" t="str">
        <f>IF(B59&lt;&gt;4,"",COUNTIF($B$6:B59,4))</f>
        <v/>
      </c>
      <c r="G59" s="59"/>
      <c r="H59" s="60"/>
      <c r="I59" s="60"/>
      <c r="J59" s="60"/>
      <c r="K59" s="59"/>
      <c r="L59" s="7"/>
      <c r="M59" s="61"/>
      <c r="N59" s="60"/>
      <c r="O59" s="62"/>
      <c r="P59" s="60"/>
      <c r="Q59" s="59"/>
      <c r="R59" s="63"/>
      <c r="S59" s="80"/>
      <c r="T59" s="80"/>
      <c r="U59" s="237" t="e">
        <f>IF(OR(L59="×",AG59=#REF!),"－",IF(T59&lt;&gt;"",ROUNDDOWN(T59/R59,3),(IFERROR(ROUNDDOWN(S59/R59,3),"－"))))</f>
        <v>#REF!</v>
      </c>
      <c r="V59" s="63"/>
      <c r="W59" s="63"/>
      <c r="X59" s="59"/>
      <c r="Y59" s="64"/>
      <c r="Z59" s="65"/>
      <c r="AA59" s="66"/>
      <c r="AB59" s="7"/>
      <c r="AC59" s="10"/>
      <c r="AD59" s="10"/>
      <c r="AE59" s="67"/>
      <c r="AF59" s="68"/>
      <c r="AG59" s="64"/>
      <c r="AH59" s="60"/>
      <c r="AI59" s="60"/>
      <c r="AJ59" s="79"/>
      <c r="AK59" s="7"/>
      <c r="AL59" s="7"/>
      <c r="AM59" s="59"/>
      <c r="AN59" s="7"/>
      <c r="AO59" s="7"/>
      <c r="AP59" s="7"/>
      <c r="AQ59" s="7"/>
      <c r="AR59" s="7"/>
      <c r="AS59" s="7"/>
      <c r="AT59" s="7"/>
      <c r="AU59" s="7"/>
      <c r="AV59" s="179"/>
      <c r="AW59" s="59"/>
      <c r="AX59" s="194" t="e">
        <f>IF(AND(OR(K59=#REF!,K59=#REF!),OR(AG59=#REF!,AG59=#REF!)),"年間支払金額(全官署)",IF(OR(AG59=#REF!,AG59=#REF!),"年間支払金額",IF(AND(OR(COUNTIF(AI59,"*すべて*"),COUNTIF(AI59,"*全て*")),Q59="●",OR(K59=#REF!,K59=#REF!)),"年間支払金額(全官署、契約相手方ごと)",IF(AND(OR(COUNTIF(AI59,"*すべて*"),COUNTIF(AI59,"*全て*")),Q59="●"),"年間支払金額(契約相手方ごと)",IF(AND(OR(K59=#REF!,K59=#REF!),AG59=#REF!),"契約総額(全官署)",IF(AND(K59=#REF!,AG59=#REF!),"契約総額(自官署のみ)",IF(K59=#REF!,"年間支払金額(自官署のみ)",IF(AG59=#REF!,"契約総額",IF(AND(COUNTIF(BE59,"&lt;&gt;*単価*"),OR(K59=#REF!,K59=#REF!)),"全官署予定価格",IF(AND(COUNTIF(BE59,"*単価*"),OR(K59=#REF!,K59=#REF!)),"全官署支払金額",IF(AND(COUNTIF(BE59,"&lt;&gt;*単価*"),COUNTIF(BE59,"*変更契約*")),"変更後予定価格",IF(COUNTIF(BE59,"*単価*"),"年間支払金額","予定価格"))))))))))))</f>
        <v>#REF!</v>
      </c>
      <c r="AY59" s="194" t="e">
        <f>IF(AND(BD59=#REF!,R59&gt;#REF!),"○",IF(AND(BD59=#REF!,R59&gt;=#REF!),"○",IF(AND(BD59=#REF!,R59&gt;=#REF!),"○",IF(AND(BD59=#REF!,R59&gt;=#REF!),"○",IF(AND(BD59=#REF!,R59&gt;=#REF!),"○",IF(AND(BD59=#REF!,R59&gt;=#REF!),"○",IF(AND(BD59=#REF!,R59&gt;=#REF!),"○",IF(AND(BD59=#REF!,R59&gt;=#REF!),"○",IF(AND(BD59=#REF!,R59&gt;=#REF!),"○",IF(R59="他官署で調達手続き入札を実施のため","○","×"))))))))))</f>
        <v>#REF!</v>
      </c>
      <c r="AZ59" s="194" t="e">
        <f>IF(AND(BD59=#REF!,W59&gt;#REF!),"○",IF(AND(BD59=#REF!,W59&gt;=#REF!),"○",IF(AND(BD59=#REF!,W59&gt;=#REF!),"○",IF(AND(BD59=#REF!,W59&gt;=#REF!),"○",IF(AND(BD59=#REF!,W59&gt;=#REF!),"○",IF(AND(BD59=#REF!,W59&gt;=#REF!),"○",IF(AND(BD59=#REF!,W59&gt;=#REF!),"○",IF(AND(BD59=#REF!,W59&gt;=#REF!),"○",IF(AND(BD59=#REF!,W59&gt;=#REF!),"○","×")))))))))</f>
        <v>#REF!</v>
      </c>
      <c r="BA59" s="194" t="e">
        <f t="shared" si="3"/>
        <v>#REF!</v>
      </c>
      <c r="BB59" s="194" t="e">
        <f t="shared" si="4"/>
        <v>#REF!</v>
      </c>
      <c r="BC59" s="195" t="e">
        <f t="shared" si="0"/>
        <v>#REF!</v>
      </c>
      <c r="BD59" s="193">
        <f t="shared" si="5"/>
        <v>0</v>
      </c>
      <c r="BE59" s="7" t="e">
        <f>IF(AG59=#REF!,"",IF(AND(K59&lt;&gt;"",ISTEXT(S59)),"分担契約/単価契約",IF(ISTEXT(S59),"単価契約",IF(K59&lt;&gt;"","分担契約",""))))</f>
        <v>#REF!</v>
      </c>
      <c r="BF59" s="205" t="e">
        <f>IF(COUNTIF(R59,"**"),"",IF(AND(R59&gt;=#REF!,OR(H59=#REF!,H59=#REF!)),1,IF(AND(R59&gt;=#REF!,H59&lt;&gt;#REF!,H59&lt;&gt;#REF!),1,"")))</f>
        <v>#REF!</v>
      </c>
      <c r="BG59" s="253" t="str">
        <f t="shared" si="6"/>
        <v>○</v>
      </c>
      <c r="BH59" s="205" t="b">
        <f t="shared" si="7"/>
        <v>1</v>
      </c>
      <c r="BI59" s="205" t="b">
        <f t="shared" si="8"/>
        <v>1</v>
      </c>
    </row>
    <row r="60" spans="1:61" s="75" customFormat="1" ht="54.95" customHeight="1">
      <c r="A60" s="177">
        <f t="shared" si="1"/>
        <v>55</v>
      </c>
      <c r="B60" s="177" t="str">
        <f t="shared" si="2"/>
        <v/>
      </c>
      <c r="C60" s="177" t="str">
        <f>IF(B60&lt;&gt;1,"",COUNTIF($B$6:B60,1))</f>
        <v/>
      </c>
      <c r="D60" s="177" t="str">
        <f>IF(B60&lt;&gt;2,"",COUNTIF($B$6:B60,2))</f>
        <v/>
      </c>
      <c r="E60" s="177" t="str">
        <f>IF(B60&lt;&gt;3,"",COUNTIF($B$6:B60,3))</f>
        <v/>
      </c>
      <c r="F60" s="177" t="str">
        <f>IF(B60&lt;&gt;4,"",COUNTIF($B$6:B60,4))</f>
        <v/>
      </c>
      <c r="G60" s="59"/>
      <c r="H60" s="60"/>
      <c r="I60" s="60"/>
      <c r="J60" s="60"/>
      <c r="K60" s="59"/>
      <c r="L60" s="7"/>
      <c r="M60" s="61"/>
      <c r="N60" s="60"/>
      <c r="O60" s="62"/>
      <c r="P60" s="60"/>
      <c r="Q60" s="59"/>
      <c r="R60" s="70"/>
      <c r="S60" s="240"/>
      <c r="T60" s="240"/>
      <c r="U60" s="237" t="e">
        <f>IF(OR(L60="×",AG60=#REF!),"－",IF(T60&lt;&gt;"",ROUNDDOWN(T60/R60,3),(IFERROR(ROUNDDOWN(S60/R60,3),"－"))))</f>
        <v>#REF!</v>
      </c>
      <c r="V60" s="70"/>
      <c r="W60" s="70"/>
      <c r="X60" s="59"/>
      <c r="Y60" s="64"/>
      <c r="Z60" s="71"/>
      <c r="AA60" s="72"/>
      <c r="AB60" s="7"/>
      <c r="AC60" s="16"/>
      <c r="AD60" s="16"/>
      <c r="AE60" s="67"/>
      <c r="AF60" s="68"/>
      <c r="AG60" s="64"/>
      <c r="AH60" s="60"/>
      <c r="AI60" s="60"/>
      <c r="AJ60" s="79"/>
      <c r="AK60" s="7"/>
      <c r="AL60" s="7"/>
      <c r="AM60" s="59"/>
      <c r="AN60" s="7"/>
      <c r="AO60" s="7"/>
      <c r="AP60" s="7"/>
      <c r="AQ60" s="7"/>
      <c r="AR60" s="7"/>
      <c r="AS60" s="7"/>
      <c r="AT60" s="7"/>
      <c r="AU60" s="7"/>
      <c r="AV60" s="179"/>
      <c r="AW60" s="59"/>
      <c r="AX60" s="194" t="e">
        <f>IF(AND(OR(K60=#REF!,K60=#REF!),OR(AG60=#REF!,AG60=#REF!)),"年間支払金額(全官署)",IF(OR(AG60=#REF!,AG60=#REF!),"年間支払金額",IF(AND(OR(COUNTIF(AI60,"*すべて*"),COUNTIF(AI60,"*全て*")),Q60="●",OR(K60=#REF!,K60=#REF!)),"年間支払金額(全官署、契約相手方ごと)",IF(AND(OR(COUNTIF(AI60,"*すべて*"),COUNTIF(AI60,"*全て*")),Q60="●"),"年間支払金額(契約相手方ごと)",IF(AND(OR(K60=#REF!,K60=#REF!),AG60=#REF!),"契約総額(全官署)",IF(AND(K60=#REF!,AG60=#REF!),"契約総額(自官署のみ)",IF(K60=#REF!,"年間支払金額(自官署のみ)",IF(AG60=#REF!,"契約総額",IF(AND(COUNTIF(BE60,"&lt;&gt;*単価*"),OR(K60=#REF!,K60=#REF!)),"全官署予定価格",IF(AND(COUNTIF(BE60,"*単価*"),OR(K60=#REF!,K60=#REF!)),"全官署支払金額",IF(AND(COUNTIF(BE60,"&lt;&gt;*単価*"),COUNTIF(BE60,"*変更契約*")),"変更後予定価格",IF(COUNTIF(BE60,"*単価*"),"年間支払金額","予定価格"))))))))))))</f>
        <v>#REF!</v>
      </c>
      <c r="AY60" s="194" t="e">
        <f>IF(AND(BD60=#REF!,R60&gt;#REF!),"○",IF(AND(BD60=#REF!,R60&gt;=#REF!),"○",IF(AND(BD60=#REF!,R60&gt;=#REF!),"○",IF(AND(BD60=#REF!,R60&gt;=#REF!),"○",IF(AND(BD60=#REF!,R60&gt;=#REF!),"○",IF(AND(BD60=#REF!,R60&gt;=#REF!),"○",IF(AND(BD60=#REF!,R60&gt;=#REF!),"○",IF(AND(BD60=#REF!,R60&gt;=#REF!),"○",IF(AND(BD60=#REF!,R60&gt;=#REF!),"○",IF(R60="他官署で調達手続き入札を実施のため","○","×"))))))))))</f>
        <v>#REF!</v>
      </c>
      <c r="AZ60" s="194" t="e">
        <f>IF(AND(BD60=#REF!,W60&gt;#REF!),"○",IF(AND(BD60=#REF!,W60&gt;=#REF!),"○",IF(AND(BD60=#REF!,W60&gt;=#REF!),"○",IF(AND(BD60=#REF!,W60&gt;=#REF!),"○",IF(AND(BD60=#REF!,W60&gt;=#REF!),"○",IF(AND(BD60=#REF!,W60&gt;=#REF!),"○",IF(AND(BD60=#REF!,W60&gt;=#REF!),"○",IF(AND(BD60=#REF!,W60&gt;=#REF!),"○",IF(AND(BD60=#REF!,W60&gt;=#REF!),"○","×")))))))))</f>
        <v>#REF!</v>
      </c>
      <c r="BA60" s="194" t="e">
        <f t="shared" si="3"/>
        <v>#REF!</v>
      </c>
      <c r="BB60" s="194" t="e">
        <f t="shared" si="4"/>
        <v>#REF!</v>
      </c>
      <c r="BC60" s="195" t="e">
        <f t="shared" si="0"/>
        <v>#REF!</v>
      </c>
      <c r="BD60" s="193">
        <f t="shared" si="5"/>
        <v>0</v>
      </c>
      <c r="BE60" s="7" t="e">
        <f>IF(AG60=#REF!,"",IF(AND(K60&lt;&gt;"",ISTEXT(S60)),"分担契約/単価契約",IF(ISTEXT(S60),"単価契約",IF(K60&lt;&gt;"","分担契約",""))))</f>
        <v>#REF!</v>
      </c>
      <c r="BF60" s="205" t="e">
        <f>IF(COUNTIF(R60,"**"),"",IF(AND(R60&gt;=#REF!,OR(H60=#REF!,H60=#REF!)),1,IF(AND(R60&gt;=#REF!,H60&lt;&gt;#REF!,H60&lt;&gt;#REF!),1,"")))</f>
        <v>#REF!</v>
      </c>
      <c r="BG60" s="253" t="str">
        <f t="shared" si="6"/>
        <v>○</v>
      </c>
      <c r="BH60" s="205" t="b">
        <f t="shared" si="7"/>
        <v>1</v>
      </c>
      <c r="BI60" s="205" t="b">
        <f t="shared" si="8"/>
        <v>1</v>
      </c>
    </row>
    <row r="61" spans="1:61" s="75" customFormat="1" ht="54.95" customHeight="1">
      <c r="A61" s="177">
        <f t="shared" si="1"/>
        <v>56</v>
      </c>
      <c r="B61" s="177" t="str">
        <f t="shared" si="2"/>
        <v/>
      </c>
      <c r="C61" s="177" t="str">
        <f>IF(B61&lt;&gt;1,"",COUNTIF($B$6:B61,1))</f>
        <v/>
      </c>
      <c r="D61" s="177" t="str">
        <f>IF(B61&lt;&gt;2,"",COUNTIF($B$6:B61,2))</f>
        <v/>
      </c>
      <c r="E61" s="177" t="str">
        <f>IF(B61&lt;&gt;3,"",COUNTIF($B$6:B61,3))</f>
        <v/>
      </c>
      <c r="F61" s="177" t="str">
        <f>IF(B61&lt;&gt;4,"",COUNTIF($B$6:B61,4))</f>
        <v/>
      </c>
      <c r="G61" s="59"/>
      <c r="H61" s="60"/>
      <c r="I61" s="60"/>
      <c r="J61" s="60"/>
      <c r="K61" s="59"/>
      <c r="L61" s="7"/>
      <c r="M61" s="61"/>
      <c r="N61" s="60"/>
      <c r="O61" s="62"/>
      <c r="P61" s="60"/>
      <c r="Q61" s="59"/>
      <c r="R61" s="70"/>
      <c r="S61" s="240"/>
      <c r="T61" s="83"/>
      <c r="U61" s="237" t="e">
        <f>IF(OR(L61="×",AG61=#REF!),"－",IF(T61&lt;&gt;"",ROUNDDOWN(T61/R61,3),(IFERROR(ROUNDDOWN(S61/R61,3),"－"))))</f>
        <v>#REF!</v>
      </c>
      <c r="V61" s="70"/>
      <c r="W61" s="70"/>
      <c r="X61" s="59"/>
      <c r="Y61" s="64"/>
      <c r="Z61" s="71"/>
      <c r="AA61" s="72"/>
      <c r="AB61" s="7"/>
      <c r="AC61" s="16"/>
      <c r="AD61" s="16"/>
      <c r="AE61" s="67"/>
      <c r="AF61" s="68"/>
      <c r="AG61" s="64"/>
      <c r="AH61" s="60"/>
      <c r="AI61" s="60"/>
      <c r="AJ61" s="79"/>
      <c r="AK61" s="7"/>
      <c r="AL61" s="7"/>
      <c r="AM61" s="59"/>
      <c r="AN61" s="7"/>
      <c r="AO61" s="7"/>
      <c r="AP61" s="7"/>
      <c r="AQ61" s="7"/>
      <c r="AR61" s="7"/>
      <c r="AS61" s="7"/>
      <c r="AT61" s="7"/>
      <c r="AU61" s="7"/>
      <c r="AV61" s="179"/>
      <c r="AW61" s="59"/>
      <c r="AX61" s="194" t="e">
        <f>IF(AND(OR(K61=#REF!,K61=#REF!),OR(AG61=#REF!,AG61=#REF!)),"年間支払金額(全官署)",IF(OR(AG61=#REF!,AG61=#REF!),"年間支払金額",IF(AND(OR(COUNTIF(AI61,"*すべて*"),COUNTIF(AI61,"*全て*")),Q61="●",OR(K61=#REF!,K61=#REF!)),"年間支払金額(全官署、契約相手方ごと)",IF(AND(OR(COUNTIF(AI61,"*すべて*"),COUNTIF(AI61,"*全て*")),Q61="●"),"年間支払金額(契約相手方ごと)",IF(AND(OR(K61=#REF!,K61=#REF!),AG61=#REF!),"契約総額(全官署)",IF(AND(K61=#REF!,AG61=#REF!),"契約総額(自官署のみ)",IF(K61=#REF!,"年間支払金額(自官署のみ)",IF(AG61=#REF!,"契約総額",IF(AND(COUNTIF(BE61,"&lt;&gt;*単価*"),OR(K61=#REF!,K61=#REF!)),"全官署予定価格",IF(AND(COUNTIF(BE61,"*単価*"),OR(K61=#REF!,K61=#REF!)),"全官署支払金額",IF(AND(COUNTIF(BE61,"&lt;&gt;*単価*"),COUNTIF(BE61,"*変更契約*")),"変更後予定価格",IF(COUNTIF(BE61,"*単価*"),"年間支払金額","予定価格"))))))))))))</f>
        <v>#REF!</v>
      </c>
      <c r="AY61" s="194" t="e">
        <f>IF(AND(BD61=#REF!,R61&gt;#REF!),"○",IF(AND(BD61=#REF!,R61&gt;=#REF!),"○",IF(AND(BD61=#REF!,R61&gt;=#REF!),"○",IF(AND(BD61=#REF!,R61&gt;=#REF!),"○",IF(AND(BD61=#REF!,R61&gt;=#REF!),"○",IF(AND(BD61=#REF!,R61&gt;=#REF!),"○",IF(AND(BD61=#REF!,R61&gt;=#REF!),"○",IF(AND(BD61=#REF!,R61&gt;=#REF!),"○",IF(AND(BD61=#REF!,R61&gt;=#REF!),"○",IF(R61="他官署で調達手続き入札を実施のため","○","×"))))))))))</f>
        <v>#REF!</v>
      </c>
      <c r="AZ61" s="194" t="e">
        <f>IF(AND(BD61=#REF!,W61&gt;#REF!),"○",IF(AND(BD61=#REF!,W61&gt;=#REF!),"○",IF(AND(BD61=#REF!,W61&gt;=#REF!),"○",IF(AND(BD61=#REF!,W61&gt;=#REF!),"○",IF(AND(BD61=#REF!,W61&gt;=#REF!),"○",IF(AND(BD61=#REF!,W61&gt;=#REF!),"○",IF(AND(BD61=#REF!,W61&gt;=#REF!),"○",IF(AND(BD61=#REF!,W61&gt;=#REF!),"○",IF(AND(BD61=#REF!,W61&gt;=#REF!),"○","×")))))))))</f>
        <v>#REF!</v>
      </c>
      <c r="BA61" s="194" t="e">
        <f t="shared" si="3"/>
        <v>#REF!</v>
      </c>
      <c r="BB61" s="194" t="e">
        <f t="shared" si="4"/>
        <v>#REF!</v>
      </c>
      <c r="BC61" s="195" t="e">
        <f t="shared" si="0"/>
        <v>#REF!</v>
      </c>
      <c r="BD61" s="193">
        <f t="shared" si="5"/>
        <v>0</v>
      </c>
      <c r="BE61" s="7" t="e">
        <f>IF(AG61=#REF!,"",IF(AND(K61&lt;&gt;"",ISTEXT(S61)),"分担契約/単価契約",IF(ISTEXT(S61),"単価契約",IF(K61&lt;&gt;"","分担契約",""))))</f>
        <v>#REF!</v>
      </c>
      <c r="BF61" s="205" t="e">
        <f>IF(COUNTIF(R61,"**"),"",IF(AND(R61&gt;=#REF!,OR(H61=#REF!,H61=#REF!)),1,IF(AND(R61&gt;=#REF!,H61&lt;&gt;#REF!,H61&lt;&gt;#REF!),1,"")))</f>
        <v>#REF!</v>
      </c>
      <c r="BG61" s="253" t="str">
        <f t="shared" si="6"/>
        <v>○</v>
      </c>
      <c r="BH61" s="205" t="b">
        <f t="shared" si="7"/>
        <v>1</v>
      </c>
      <c r="BI61" s="205" t="b">
        <f t="shared" si="8"/>
        <v>1</v>
      </c>
    </row>
    <row r="62" spans="1:61" s="75" customFormat="1" ht="54.95" customHeight="1">
      <c r="A62" s="177">
        <f t="shared" si="1"/>
        <v>57</v>
      </c>
      <c r="B62" s="177" t="str">
        <f t="shared" si="2"/>
        <v/>
      </c>
      <c r="C62" s="177" t="str">
        <f>IF(B62&lt;&gt;1,"",COUNTIF($B$6:B62,1))</f>
        <v/>
      </c>
      <c r="D62" s="177" t="str">
        <f>IF(B62&lt;&gt;2,"",COUNTIF($B$6:B62,2))</f>
        <v/>
      </c>
      <c r="E62" s="177" t="str">
        <f>IF(B62&lt;&gt;3,"",COUNTIF($B$6:B62,3))</f>
        <v/>
      </c>
      <c r="F62" s="177" t="str">
        <f>IF(B62&lt;&gt;4,"",COUNTIF($B$6:B62,4))</f>
        <v/>
      </c>
      <c r="G62" s="59"/>
      <c r="H62" s="60"/>
      <c r="I62" s="60"/>
      <c r="J62" s="60"/>
      <c r="K62" s="59"/>
      <c r="L62" s="7"/>
      <c r="M62" s="61"/>
      <c r="N62" s="60"/>
      <c r="O62" s="62"/>
      <c r="P62" s="60"/>
      <c r="Q62" s="59"/>
      <c r="R62" s="70"/>
      <c r="S62" s="240"/>
      <c r="T62" s="241"/>
      <c r="U62" s="237" t="e">
        <f>IF(OR(L62="×",AG62=#REF!),"－",IF(T62&lt;&gt;"",ROUNDDOWN(T62/R62,3),(IFERROR(ROUNDDOWN(S62/R62,3),"－"))))</f>
        <v>#REF!</v>
      </c>
      <c r="V62" s="70"/>
      <c r="W62" s="70"/>
      <c r="X62" s="59"/>
      <c r="Y62" s="64"/>
      <c r="Z62" s="65"/>
      <c r="AA62" s="66"/>
      <c r="AB62" s="7"/>
      <c r="AC62" s="16"/>
      <c r="AD62" s="16"/>
      <c r="AE62" s="67"/>
      <c r="AF62" s="68"/>
      <c r="AG62" s="64"/>
      <c r="AH62" s="60"/>
      <c r="AI62" s="60"/>
      <c r="AJ62" s="60"/>
      <c r="AK62" s="7"/>
      <c r="AL62" s="7"/>
      <c r="AM62" s="59"/>
      <c r="AN62" s="7"/>
      <c r="AO62" s="7"/>
      <c r="AP62" s="7"/>
      <c r="AQ62" s="7"/>
      <c r="AR62" s="7"/>
      <c r="AS62" s="7"/>
      <c r="AT62" s="7"/>
      <c r="AU62" s="7"/>
      <c r="AV62" s="179"/>
      <c r="AW62" s="59"/>
      <c r="AX62" s="194" t="e">
        <f>IF(AND(OR(K62=#REF!,K62=#REF!),OR(AG62=#REF!,AG62=#REF!)),"年間支払金額(全官署)",IF(OR(AG62=#REF!,AG62=#REF!),"年間支払金額",IF(AND(OR(COUNTIF(AI62,"*すべて*"),COUNTIF(AI62,"*全て*")),Q62="●",OR(K62=#REF!,K62=#REF!)),"年間支払金額(全官署、契約相手方ごと)",IF(AND(OR(COUNTIF(AI62,"*すべて*"),COUNTIF(AI62,"*全て*")),Q62="●"),"年間支払金額(契約相手方ごと)",IF(AND(OR(K62=#REF!,K62=#REF!),AG62=#REF!),"契約総額(全官署)",IF(AND(K62=#REF!,AG62=#REF!),"契約総額(自官署のみ)",IF(K62=#REF!,"年間支払金額(自官署のみ)",IF(AG62=#REF!,"契約総額",IF(AND(COUNTIF(BE62,"&lt;&gt;*単価*"),OR(K62=#REF!,K62=#REF!)),"全官署予定価格",IF(AND(COUNTIF(BE62,"*単価*"),OR(K62=#REF!,K62=#REF!)),"全官署支払金額",IF(AND(COUNTIF(BE62,"&lt;&gt;*単価*"),COUNTIF(BE62,"*変更契約*")),"変更後予定価格",IF(COUNTIF(BE62,"*単価*"),"年間支払金額","予定価格"))))))))))))</f>
        <v>#REF!</v>
      </c>
      <c r="AY62" s="194" t="e">
        <f>IF(AND(BD62=#REF!,R62&gt;#REF!),"○",IF(AND(BD62=#REF!,R62&gt;=#REF!),"○",IF(AND(BD62=#REF!,R62&gt;=#REF!),"○",IF(AND(BD62=#REF!,R62&gt;=#REF!),"○",IF(AND(BD62=#REF!,R62&gt;=#REF!),"○",IF(AND(BD62=#REF!,R62&gt;=#REF!),"○",IF(AND(BD62=#REF!,R62&gt;=#REF!),"○",IF(AND(BD62=#REF!,R62&gt;=#REF!),"○",IF(AND(BD62=#REF!,R62&gt;=#REF!),"○",IF(R62="他官署で調達手続き入札を実施のため","○","×"))))))))))</f>
        <v>#REF!</v>
      </c>
      <c r="AZ62" s="194" t="e">
        <f>IF(AND(BD62=#REF!,W62&gt;#REF!),"○",IF(AND(BD62=#REF!,W62&gt;=#REF!),"○",IF(AND(BD62=#REF!,W62&gt;=#REF!),"○",IF(AND(BD62=#REF!,W62&gt;=#REF!),"○",IF(AND(BD62=#REF!,W62&gt;=#REF!),"○",IF(AND(BD62=#REF!,W62&gt;=#REF!),"○",IF(AND(BD62=#REF!,W62&gt;=#REF!),"○",IF(AND(BD62=#REF!,W62&gt;=#REF!),"○",IF(AND(BD62=#REF!,W62&gt;=#REF!),"○","×")))))))))</f>
        <v>#REF!</v>
      </c>
      <c r="BA62" s="194" t="e">
        <f t="shared" si="3"/>
        <v>#REF!</v>
      </c>
      <c r="BB62" s="194" t="e">
        <f t="shared" si="4"/>
        <v>#REF!</v>
      </c>
      <c r="BC62" s="195" t="e">
        <f t="shared" si="0"/>
        <v>#REF!</v>
      </c>
      <c r="BD62" s="193">
        <f t="shared" si="5"/>
        <v>0</v>
      </c>
      <c r="BE62" s="7" t="e">
        <f>IF(AG62=#REF!,"",IF(AND(K62&lt;&gt;"",ISTEXT(S62)),"分担契約/単価契約",IF(ISTEXT(S62),"単価契約",IF(K62&lt;&gt;"","分担契約",""))))</f>
        <v>#REF!</v>
      </c>
      <c r="BF62" s="205" t="e">
        <f>IF(COUNTIF(R62,"**"),"",IF(AND(R62&gt;=#REF!,OR(H62=#REF!,H62=#REF!)),1,IF(AND(R62&gt;=#REF!,H62&lt;&gt;#REF!,H62&lt;&gt;#REF!),1,"")))</f>
        <v>#REF!</v>
      </c>
      <c r="BG62" s="253" t="str">
        <f t="shared" si="6"/>
        <v>○</v>
      </c>
      <c r="BH62" s="205" t="b">
        <f t="shared" si="7"/>
        <v>1</v>
      </c>
      <c r="BI62" s="205" t="b">
        <f t="shared" si="8"/>
        <v>1</v>
      </c>
    </row>
    <row r="63" spans="1:61" s="75" customFormat="1" ht="54.95" customHeight="1">
      <c r="A63" s="177">
        <f t="shared" si="1"/>
        <v>58</v>
      </c>
      <c r="B63" s="177" t="str">
        <f t="shared" si="2"/>
        <v/>
      </c>
      <c r="C63" s="177" t="str">
        <f>IF(B63&lt;&gt;1,"",COUNTIF($B$6:B63,1))</f>
        <v/>
      </c>
      <c r="D63" s="177" t="str">
        <f>IF(B63&lt;&gt;2,"",COUNTIF($B$6:B63,2))</f>
        <v/>
      </c>
      <c r="E63" s="177" t="str">
        <f>IF(B63&lt;&gt;3,"",COUNTIF($B$6:B63,3))</f>
        <v/>
      </c>
      <c r="F63" s="177" t="str">
        <f>IF(B63&lt;&gt;4,"",COUNTIF($B$6:B63,4))</f>
        <v/>
      </c>
      <c r="G63" s="59"/>
      <c r="H63" s="60"/>
      <c r="I63" s="60"/>
      <c r="J63" s="60"/>
      <c r="K63" s="59"/>
      <c r="L63" s="7"/>
      <c r="M63" s="61"/>
      <c r="N63" s="60"/>
      <c r="O63" s="62"/>
      <c r="P63" s="60"/>
      <c r="Q63" s="59"/>
      <c r="R63" s="70"/>
      <c r="S63" s="240"/>
      <c r="T63" s="241"/>
      <c r="U63" s="237" t="e">
        <f>IF(OR(L63="×",AG63=#REF!),"－",IF(T63&lt;&gt;"",ROUNDDOWN(T63/R63,3),(IFERROR(ROUNDDOWN(S63/R63,3),"－"))))</f>
        <v>#REF!</v>
      </c>
      <c r="V63" s="70"/>
      <c r="W63" s="70"/>
      <c r="X63" s="59"/>
      <c r="Y63" s="64"/>
      <c r="Z63" s="71"/>
      <c r="AA63" s="72"/>
      <c r="AB63" s="7"/>
      <c r="AC63" s="16"/>
      <c r="AD63" s="16"/>
      <c r="AE63" s="67"/>
      <c r="AF63" s="68"/>
      <c r="AG63" s="64"/>
      <c r="AH63" s="60"/>
      <c r="AI63" s="60"/>
      <c r="AJ63" s="60"/>
      <c r="AK63" s="7"/>
      <c r="AL63" s="7"/>
      <c r="AM63" s="59"/>
      <c r="AN63" s="7"/>
      <c r="AO63" s="7"/>
      <c r="AP63" s="7"/>
      <c r="AQ63" s="7"/>
      <c r="AR63" s="7"/>
      <c r="AS63" s="7"/>
      <c r="AT63" s="7"/>
      <c r="AU63" s="7"/>
      <c r="AV63" s="179"/>
      <c r="AW63" s="59"/>
      <c r="AX63" s="194" t="e">
        <f>IF(AND(OR(K63=#REF!,K63=#REF!),OR(AG63=#REF!,AG63=#REF!)),"年間支払金額(全官署)",IF(OR(AG63=#REF!,AG63=#REF!),"年間支払金額",IF(AND(OR(COUNTIF(AI63,"*すべて*"),COUNTIF(AI63,"*全て*")),Q63="●",OR(K63=#REF!,K63=#REF!)),"年間支払金額(全官署、契約相手方ごと)",IF(AND(OR(COUNTIF(AI63,"*すべて*"),COUNTIF(AI63,"*全て*")),Q63="●"),"年間支払金額(契約相手方ごと)",IF(AND(OR(K63=#REF!,K63=#REF!),AG63=#REF!),"契約総額(全官署)",IF(AND(K63=#REF!,AG63=#REF!),"契約総額(自官署のみ)",IF(K63=#REF!,"年間支払金額(自官署のみ)",IF(AG63=#REF!,"契約総額",IF(AND(COUNTIF(BE63,"&lt;&gt;*単価*"),OR(K63=#REF!,K63=#REF!)),"全官署予定価格",IF(AND(COUNTIF(BE63,"*単価*"),OR(K63=#REF!,K63=#REF!)),"全官署支払金額",IF(AND(COUNTIF(BE63,"&lt;&gt;*単価*"),COUNTIF(BE63,"*変更契約*")),"変更後予定価格",IF(COUNTIF(BE63,"*単価*"),"年間支払金額","予定価格"))))))))))))</f>
        <v>#REF!</v>
      </c>
      <c r="AY63" s="194" t="e">
        <f>IF(AND(BD63=#REF!,R63&gt;#REF!),"○",IF(AND(BD63=#REF!,R63&gt;=#REF!),"○",IF(AND(BD63=#REF!,R63&gt;=#REF!),"○",IF(AND(BD63=#REF!,R63&gt;=#REF!),"○",IF(AND(BD63=#REF!,R63&gt;=#REF!),"○",IF(AND(BD63=#REF!,R63&gt;=#REF!),"○",IF(AND(BD63=#REF!,R63&gt;=#REF!),"○",IF(AND(BD63=#REF!,R63&gt;=#REF!),"○",IF(AND(BD63=#REF!,R63&gt;=#REF!),"○",IF(R63="他官署で調達手続き入札を実施のため","○","×"))))))))))</f>
        <v>#REF!</v>
      </c>
      <c r="AZ63" s="194" t="e">
        <f>IF(AND(BD63=#REF!,W63&gt;#REF!),"○",IF(AND(BD63=#REF!,W63&gt;=#REF!),"○",IF(AND(BD63=#REF!,W63&gt;=#REF!),"○",IF(AND(BD63=#REF!,W63&gt;=#REF!),"○",IF(AND(BD63=#REF!,W63&gt;=#REF!),"○",IF(AND(BD63=#REF!,W63&gt;=#REF!),"○",IF(AND(BD63=#REF!,W63&gt;=#REF!),"○",IF(AND(BD63=#REF!,W63&gt;=#REF!),"○",IF(AND(BD63=#REF!,W63&gt;=#REF!),"○","×")))))))))</f>
        <v>#REF!</v>
      </c>
      <c r="BA63" s="194" t="e">
        <f t="shared" si="3"/>
        <v>#REF!</v>
      </c>
      <c r="BB63" s="194" t="e">
        <f t="shared" si="4"/>
        <v>#REF!</v>
      </c>
      <c r="BC63" s="195" t="e">
        <f t="shared" si="0"/>
        <v>#REF!</v>
      </c>
      <c r="BD63" s="193">
        <f t="shared" si="5"/>
        <v>0</v>
      </c>
      <c r="BE63" s="7" t="e">
        <f>IF(AG63=#REF!,"",IF(AND(K63&lt;&gt;"",ISTEXT(S63)),"分担契約/単価契約",IF(ISTEXT(S63),"単価契約",IF(K63&lt;&gt;"","分担契約",""))))</f>
        <v>#REF!</v>
      </c>
      <c r="BF63" s="205" t="e">
        <f>IF(COUNTIF(R63,"**"),"",IF(AND(R63&gt;=#REF!,OR(H63=#REF!,H63=#REF!)),1,IF(AND(R63&gt;=#REF!,H63&lt;&gt;#REF!,H63&lt;&gt;#REF!),1,"")))</f>
        <v>#REF!</v>
      </c>
      <c r="BG63" s="253" t="str">
        <f t="shared" si="6"/>
        <v>○</v>
      </c>
      <c r="BH63" s="205" t="b">
        <f t="shared" si="7"/>
        <v>1</v>
      </c>
      <c r="BI63" s="205" t="b">
        <f t="shared" si="8"/>
        <v>1</v>
      </c>
    </row>
    <row r="64" spans="1:61" s="75" customFormat="1" ht="54.95" customHeight="1">
      <c r="A64" s="177">
        <f t="shared" si="1"/>
        <v>59</v>
      </c>
      <c r="B64" s="177" t="str">
        <f t="shared" si="2"/>
        <v/>
      </c>
      <c r="C64" s="177" t="str">
        <f>IF(B64&lt;&gt;1,"",COUNTIF($B$6:B64,1))</f>
        <v/>
      </c>
      <c r="D64" s="177" t="str">
        <f>IF(B64&lt;&gt;2,"",COUNTIF($B$6:B64,2))</f>
        <v/>
      </c>
      <c r="E64" s="177" t="str">
        <f>IF(B64&lt;&gt;3,"",COUNTIF($B$6:B64,3))</f>
        <v/>
      </c>
      <c r="F64" s="177" t="str">
        <f>IF(B64&lt;&gt;4,"",COUNTIF($B$6:B64,4))</f>
        <v/>
      </c>
      <c r="G64" s="59"/>
      <c r="H64" s="60"/>
      <c r="I64" s="60"/>
      <c r="J64" s="60"/>
      <c r="K64" s="59"/>
      <c r="L64" s="7"/>
      <c r="M64" s="61"/>
      <c r="N64" s="60"/>
      <c r="O64" s="62"/>
      <c r="P64" s="60"/>
      <c r="Q64" s="59"/>
      <c r="R64" s="70"/>
      <c r="S64" s="240"/>
      <c r="T64" s="83"/>
      <c r="U64" s="237" t="e">
        <f>IF(OR(L64="×",AG64=#REF!),"－",IF(T64&lt;&gt;"",ROUNDDOWN(T64/R64,3),(IFERROR(ROUNDDOWN(S64/R64,3),"－"))))</f>
        <v>#REF!</v>
      </c>
      <c r="V64" s="70"/>
      <c r="W64" s="70"/>
      <c r="X64" s="59"/>
      <c r="Y64" s="64"/>
      <c r="Z64" s="71"/>
      <c r="AA64" s="72"/>
      <c r="AB64" s="7"/>
      <c r="AC64" s="16"/>
      <c r="AD64" s="16"/>
      <c r="AE64" s="67"/>
      <c r="AF64" s="68"/>
      <c r="AG64" s="64"/>
      <c r="AH64" s="60"/>
      <c r="AI64" s="60"/>
      <c r="AJ64" s="60"/>
      <c r="AK64" s="7"/>
      <c r="AL64" s="7"/>
      <c r="AM64" s="59"/>
      <c r="AN64" s="7"/>
      <c r="AO64" s="7"/>
      <c r="AP64" s="7"/>
      <c r="AQ64" s="7"/>
      <c r="AR64" s="7"/>
      <c r="AS64" s="7"/>
      <c r="AT64" s="7"/>
      <c r="AU64" s="7"/>
      <c r="AV64" s="179"/>
      <c r="AW64" s="59"/>
      <c r="AX64" s="194" t="e">
        <f>IF(AND(OR(K64=#REF!,K64=#REF!),OR(AG64=#REF!,AG64=#REF!)),"年間支払金額(全官署)",IF(OR(AG64=#REF!,AG64=#REF!),"年間支払金額",IF(AND(OR(COUNTIF(AI64,"*すべて*"),COUNTIF(AI64,"*全て*")),Q64="●",OR(K64=#REF!,K64=#REF!)),"年間支払金額(全官署、契約相手方ごと)",IF(AND(OR(COUNTIF(AI64,"*すべて*"),COUNTIF(AI64,"*全て*")),Q64="●"),"年間支払金額(契約相手方ごと)",IF(AND(OR(K64=#REF!,K64=#REF!),AG64=#REF!),"契約総額(全官署)",IF(AND(K64=#REF!,AG64=#REF!),"契約総額(自官署のみ)",IF(K64=#REF!,"年間支払金額(自官署のみ)",IF(AG64=#REF!,"契約総額",IF(AND(COUNTIF(BE64,"&lt;&gt;*単価*"),OR(K64=#REF!,K64=#REF!)),"全官署予定価格",IF(AND(COUNTIF(BE64,"*単価*"),OR(K64=#REF!,K64=#REF!)),"全官署支払金額",IF(AND(COUNTIF(BE64,"&lt;&gt;*単価*"),COUNTIF(BE64,"*変更契約*")),"変更後予定価格",IF(COUNTIF(BE64,"*単価*"),"年間支払金額","予定価格"))))))))))))</f>
        <v>#REF!</v>
      </c>
      <c r="AY64" s="194" t="e">
        <f>IF(AND(BD64=#REF!,R64&gt;#REF!),"○",IF(AND(BD64=#REF!,R64&gt;=#REF!),"○",IF(AND(BD64=#REF!,R64&gt;=#REF!),"○",IF(AND(BD64=#REF!,R64&gt;=#REF!),"○",IF(AND(BD64=#REF!,R64&gt;=#REF!),"○",IF(AND(BD64=#REF!,R64&gt;=#REF!),"○",IF(AND(BD64=#REF!,R64&gt;=#REF!),"○",IF(AND(BD64=#REF!,R64&gt;=#REF!),"○",IF(AND(BD64=#REF!,R64&gt;=#REF!),"○",IF(R64="他官署で調達手続き入札を実施のため","○","×"))))))))))</f>
        <v>#REF!</v>
      </c>
      <c r="AZ64" s="194" t="e">
        <f>IF(AND(BD64=#REF!,W64&gt;#REF!),"○",IF(AND(BD64=#REF!,W64&gt;=#REF!),"○",IF(AND(BD64=#REF!,W64&gt;=#REF!),"○",IF(AND(BD64=#REF!,W64&gt;=#REF!),"○",IF(AND(BD64=#REF!,W64&gt;=#REF!),"○",IF(AND(BD64=#REF!,W64&gt;=#REF!),"○",IF(AND(BD64=#REF!,W64&gt;=#REF!),"○",IF(AND(BD64=#REF!,W64&gt;=#REF!),"○",IF(AND(BD64=#REF!,W64&gt;=#REF!),"○","×")))))))))</f>
        <v>#REF!</v>
      </c>
      <c r="BA64" s="194" t="e">
        <f t="shared" si="3"/>
        <v>#REF!</v>
      </c>
      <c r="BB64" s="194" t="e">
        <f t="shared" si="4"/>
        <v>#REF!</v>
      </c>
      <c r="BC64" s="195" t="e">
        <f t="shared" si="0"/>
        <v>#REF!</v>
      </c>
      <c r="BD64" s="193">
        <f t="shared" si="5"/>
        <v>0</v>
      </c>
      <c r="BE64" s="7" t="e">
        <f>IF(AG64=#REF!,"",IF(AND(K64&lt;&gt;"",ISTEXT(S64)),"分担契約/単価契約",IF(ISTEXT(S64),"単価契約",IF(K64&lt;&gt;"","分担契約",""))))</f>
        <v>#REF!</v>
      </c>
      <c r="BF64" s="205" t="e">
        <f>IF(COUNTIF(R64,"**"),"",IF(AND(R64&gt;=#REF!,OR(H64=#REF!,H64=#REF!)),1,IF(AND(R64&gt;=#REF!,H64&lt;&gt;#REF!,H64&lt;&gt;#REF!),1,"")))</f>
        <v>#REF!</v>
      </c>
      <c r="BG64" s="253" t="str">
        <f t="shared" si="6"/>
        <v>○</v>
      </c>
      <c r="BH64" s="205" t="b">
        <f t="shared" si="7"/>
        <v>1</v>
      </c>
      <c r="BI64" s="205" t="b">
        <f t="shared" si="8"/>
        <v>1</v>
      </c>
    </row>
    <row r="65" spans="1:61" s="75" customFormat="1" ht="54.95" customHeight="1">
      <c r="A65" s="177">
        <f t="shared" si="1"/>
        <v>60</v>
      </c>
      <c r="B65" s="177" t="str">
        <f t="shared" si="2"/>
        <v/>
      </c>
      <c r="C65" s="177" t="str">
        <f>IF(B65&lt;&gt;1,"",COUNTIF($B$6:B65,1))</f>
        <v/>
      </c>
      <c r="D65" s="177" t="str">
        <f>IF(B65&lt;&gt;2,"",COUNTIF($B$6:B65,2))</f>
        <v/>
      </c>
      <c r="E65" s="177" t="str">
        <f>IF(B65&lt;&gt;3,"",COUNTIF($B$6:B65,3))</f>
        <v/>
      </c>
      <c r="F65" s="177" t="str">
        <f>IF(B65&lt;&gt;4,"",COUNTIF($B$6:B65,4))</f>
        <v/>
      </c>
      <c r="G65" s="59"/>
      <c r="H65" s="60"/>
      <c r="I65" s="60"/>
      <c r="J65" s="60"/>
      <c r="K65" s="59"/>
      <c r="L65" s="7"/>
      <c r="M65" s="61"/>
      <c r="N65" s="60"/>
      <c r="O65" s="62"/>
      <c r="P65" s="60"/>
      <c r="Q65" s="59"/>
      <c r="R65" s="63"/>
      <c r="S65" s="82"/>
      <c r="T65" s="83"/>
      <c r="U65" s="237" t="e">
        <f>IF(OR(L65="×",AG65=#REF!),"－",IF(T65&lt;&gt;"",ROUNDDOWN(T65/R65,3),(IFERROR(ROUNDDOWN(S65/R65,3),"－"))))</f>
        <v>#REF!</v>
      </c>
      <c r="V65" s="63"/>
      <c r="W65" s="63"/>
      <c r="X65" s="59"/>
      <c r="Y65" s="64"/>
      <c r="Z65" s="65"/>
      <c r="AA65" s="66"/>
      <c r="AB65" s="7"/>
      <c r="AC65" s="10"/>
      <c r="AD65" s="10"/>
      <c r="AE65" s="67"/>
      <c r="AF65" s="68"/>
      <c r="AG65" s="64"/>
      <c r="AH65" s="60"/>
      <c r="AI65" s="60"/>
      <c r="AJ65" s="60"/>
      <c r="AK65" s="7"/>
      <c r="AL65" s="7"/>
      <c r="AM65" s="59"/>
      <c r="AN65" s="7"/>
      <c r="AO65" s="7"/>
      <c r="AP65" s="7"/>
      <c r="AQ65" s="7"/>
      <c r="AR65" s="7"/>
      <c r="AS65" s="7"/>
      <c r="AT65" s="7"/>
      <c r="AU65" s="7"/>
      <c r="AV65" s="179"/>
      <c r="AW65" s="59"/>
      <c r="AX65" s="194" t="e">
        <f>IF(AND(OR(K65=#REF!,K65=#REF!),OR(AG65=#REF!,AG65=#REF!)),"年間支払金額(全官署)",IF(OR(AG65=#REF!,AG65=#REF!),"年間支払金額",IF(AND(OR(COUNTIF(AI65,"*すべて*"),COUNTIF(AI65,"*全て*")),Q65="●",OR(K65=#REF!,K65=#REF!)),"年間支払金額(全官署、契約相手方ごと)",IF(AND(OR(COUNTIF(AI65,"*すべて*"),COUNTIF(AI65,"*全て*")),Q65="●"),"年間支払金額(契約相手方ごと)",IF(AND(OR(K65=#REF!,K65=#REF!),AG65=#REF!),"契約総額(全官署)",IF(AND(K65=#REF!,AG65=#REF!),"契約総額(自官署のみ)",IF(K65=#REF!,"年間支払金額(自官署のみ)",IF(AG65=#REF!,"契約総額",IF(AND(COUNTIF(BE65,"&lt;&gt;*単価*"),OR(K65=#REF!,K65=#REF!)),"全官署予定価格",IF(AND(COUNTIF(BE65,"*単価*"),OR(K65=#REF!,K65=#REF!)),"全官署支払金額",IF(AND(COUNTIF(BE65,"&lt;&gt;*単価*"),COUNTIF(BE65,"*変更契約*")),"変更後予定価格",IF(COUNTIF(BE65,"*単価*"),"年間支払金額","予定価格"))))))))))))</f>
        <v>#REF!</v>
      </c>
      <c r="AY65" s="194" t="e">
        <f>IF(AND(BD65=#REF!,R65&gt;#REF!),"○",IF(AND(BD65=#REF!,R65&gt;=#REF!),"○",IF(AND(BD65=#REF!,R65&gt;=#REF!),"○",IF(AND(BD65=#REF!,R65&gt;=#REF!),"○",IF(AND(BD65=#REF!,R65&gt;=#REF!),"○",IF(AND(BD65=#REF!,R65&gt;=#REF!),"○",IF(AND(BD65=#REF!,R65&gt;=#REF!),"○",IF(AND(BD65=#REF!,R65&gt;=#REF!),"○",IF(AND(BD65=#REF!,R65&gt;=#REF!),"○",IF(R65="他官署で調達手続き入札を実施のため","○","×"))))))))))</f>
        <v>#REF!</v>
      </c>
      <c r="AZ65" s="194" t="e">
        <f>IF(AND(BD65=#REF!,W65&gt;#REF!),"○",IF(AND(BD65=#REF!,W65&gt;=#REF!),"○",IF(AND(BD65=#REF!,W65&gt;=#REF!),"○",IF(AND(BD65=#REF!,W65&gt;=#REF!),"○",IF(AND(BD65=#REF!,W65&gt;=#REF!),"○",IF(AND(BD65=#REF!,W65&gt;=#REF!),"○",IF(AND(BD65=#REF!,W65&gt;=#REF!),"○",IF(AND(BD65=#REF!,W65&gt;=#REF!),"○",IF(AND(BD65=#REF!,W65&gt;=#REF!),"○","×")))))))))</f>
        <v>#REF!</v>
      </c>
      <c r="BA65" s="194" t="e">
        <f t="shared" si="3"/>
        <v>#REF!</v>
      </c>
      <c r="BB65" s="194" t="e">
        <f t="shared" si="4"/>
        <v>#REF!</v>
      </c>
      <c r="BC65" s="195" t="e">
        <f t="shared" si="0"/>
        <v>#REF!</v>
      </c>
      <c r="BD65" s="193">
        <f t="shared" si="5"/>
        <v>0</v>
      </c>
      <c r="BE65" s="7" t="e">
        <f>IF(AG65=#REF!,"",IF(AND(K65&lt;&gt;"",ISTEXT(S65)),"分担契約/単価契約",IF(ISTEXT(S65),"単価契約",IF(K65&lt;&gt;"","分担契約",""))))</f>
        <v>#REF!</v>
      </c>
      <c r="BF65" s="205" t="e">
        <f>IF(COUNTIF(R65,"**"),"",IF(AND(R65&gt;=#REF!,OR(H65=#REF!,H65=#REF!)),1,IF(AND(R65&gt;=#REF!,H65&lt;&gt;#REF!,H65&lt;&gt;#REF!),1,"")))</f>
        <v>#REF!</v>
      </c>
      <c r="BG65" s="253" t="str">
        <f t="shared" si="6"/>
        <v>○</v>
      </c>
      <c r="BH65" s="205" t="b">
        <f t="shared" si="7"/>
        <v>1</v>
      </c>
      <c r="BI65" s="205" t="b">
        <f t="shared" si="8"/>
        <v>1</v>
      </c>
    </row>
    <row r="66" spans="1:61" s="75" customFormat="1" ht="54.95" customHeight="1">
      <c r="A66" s="177">
        <f t="shared" si="1"/>
        <v>61</v>
      </c>
      <c r="B66" s="177" t="str">
        <f t="shared" si="2"/>
        <v/>
      </c>
      <c r="C66" s="177" t="str">
        <f>IF(B66&lt;&gt;1,"",COUNTIF($B$6:B66,1))</f>
        <v/>
      </c>
      <c r="D66" s="177" t="str">
        <f>IF(B66&lt;&gt;2,"",COUNTIF($B$6:B66,2))</f>
        <v/>
      </c>
      <c r="E66" s="177" t="str">
        <f>IF(B66&lt;&gt;3,"",COUNTIF($B$6:B66,3))</f>
        <v/>
      </c>
      <c r="F66" s="177" t="str">
        <f>IF(B66&lt;&gt;4,"",COUNTIF($B$6:B66,4))</f>
        <v/>
      </c>
      <c r="G66" s="59"/>
      <c r="H66" s="60"/>
      <c r="I66" s="60"/>
      <c r="J66" s="60"/>
      <c r="K66" s="59"/>
      <c r="L66" s="7"/>
      <c r="M66" s="61"/>
      <c r="N66" s="60"/>
      <c r="O66" s="62"/>
      <c r="P66" s="60"/>
      <c r="Q66" s="59"/>
      <c r="R66" s="63"/>
      <c r="S66" s="82"/>
      <c r="T66" s="83"/>
      <c r="U66" s="237" t="e">
        <f>IF(OR(L66="×",AG66=#REF!),"－",IF(T66&lt;&gt;"",ROUNDDOWN(T66/R66,3),(IFERROR(ROUNDDOWN(S66/R66,3),"－"))))</f>
        <v>#REF!</v>
      </c>
      <c r="V66" s="63"/>
      <c r="W66" s="63"/>
      <c r="X66" s="59"/>
      <c r="Y66" s="64"/>
      <c r="Z66" s="65"/>
      <c r="AA66" s="66"/>
      <c r="AB66" s="7"/>
      <c r="AC66" s="10"/>
      <c r="AD66" s="10"/>
      <c r="AE66" s="67"/>
      <c r="AF66" s="68"/>
      <c r="AG66" s="64"/>
      <c r="AH66" s="60"/>
      <c r="AI66" s="60"/>
      <c r="AJ66" s="60"/>
      <c r="AK66" s="7"/>
      <c r="AL66" s="7"/>
      <c r="AM66" s="59"/>
      <c r="AN66" s="7"/>
      <c r="AO66" s="7"/>
      <c r="AP66" s="7"/>
      <c r="AQ66" s="76"/>
      <c r="AR66" s="76"/>
      <c r="AS66" s="76"/>
      <c r="AT66" s="7"/>
      <c r="AU66" s="7"/>
      <c r="AV66" s="179"/>
      <c r="AW66" s="59"/>
      <c r="AX66" s="194" t="e">
        <f>IF(AND(OR(K66=#REF!,K66=#REF!),OR(AG66=#REF!,AG66=#REF!)),"年間支払金額(全官署)",IF(OR(AG66=#REF!,AG66=#REF!),"年間支払金額",IF(AND(OR(COUNTIF(AI66,"*すべて*"),COUNTIF(AI66,"*全て*")),Q66="●",OR(K66=#REF!,K66=#REF!)),"年間支払金額(全官署、契約相手方ごと)",IF(AND(OR(COUNTIF(AI66,"*すべて*"),COUNTIF(AI66,"*全て*")),Q66="●"),"年間支払金額(契約相手方ごと)",IF(AND(OR(K66=#REF!,K66=#REF!),AG66=#REF!),"契約総額(全官署)",IF(AND(K66=#REF!,AG66=#REF!),"契約総額(自官署のみ)",IF(K66=#REF!,"年間支払金額(自官署のみ)",IF(AG66=#REF!,"契約総額",IF(AND(COUNTIF(BE66,"&lt;&gt;*単価*"),OR(K66=#REF!,K66=#REF!)),"全官署予定価格",IF(AND(COUNTIF(BE66,"*単価*"),OR(K66=#REF!,K66=#REF!)),"全官署支払金額",IF(AND(COUNTIF(BE66,"&lt;&gt;*単価*"),COUNTIF(BE66,"*変更契約*")),"変更後予定価格",IF(COUNTIF(BE66,"*単価*"),"年間支払金額","予定価格"))))))))))))</f>
        <v>#REF!</v>
      </c>
      <c r="AY66" s="194" t="e">
        <f>IF(AND(BD66=#REF!,R66&gt;#REF!),"○",IF(AND(BD66=#REF!,R66&gt;=#REF!),"○",IF(AND(BD66=#REF!,R66&gt;=#REF!),"○",IF(AND(BD66=#REF!,R66&gt;=#REF!),"○",IF(AND(BD66=#REF!,R66&gt;=#REF!),"○",IF(AND(BD66=#REF!,R66&gt;=#REF!),"○",IF(AND(BD66=#REF!,R66&gt;=#REF!),"○",IF(AND(BD66=#REF!,R66&gt;=#REF!),"○",IF(AND(BD66=#REF!,R66&gt;=#REF!),"○",IF(R66="他官署で調達手続き入札を実施のため","○","×"))))))))))</f>
        <v>#REF!</v>
      </c>
      <c r="AZ66" s="194" t="e">
        <f>IF(AND(BD66=#REF!,W66&gt;#REF!),"○",IF(AND(BD66=#REF!,W66&gt;=#REF!),"○",IF(AND(BD66=#REF!,W66&gt;=#REF!),"○",IF(AND(BD66=#REF!,W66&gt;=#REF!),"○",IF(AND(BD66=#REF!,W66&gt;=#REF!),"○",IF(AND(BD66=#REF!,W66&gt;=#REF!),"○",IF(AND(BD66=#REF!,W66&gt;=#REF!),"○",IF(AND(BD66=#REF!,W66&gt;=#REF!),"○",IF(AND(BD66=#REF!,W66&gt;=#REF!),"○","×")))))))))</f>
        <v>#REF!</v>
      </c>
      <c r="BA66" s="194" t="e">
        <f t="shared" si="3"/>
        <v>#REF!</v>
      </c>
      <c r="BB66" s="194" t="e">
        <f t="shared" si="4"/>
        <v>#REF!</v>
      </c>
      <c r="BC66" s="195" t="e">
        <f t="shared" si="0"/>
        <v>#REF!</v>
      </c>
      <c r="BD66" s="193">
        <f t="shared" si="5"/>
        <v>0</v>
      </c>
      <c r="BE66" s="7" t="e">
        <f>IF(AG66=#REF!,"",IF(AND(K66&lt;&gt;"",ISTEXT(S66)),"分担契約/単価契約",IF(ISTEXT(S66),"単価契約",IF(K66&lt;&gt;"","分担契約",""))))</f>
        <v>#REF!</v>
      </c>
      <c r="BF66" s="205" t="e">
        <f>IF(COUNTIF(R66,"**"),"",IF(AND(R66&gt;=#REF!,OR(H66=#REF!,H66=#REF!)),1,IF(AND(R66&gt;=#REF!,H66&lt;&gt;#REF!,H66&lt;&gt;#REF!),1,"")))</f>
        <v>#REF!</v>
      </c>
      <c r="BG66" s="253" t="str">
        <f t="shared" si="6"/>
        <v>○</v>
      </c>
      <c r="BH66" s="205" t="b">
        <f t="shared" si="7"/>
        <v>1</v>
      </c>
      <c r="BI66" s="205" t="b">
        <f t="shared" si="8"/>
        <v>1</v>
      </c>
    </row>
    <row r="67" spans="1:61" s="75" customFormat="1" ht="54.95" customHeight="1">
      <c r="A67" s="177">
        <f t="shared" si="1"/>
        <v>62</v>
      </c>
      <c r="B67" s="177" t="str">
        <f t="shared" si="2"/>
        <v/>
      </c>
      <c r="C67" s="177" t="str">
        <f>IF(B67&lt;&gt;1,"",COUNTIF($B$6:B67,1))</f>
        <v/>
      </c>
      <c r="D67" s="177" t="str">
        <f>IF(B67&lt;&gt;2,"",COUNTIF($B$6:B67,2))</f>
        <v/>
      </c>
      <c r="E67" s="177" t="str">
        <f>IF(B67&lt;&gt;3,"",COUNTIF($B$6:B67,3))</f>
        <v/>
      </c>
      <c r="F67" s="177" t="str">
        <f>IF(B67&lt;&gt;4,"",COUNTIF($B$6:B67,4))</f>
        <v/>
      </c>
      <c r="G67" s="59"/>
      <c r="H67" s="60"/>
      <c r="I67" s="60"/>
      <c r="J67" s="60"/>
      <c r="K67" s="59"/>
      <c r="L67" s="7"/>
      <c r="M67" s="61"/>
      <c r="N67" s="60"/>
      <c r="O67" s="62"/>
      <c r="P67" s="60"/>
      <c r="Q67" s="59"/>
      <c r="R67" s="63"/>
      <c r="S67" s="82"/>
      <c r="T67" s="83"/>
      <c r="U67" s="237" t="e">
        <f>IF(OR(L67="×",AG67=#REF!),"－",IF(T67&lt;&gt;"",ROUNDDOWN(T67/R67,3),(IFERROR(ROUNDDOWN(S67/R67,3),"－"))))</f>
        <v>#REF!</v>
      </c>
      <c r="V67" s="63"/>
      <c r="W67" s="63"/>
      <c r="X67" s="59"/>
      <c r="Y67" s="64"/>
      <c r="Z67" s="65"/>
      <c r="AA67" s="66"/>
      <c r="AB67" s="7"/>
      <c r="AC67" s="10"/>
      <c r="AD67" s="10"/>
      <c r="AE67" s="67"/>
      <c r="AF67" s="68"/>
      <c r="AG67" s="64"/>
      <c r="AH67" s="60"/>
      <c r="AI67" s="60"/>
      <c r="AJ67" s="60"/>
      <c r="AK67" s="7"/>
      <c r="AL67" s="7"/>
      <c r="AM67" s="59"/>
      <c r="AN67" s="7"/>
      <c r="AO67" s="7"/>
      <c r="AP67" s="7"/>
      <c r="AQ67" s="76"/>
      <c r="AR67" s="76"/>
      <c r="AS67" s="76"/>
      <c r="AT67" s="7"/>
      <c r="AU67" s="7"/>
      <c r="AV67" s="179"/>
      <c r="AW67" s="59"/>
      <c r="AX67" s="194" t="e">
        <f>IF(AND(OR(K67=#REF!,K67=#REF!),OR(AG67=#REF!,AG67=#REF!)),"年間支払金額(全官署)",IF(OR(AG67=#REF!,AG67=#REF!),"年間支払金額",IF(AND(OR(COUNTIF(AI67,"*すべて*"),COUNTIF(AI67,"*全て*")),Q67="●",OR(K67=#REF!,K67=#REF!)),"年間支払金額(全官署、契約相手方ごと)",IF(AND(OR(COUNTIF(AI67,"*すべて*"),COUNTIF(AI67,"*全て*")),Q67="●"),"年間支払金額(契約相手方ごと)",IF(AND(OR(K67=#REF!,K67=#REF!),AG67=#REF!),"契約総額(全官署)",IF(AND(K67=#REF!,AG67=#REF!),"契約総額(自官署のみ)",IF(K67=#REF!,"年間支払金額(自官署のみ)",IF(AG67=#REF!,"契約総額",IF(AND(COUNTIF(BE67,"&lt;&gt;*単価*"),OR(K67=#REF!,K67=#REF!)),"全官署予定価格",IF(AND(COUNTIF(BE67,"*単価*"),OR(K67=#REF!,K67=#REF!)),"全官署支払金額",IF(AND(COUNTIF(BE67,"&lt;&gt;*単価*"),COUNTIF(BE67,"*変更契約*")),"変更後予定価格",IF(COUNTIF(BE67,"*単価*"),"年間支払金額","予定価格"))))))))))))</f>
        <v>#REF!</v>
      </c>
      <c r="AY67" s="194" t="e">
        <f>IF(AND(BD67=#REF!,R67&gt;#REF!),"○",IF(AND(BD67=#REF!,R67&gt;=#REF!),"○",IF(AND(BD67=#REF!,R67&gt;=#REF!),"○",IF(AND(BD67=#REF!,R67&gt;=#REF!),"○",IF(AND(BD67=#REF!,R67&gt;=#REF!),"○",IF(AND(BD67=#REF!,R67&gt;=#REF!),"○",IF(AND(BD67=#REF!,R67&gt;=#REF!),"○",IF(AND(BD67=#REF!,R67&gt;=#REF!),"○",IF(AND(BD67=#REF!,R67&gt;=#REF!),"○",IF(R67="他官署で調達手続き入札を実施のため","○","×"))))))))))</f>
        <v>#REF!</v>
      </c>
      <c r="AZ67" s="194" t="e">
        <f>IF(AND(BD67=#REF!,W67&gt;#REF!),"○",IF(AND(BD67=#REF!,W67&gt;=#REF!),"○",IF(AND(BD67=#REF!,W67&gt;=#REF!),"○",IF(AND(BD67=#REF!,W67&gt;=#REF!),"○",IF(AND(BD67=#REF!,W67&gt;=#REF!),"○",IF(AND(BD67=#REF!,W67&gt;=#REF!),"○",IF(AND(BD67=#REF!,W67&gt;=#REF!),"○",IF(AND(BD67=#REF!,W67&gt;=#REF!),"○",IF(AND(BD67=#REF!,W67&gt;=#REF!),"○","×")))))))))</f>
        <v>#REF!</v>
      </c>
      <c r="BA67" s="194" t="e">
        <f t="shared" si="3"/>
        <v>#REF!</v>
      </c>
      <c r="BB67" s="194" t="e">
        <f t="shared" si="4"/>
        <v>#REF!</v>
      </c>
      <c r="BC67" s="195" t="e">
        <f t="shared" si="0"/>
        <v>#REF!</v>
      </c>
      <c r="BD67" s="193">
        <f t="shared" si="5"/>
        <v>0</v>
      </c>
      <c r="BE67" s="7" t="e">
        <f>IF(AG67=#REF!,"",IF(AND(K67&lt;&gt;"",ISTEXT(S67)),"分担契約/単価契約",IF(ISTEXT(S67),"単価契約",IF(K67&lt;&gt;"","分担契約",""))))</f>
        <v>#REF!</v>
      </c>
      <c r="BF67" s="205" t="e">
        <f>IF(COUNTIF(R67,"**"),"",IF(AND(R67&gt;=#REF!,OR(H67=#REF!,H67=#REF!)),1,IF(AND(R67&gt;=#REF!,H67&lt;&gt;#REF!,H67&lt;&gt;#REF!),1,"")))</f>
        <v>#REF!</v>
      </c>
      <c r="BG67" s="253" t="str">
        <f t="shared" si="6"/>
        <v>○</v>
      </c>
      <c r="BH67" s="205" t="b">
        <f t="shared" si="7"/>
        <v>1</v>
      </c>
      <c r="BI67" s="205" t="b">
        <f t="shared" si="8"/>
        <v>1</v>
      </c>
    </row>
    <row r="68" spans="1:61" s="75" customFormat="1" ht="54.95" customHeight="1">
      <c r="A68" s="177">
        <f t="shared" si="1"/>
        <v>63</v>
      </c>
      <c r="B68" s="177" t="str">
        <f t="shared" si="2"/>
        <v/>
      </c>
      <c r="C68" s="177" t="str">
        <f>IF(B68&lt;&gt;1,"",COUNTIF($B$6:B68,1))</f>
        <v/>
      </c>
      <c r="D68" s="177" t="str">
        <f>IF(B68&lt;&gt;2,"",COUNTIF($B$6:B68,2))</f>
        <v/>
      </c>
      <c r="E68" s="177" t="str">
        <f>IF(B68&lt;&gt;3,"",COUNTIF($B$6:B68,3))</f>
        <v/>
      </c>
      <c r="F68" s="177" t="str">
        <f>IF(B68&lt;&gt;4,"",COUNTIF($B$6:B68,4))</f>
        <v/>
      </c>
      <c r="G68" s="59"/>
      <c r="H68" s="60"/>
      <c r="I68" s="60"/>
      <c r="J68" s="60"/>
      <c r="K68" s="59"/>
      <c r="L68" s="7"/>
      <c r="M68" s="61"/>
      <c r="N68" s="60"/>
      <c r="O68" s="62"/>
      <c r="P68" s="60"/>
      <c r="Q68" s="59"/>
      <c r="R68" s="63"/>
      <c r="S68" s="82"/>
      <c r="T68" s="83"/>
      <c r="U68" s="237" t="e">
        <f>IF(OR(L68="×",AG68=#REF!),"－",IF(T68&lt;&gt;"",ROUNDDOWN(T68/R68,3),(IFERROR(ROUNDDOWN(S68/R68,3),"－"))))</f>
        <v>#REF!</v>
      </c>
      <c r="V68" s="63"/>
      <c r="W68" s="63"/>
      <c r="X68" s="59"/>
      <c r="Y68" s="64"/>
      <c r="Z68" s="65"/>
      <c r="AA68" s="66"/>
      <c r="AB68" s="7"/>
      <c r="AC68" s="10"/>
      <c r="AD68" s="10"/>
      <c r="AE68" s="67"/>
      <c r="AF68" s="68"/>
      <c r="AG68" s="64"/>
      <c r="AH68" s="60"/>
      <c r="AI68" s="60"/>
      <c r="AJ68" s="60"/>
      <c r="AK68" s="7"/>
      <c r="AL68" s="7"/>
      <c r="AM68" s="59"/>
      <c r="AN68" s="7"/>
      <c r="AO68" s="7"/>
      <c r="AP68" s="7"/>
      <c r="AQ68" s="7"/>
      <c r="AR68" s="7"/>
      <c r="AS68" s="7"/>
      <c r="AT68" s="7"/>
      <c r="AU68" s="7"/>
      <c r="AV68" s="179"/>
      <c r="AW68" s="59"/>
      <c r="AX68" s="194" t="e">
        <f>IF(AND(OR(K68=#REF!,K68=#REF!),OR(AG68=#REF!,AG68=#REF!)),"年間支払金額(全官署)",IF(OR(AG68=#REF!,AG68=#REF!),"年間支払金額",IF(AND(OR(COUNTIF(AI68,"*すべて*"),COUNTIF(AI68,"*全て*")),Q68="●",OR(K68=#REF!,K68=#REF!)),"年間支払金額(全官署、契約相手方ごと)",IF(AND(OR(COUNTIF(AI68,"*すべて*"),COUNTIF(AI68,"*全て*")),Q68="●"),"年間支払金額(契約相手方ごと)",IF(AND(OR(K68=#REF!,K68=#REF!),AG68=#REF!),"契約総額(全官署)",IF(AND(K68=#REF!,AG68=#REF!),"契約総額(自官署のみ)",IF(K68=#REF!,"年間支払金額(自官署のみ)",IF(AG68=#REF!,"契約総額",IF(AND(COUNTIF(BE68,"&lt;&gt;*単価*"),OR(K68=#REF!,K68=#REF!)),"全官署予定価格",IF(AND(COUNTIF(BE68,"*単価*"),OR(K68=#REF!,K68=#REF!)),"全官署支払金額",IF(AND(COUNTIF(BE68,"&lt;&gt;*単価*"),COUNTIF(BE68,"*変更契約*")),"変更後予定価格",IF(COUNTIF(BE68,"*単価*"),"年間支払金額","予定価格"))))))))))))</f>
        <v>#REF!</v>
      </c>
      <c r="AY68" s="194" t="e">
        <f>IF(AND(BD68=#REF!,R68&gt;#REF!),"○",IF(AND(BD68=#REF!,R68&gt;=#REF!),"○",IF(AND(BD68=#REF!,R68&gt;=#REF!),"○",IF(AND(BD68=#REF!,R68&gt;=#REF!),"○",IF(AND(BD68=#REF!,R68&gt;=#REF!),"○",IF(AND(BD68=#REF!,R68&gt;=#REF!),"○",IF(AND(BD68=#REF!,R68&gt;=#REF!),"○",IF(AND(BD68=#REF!,R68&gt;=#REF!),"○",IF(AND(BD68=#REF!,R68&gt;=#REF!),"○",IF(R68="他官署で調達手続き入札を実施のため","○","×"))))))))))</f>
        <v>#REF!</v>
      </c>
      <c r="AZ68" s="194" t="e">
        <f>IF(AND(BD68=#REF!,W68&gt;#REF!),"○",IF(AND(BD68=#REF!,W68&gt;=#REF!),"○",IF(AND(BD68=#REF!,W68&gt;=#REF!),"○",IF(AND(BD68=#REF!,W68&gt;=#REF!),"○",IF(AND(BD68=#REF!,W68&gt;=#REF!),"○",IF(AND(BD68=#REF!,W68&gt;=#REF!),"○",IF(AND(BD68=#REF!,W68&gt;=#REF!),"○",IF(AND(BD68=#REF!,W68&gt;=#REF!),"○",IF(AND(BD68=#REF!,W68&gt;=#REF!),"○","×")))))))))</f>
        <v>#REF!</v>
      </c>
      <c r="BA68" s="194" t="e">
        <f t="shared" si="3"/>
        <v>#REF!</v>
      </c>
      <c r="BB68" s="194" t="e">
        <f t="shared" si="4"/>
        <v>#REF!</v>
      </c>
      <c r="BC68" s="195" t="e">
        <f t="shared" si="0"/>
        <v>#REF!</v>
      </c>
      <c r="BD68" s="193">
        <f t="shared" si="5"/>
        <v>0</v>
      </c>
      <c r="BE68" s="7" t="e">
        <f>IF(AG68=#REF!,"",IF(AND(K68&lt;&gt;"",ISTEXT(S68)),"分担契約/単価契約",IF(ISTEXT(S68),"単価契約",IF(K68&lt;&gt;"","分担契約",""))))</f>
        <v>#REF!</v>
      </c>
      <c r="BF68" s="205" t="e">
        <f>IF(COUNTIF(R68,"**"),"",IF(AND(R68&gt;=#REF!,OR(H68=#REF!,H68=#REF!)),1,IF(AND(R68&gt;=#REF!,H68&lt;&gt;#REF!,H68&lt;&gt;#REF!),1,"")))</f>
        <v>#REF!</v>
      </c>
      <c r="BG68" s="253" t="str">
        <f t="shared" si="6"/>
        <v>○</v>
      </c>
      <c r="BH68" s="205" t="b">
        <f t="shared" si="7"/>
        <v>1</v>
      </c>
      <c r="BI68" s="205" t="b">
        <f t="shared" si="8"/>
        <v>1</v>
      </c>
    </row>
    <row r="69" spans="1:61" s="75" customFormat="1" ht="54.95" customHeight="1">
      <c r="A69" s="177">
        <f t="shared" si="1"/>
        <v>64</v>
      </c>
      <c r="B69" s="177" t="str">
        <f t="shared" si="2"/>
        <v/>
      </c>
      <c r="C69" s="177" t="str">
        <f>IF(B69&lt;&gt;1,"",COUNTIF($B$6:B69,1))</f>
        <v/>
      </c>
      <c r="D69" s="177" t="str">
        <f>IF(B69&lt;&gt;2,"",COUNTIF($B$6:B69,2))</f>
        <v/>
      </c>
      <c r="E69" s="177" t="str">
        <f>IF(B69&lt;&gt;3,"",COUNTIF($B$6:B69,3))</f>
        <v/>
      </c>
      <c r="F69" s="177" t="str">
        <f>IF(B69&lt;&gt;4,"",COUNTIF($B$6:B69,4))</f>
        <v/>
      </c>
      <c r="G69" s="59"/>
      <c r="H69" s="60"/>
      <c r="I69" s="60"/>
      <c r="J69" s="60"/>
      <c r="K69" s="59"/>
      <c r="L69" s="7"/>
      <c r="M69" s="61"/>
      <c r="N69" s="60"/>
      <c r="O69" s="62"/>
      <c r="P69" s="7"/>
      <c r="Q69" s="59"/>
      <c r="R69" s="63"/>
      <c r="S69" s="82"/>
      <c r="T69" s="83"/>
      <c r="U69" s="237" t="e">
        <f>IF(OR(L69="×",AG69=#REF!),"－",IF(T69&lt;&gt;"",ROUNDDOWN(T69/R69,3),(IFERROR(ROUNDDOWN(S69/R69,3),"－"))))</f>
        <v>#REF!</v>
      </c>
      <c r="V69" s="63"/>
      <c r="W69" s="63"/>
      <c r="X69" s="59"/>
      <c r="Y69" s="64"/>
      <c r="Z69" s="65"/>
      <c r="AA69" s="66"/>
      <c r="AB69" s="7"/>
      <c r="AC69" s="10"/>
      <c r="AD69" s="10"/>
      <c r="AE69" s="67"/>
      <c r="AF69" s="68"/>
      <c r="AG69" s="64"/>
      <c r="AH69" s="60"/>
      <c r="AI69" s="60"/>
      <c r="AJ69" s="60"/>
      <c r="AK69" s="7"/>
      <c r="AL69" s="7"/>
      <c r="AM69" s="59"/>
      <c r="AN69" s="7"/>
      <c r="AO69" s="7"/>
      <c r="AP69" s="7"/>
      <c r="AQ69" s="7"/>
      <c r="AR69" s="7"/>
      <c r="AS69" s="7"/>
      <c r="AT69" s="7"/>
      <c r="AU69" s="7"/>
      <c r="AV69" s="179"/>
      <c r="AW69" s="59"/>
      <c r="AX69" s="194" t="e">
        <f>IF(AND(OR(K69=#REF!,K69=#REF!),OR(AG69=#REF!,AG69=#REF!)),"年間支払金額(全官署)",IF(OR(AG69=#REF!,AG69=#REF!),"年間支払金額",IF(AND(OR(COUNTIF(AI69,"*すべて*"),COUNTIF(AI69,"*全て*")),Q69="●",OR(K69=#REF!,K69=#REF!)),"年間支払金額(全官署、契約相手方ごと)",IF(AND(OR(COUNTIF(AI69,"*すべて*"),COUNTIF(AI69,"*全て*")),Q69="●"),"年間支払金額(契約相手方ごと)",IF(AND(OR(K69=#REF!,K69=#REF!),AG69=#REF!),"契約総額(全官署)",IF(AND(K69=#REF!,AG69=#REF!),"契約総額(自官署のみ)",IF(K69=#REF!,"年間支払金額(自官署のみ)",IF(AG69=#REF!,"契約総額",IF(AND(COUNTIF(BE69,"&lt;&gt;*単価*"),OR(K69=#REF!,K69=#REF!)),"全官署予定価格",IF(AND(COUNTIF(BE69,"*単価*"),OR(K69=#REF!,K69=#REF!)),"全官署支払金額",IF(AND(COUNTIF(BE69,"&lt;&gt;*単価*"),COUNTIF(BE69,"*変更契約*")),"変更後予定価格",IF(COUNTIF(BE69,"*単価*"),"年間支払金額","予定価格"))))))))))))</f>
        <v>#REF!</v>
      </c>
      <c r="AY69" s="194" t="e">
        <f>IF(AND(BD69=#REF!,R69&gt;#REF!),"○",IF(AND(BD69=#REF!,R69&gt;=#REF!),"○",IF(AND(BD69=#REF!,R69&gt;=#REF!),"○",IF(AND(BD69=#REF!,R69&gt;=#REF!),"○",IF(AND(BD69=#REF!,R69&gt;=#REF!),"○",IF(AND(BD69=#REF!,R69&gt;=#REF!),"○",IF(AND(BD69=#REF!,R69&gt;=#REF!),"○",IF(AND(BD69=#REF!,R69&gt;=#REF!),"○",IF(AND(BD69=#REF!,R69&gt;=#REF!),"○",IF(R69="他官署で調達手続き入札を実施のため","○","×"))))))))))</f>
        <v>#REF!</v>
      </c>
      <c r="AZ69" s="194" t="e">
        <f>IF(AND(BD69=#REF!,W69&gt;#REF!),"○",IF(AND(BD69=#REF!,W69&gt;=#REF!),"○",IF(AND(BD69=#REF!,W69&gt;=#REF!),"○",IF(AND(BD69=#REF!,W69&gt;=#REF!),"○",IF(AND(BD69=#REF!,W69&gt;=#REF!),"○",IF(AND(BD69=#REF!,W69&gt;=#REF!),"○",IF(AND(BD69=#REF!,W69&gt;=#REF!),"○",IF(AND(BD69=#REF!,W69&gt;=#REF!),"○",IF(AND(BD69=#REF!,W69&gt;=#REF!),"○","×")))))))))</f>
        <v>#REF!</v>
      </c>
      <c r="BA69" s="194" t="e">
        <f t="shared" si="3"/>
        <v>#REF!</v>
      </c>
      <c r="BB69" s="194" t="e">
        <f t="shared" si="4"/>
        <v>#REF!</v>
      </c>
      <c r="BC69" s="195" t="e">
        <f t="shared" si="0"/>
        <v>#REF!</v>
      </c>
      <c r="BD69" s="193">
        <f t="shared" si="5"/>
        <v>0</v>
      </c>
      <c r="BE69" s="7" t="e">
        <f>IF(AG69=#REF!,"",IF(AND(K69&lt;&gt;"",ISTEXT(S69)),"分担契約/単価契約",IF(ISTEXT(S69),"単価契約",IF(K69&lt;&gt;"","分担契約",""))))</f>
        <v>#REF!</v>
      </c>
      <c r="BF69" s="205" t="e">
        <f>IF(COUNTIF(R69,"**"),"",IF(AND(R69&gt;=#REF!,OR(H69=#REF!,H69=#REF!)),1,IF(AND(R69&gt;=#REF!,H69&lt;&gt;#REF!,H69&lt;&gt;#REF!),1,"")))</f>
        <v>#REF!</v>
      </c>
      <c r="BG69" s="253" t="str">
        <f t="shared" si="6"/>
        <v>○</v>
      </c>
      <c r="BH69" s="205" t="b">
        <f t="shared" si="7"/>
        <v>1</v>
      </c>
      <c r="BI69" s="205" t="b">
        <f t="shared" si="8"/>
        <v>1</v>
      </c>
    </row>
    <row r="70" spans="1:61" s="75" customFormat="1" ht="54.95" customHeight="1">
      <c r="A70" s="177">
        <f t="shared" si="1"/>
        <v>65</v>
      </c>
      <c r="B70" s="177" t="str">
        <f t="shared" si="2"/>
        <v/>
      </c>
      <c r="C70" s="177" t="str">
        <f>IF(B70&lt;&gt;1,"",COUNTIF($B$6:B70,1))</f>
        <v/>
      </c>
      <c r="D70" s="177" t="str">
        <f>IF(B70&lt;&gt;2,"",COUNTIF($B$6:B70,2))</f>
        <v/>
      </c>
      <c r="E70" s="177" t="str">
        <f>IF(B70&lt;&gt;3,"",COUNTIF($B$6:B70,3))</f>
        <v/>
      </c>
      <c r="F70" s="177" t="str">
        <f>IF(B70&lt;&gt;4,"",COUNTIF($B$6:B70,4))</f>
        <v/>
      </c>
      <c r="G70" s="59"/>
      <c r="H70" s="60"/>
      <c r="I70" s="60"/>
      <c r="J70" s="60"/>
      <c r="K70" s="59"/>
      <c r="L70" s="7"/>
      <c r="M70" s="61"/>
      <c r="N70" s="60"/>
      <c r="O70" s="62"/>
      <c r="P70" s="60"/>
      <c r="Q70" s="59"/>
      <c r="R70" s="63"/>
      <c r="S70" s="80"/>
      <c r="T70" s="81"/>
      <c r="U70" s="237" t="e">
        <f>IF(OR(L70="×",AG70=#REF!),"－",IF(T70&lt;&gt;"",ROUNDDOWN(T70/R70,3),(IFERROR(ROUNDDOWN(S70/R70,3),"－"))))</f>
        <v>#REF!</v>
      </c>
      <c r="V70" s="63"/>
      <c r="W70" s="63"/>
      <c r="X70" s="59"/>
      <c r="Y70" s="64"/>
      <c r="Z70" s="65"/>
      <c r="AA70" s="66"/>
      <c r="AB70" s="7"/>
      <c r="AC70" s="10"/>
      <c r="AD70" s="10"/>
      <c r="AE70" s="67"/>
      <c r="AF70" s="68"/>
      <c r="AG70" s="64"/>
      <c r="AH70" s="60"/>
      <c r="AI70" s="60"/>
      <c r="AJ70" s="60"/>
      <c r="AK70" s="7"/>
      <c r="AL70" s="7"/>
      <c r="AM70" s="59"/>
      <c r="AN70" s="7"/>
      <c r="AO70" s="7"/>
      <c r="AP70" s="7"/>
      <c r="AQ70" s="7"/>
      <c r="AR70" s="7"/>
      <c r="AS70" s="7"/>
      <c r="AT70" s="7"/>
      <c r="AU70" s="7"/>
      <c r="AV70" s="179"/>
      <c r="AW70" s="59"/>
      <c r="AX70" s="194" t="e">
        <f>IF(AND(OR(K70=#REF!,K70=#REF!),OR(AG70=#REF!,AG70=#REF!)),"年間支払金額(全官署)",IF(OR(AG70=#REF!,AG70=#REF!),"年間支払金額",IF(AND(OR(COUNTIF(AI70,"*すべて*"),COUNTIF(AI70,"*全て*")),Q70="●",OR(K70=#REF!,K70=#REF!)),"年間支払金額(全官署、契約相手方ごと)",IF(AND(OR(COUNTIF(AI70,"*すべて*"),COUNTIF(AI70,"*全て*")),Q70="●"),"年間支払金額(契約相手方ごと)",IF(AND(OR(K70=#REF!,K70=#REF!),AG70=#REF!),"契約総額(全官署)",IF(AND(K70=#REF!,AG70=#REF!),"契約総額(自官署のみ)",IF(K70=#REF!,"年間支払金額(自官署のみ)",IF(AG70=#REF!,"契約総額",IF(AND(COUNTIF(BE70,"&lt;&gt;*単価*"),OR(K70=#REF!,K70=#REF!)),"全官署予定価格",IF(AND(COUNTIF(BE70,"*単価*"),OR(K70=#REF!,K70=#REF!)),"全官署支払金額",IF(AND(COUNTIF(BE70,"&lt;&gt;*単価*"),COUNTIF(BE70,"*変更契約*")),"変更後予定価格",IF(COUNTIF(BE70,"*単価*"),"年間支払金額","予定価格"))))))))))))</f>
        <v>#REF!</v>
      </c>
      <c r="AY70" s="194" t="e">
        <f>IF(AND(BD70=#REF!,R70&gt;#REF!),"○",IF(AND(BD70=#REF!,R70&gt;=#REF!),"○",IF(AND(BD70=#REF!,R70&gt;=#REF!),"○",IF(AND(BD70=#REF!,R70&gt;=#REF!),"○",IF(AND(BD70=#REF!,R70&gt;=#REF!),"○",IF(AND(BD70=#REF!,R70&gt;=#REF!),"○",IF(AND(BD70=#REF!,R70&gt;=#REF!),"○",IF(AND(BD70=#REF!,R70&gt;=#REF!),"○",IF(AND(BD70=#REF!,R70&gt;=#REF!),"○",IF(R70="他官署で調達手続き入札を実施のため","○","×"))))))))))</f>
        <v>#REF!</v>
      </c>
      <c r="AZ70" s="194" t="e">
        <f>IF(AND(BD70=#REF!,W70&gt;#REF!),"○",IF(AND(BD70=#REF!,W70&gt;=#REF!),"○",IF(AND(BD70=#REF!,W70&gt;=#REF!),"○",IF(AND(BD70=#REF!,W70&gt;=#REF!),"○",IF(AND(BD70=#REF!,W70&gt;=#REF!),"○",IF(AND(BD70=#REF!,W70&gt;=#REF!),"○",IF(AND(BD70=#REF!,W70&gt;=#REF!),"○",IF(AND(BD70=#REF!,W70&gt;=#REF!),"○",IF(AND(BD70=#REF!,W70&gt;=#REF!),"○","×")))))))))</f>
        <v>#REF!</v>
      </c>
      <c r="BA70" s="194" t="e">
        <f t="shared" ref="BA70:BA133" si="9">IF(AND(L70="×",BB70="○"),"×",BB70)</f>
        <v>#REF!</v>
      </c>
      <c r="BB70" s="194" t="e">
        <f t="shared" ref="BB70:BB133" si="10">IF(AW70&lt;&gt;"",AW70,IF(COUNTIF(AX70,"*予定価格*"),AY70,AZ70))</f>
        <v>#REF!</v>
      </c>
      <c r="BC70" s="195" t="e">
        <f t="shared" ref="BC70:BC133" si="11">IF(BB70="○",V70,"")</f>
        <v>#REF!</v>
      </c>
      <c r="BD70" s="193">
        <f t="shared" si="5"/>
        <v>0</v>
      </c>
      <c r="BE70" s="7" t="e">
        <f>IF(AG70=#REF!,"",IF(AND(K70&lt;&gt;"",ISTEXT(S70)),"分担契約/単価契約",IF(ISTEXT(S70),"単価契約",IF(K70&lt;&gt;"","分担契約",""))))</f>
        <v>#REF!</v>
      </c>
      <c r="BF70" s="205" t="e">
        <f>IF(COUNTIF(R70,"**"),"",IF(AND(R70&gt;=#REF!,OR(H70=#REF!,H70=#REF!)),1,IF(AND(R70&gt;=#REF!,H70&lt;&gt;#REF!,H70&lt;&gt;#REF!),1,"")))</f>
        <v>#REF!</v>
      </c>
      <c r="BG70" s="253" t="str">
        <f t="shared" si="6"/>
        <v>○</v>
      </c>
      <c r="BH70" s="205" t="b">
        <f t="shared" si="7"/>
        <v>1</v>
      </c>
      <c r="BI70" s="205" t="b">
        <f t="shared" si="8"/>
        <v>1</v>
      </c>
    </row>
    <row r="71" spans="1:61" s="75" customFormat="1" ht="54.95" customHeight="1">
      <c r="A71" s="177">
        <f t="shared" ref="A71:A134" si="12">ROW()-5</f>
        <v>66</v>
      </c>
      <c r="B71" s="177" t="str">
        <f t="shared" ref="B71:B134" si="13">IF(L71="×","－",IF(AND(COUNTIF(H71,"*工事*"),COUNTIF(P71,"*入札*")),1,IF(AND(COUNTIF(H71,"*工事*"),COUNTIF(P71,"*随意契約*")),2,IF(AND(P71&lt;&gt;"*工事*",COUNTIF(P71,"*入札*")),3,IF(AND(H71&lt;&gt;"*工事*",COUNTIF(P71,"*随意契約*")),4,"")))))</f>
        <v/>
      </c>
      <c r="C71" s="177" t="str">
        <f>IF(B71&lt;&gt;1,"",COUNTIF($B$6:B71,1))</f>
        <v/>
      </c>
      <c r="D71" s="177" t="str">
        <f>IF(B71&lt;&gt;2,"",COUNTIF($B$6:B71,2))</f>
        <v/>
      </c>
      <c r="E71" s="177" t="str">
        <f>IF(B71&lt;&gt;3,"",COUNTIF($B$6:B71,3))</f>
        <v/>
      </c>
      <c r="F71" s="177" t="str">
        <f>IF(B71&lt;&gt;4,"",COUNTIF($B$6:B71,4))</f>
        <v/>
      </c>
      <c r="G71" s="59"/>
      <c r="H71" s="60"/>
      <c r="I71" s="60"/>
      <c r="J71" s="60"/>
      <c r="K71" s="59"/>
      <c r="L71" s="7"/>
      <c r="M71" s="61"/>
      <c r="N71" s="60"/>
      <c r="O71" s="62"/>
      <c r="P71" s="60"/>
      <c r="Q71" s="59"/>
      <c r="R71" s="63"/>
      <c r="S71" s="80"/>
      <c r="T71" s="81"/>
      <c r="U71" s="237" t="e">
        <f>IF(OR(L71="×",AG71=#REF!),"－",IF(T71&lt;&gt;"",ROUNDDOWN(T71/R71,3),(IFERROR(ROUNDDOWN(S71/R71,3),"－"))))</f>
        <v>#REF!</v>
      </c>
      <c r="V71" s="63"/>
      <c r="W71" s="63"/>
      <c r="X71" s="59"/>
      <c r="Y71" s="64"/>
      <c r="Z71" s="65"/>
      <c r="AA71" s="66"/>
      <c r="AB71" s="7"/>
      <c r="AC71" s="10"/>
      <c r="AD71" s="10"/>
      <c r="AE71" s="67"/>
      <c r="AF71" s="68"/>
      <c r="AG71" s="64"/>
      <c r="AH71" s="60"/>
      <c r="AI71" s="60"/>
      <c r="AJ71" s="60"/>
      <c r="AK71" s="7"/>
      <c r="AL71" s="7"/>
      <c r="AM71" s="59"/>
      <c r="AN71" s="7"/>
      <c r="AO71" s="7"/>
      <c r="AP71" s="7"/>
      <c r="AQ71" s="7"/>
      <c r="AR71" s="7"/>
      <c r="AS71" s="7"/>
      <c r="AT71" s="7"/>
      <c r="AU71" s="7"/>
      <c r="AV71" s="179"/>
      <c r="AW71" s="59"/>
      <c r="AX71" s="194" t="e">
        <f>IF(AND(OR(K71=#REF!,K71=#REF!),OR(AG71=#REF!,AG71=#REF!)),"年間支払金額(全官署)",IF(OR(AG71=#REF!,AG71=#REF!),"年間支払金額",IF(AND(OR(COUNTIF(AI71,"*すべて*"),COUNTIF(AI71,"*全て*")),Q71="●",OR(K71=#REF!,K71=#REF!)),"年間支払金額(全官署、契約相手方ごと)",IF(AND(OR(COUNTIF(AI71,"*すべて*"),COUNTIF(AI71,"*全て*")),Q71="●"),"年間支払金額(契約相手方ごと)",IF(AND(OR(K71=#REF!,K71=#REF!),AG71=#REF!),"契約総額(全官署)",IF(AND(K71=#REF!,AG71=#REF!),"契約総額(自官署のみ)",IF(K71=#REF!,"年間支払金額(自官署のみ)",IF(AG71=#REF!,"契約総額",IF(AND(COUNTIF(BE71,"&lt;&gt;*単価*"),OR(K71=#REF!,K71=#REF!)),"全官署予定価格",IF(AND(COUNTIF(BE71,"*単価*"),OR(K71=#REF!,K71=#REF!)),"全官署支払金額",IF(AND(COUNTIF(BE71,"&lt;&gt;*単価*"),COUNTIF(BE71,"*変更契約*")),"変更後予定価格",IF(COUNTIF(BE71,"*単価*"),"年間支払金額","予定価格"))))))))))))</f>
        <v>#REF!</v>
      </c>
      <c r="AY71" s="194" t="e">
        <f>IF(AND(BD71=#REF!,R71&gt;#REF!),"○",IF(AND(BD71=#REF!,R71&gt;=#REF!),"○",IF(AND(BD71=#REF!,R71&gt;=#REF!),"○",IF(AND(BD71=#REF!,R71&gt;=#REF!),"○",IF(AND(BD71=#REF!,R71&gt;=#REF!),"○",IF(AND(BD71=#REF!,R71&gt;=#REF!),"○",IF(AND(BD71=#REF!,R71&gt;=#REF!),"○",IF(AND(BD71=#REF!,R71&gt;=#REF!),"○",IF(AND(BD71=#REF!,R71&gt;=#REF!),"○",IF(R71="他官署で調達手続き入札を実施のため","○","×"))))))))))</f>
        <v>#REF!</v>
      </c>
      <c r="AZ71" s="194" t="e">
        <f>IF(AND(BD71=#REF!,W71&gt;#REF!),"○",IF(AND(BD71=#REF!,W71&gt;=#REF!),"○",IF(AND(BD71=#REF!,W71&gt;=#REF!),"○",IF(AND(BD71=#REF!,W71&gt;=#REF!),"○",IF(AND(BD71=#REF!,W71&gt;=#REF!),"○",IF(AND(BD71=#REF!,W71&gt;=#REF!),"○",IF(AND(BD71=#REF!,W71&gt;=#REF!),"○",IF(AND(BD71=#REF!,W71&gt;=#REF!),"○",IF(AND(BD71=#REF!,W71&gt;=#REF!),"○","×")))))))))</f>
        <v>#REF!</v>
      </c>
      <c r="BA71" s="194" t="e">
        <f t="shared" si="9"/>
        <v>#REF!</v>
      </c>
      <c r="BB71" s="194" t="e">
        <f t="shared" si="10"/>
        <v>#REF!</v>
      </c>
      <c r="BC71" s="195" t="e">
        <f t="shared" si="11"/>
        <v>#REF!</v>
      </c>
      <c r="BD71" s="193">
        <f t="shared" ref="BD71:BD134" si="14">IF(H71="③情報システム",IF(COUNTIF(I71,"*借入*")+COUNTIF(I71,"*賃貸*")+COUNTIF(I71,"*リース*"),"⑨物品等賃借",IF(COUNTIF(I71,"*購入*")+COUNTIF(DG71,"*調達*"),"⑦物品等購入",IF(COUNTIF(I71,"*製造*"),"⑧物品等製造","⑩役務"))),H71)</f>
        <v>0</v>
      </c>
      <c r="BE71" s="7" t="e">
        <f>IF(AG71=#REF!,"",IF(AND(K71&lt;&gt;"",ISTEXT(S71)),"分担契約/単価契約",IF(ISTEXT(S71),"単価契約",IF(K71&lt;&gt;"","分担契約",""))))</f>
        <v>#REF!</v>
      </c>
      <c r="BF71" s="205" t="e">
        <f>IF(COUNTIF(R71,"**"),"",IF(AND(R71&gt;=#REF!,OR(H71=#REF!,H71=#REF!)),1,IF(AND(R71&gt;=#REF!,H71&lt;&gt;#REF!,H71&lt;&gt;#REF!),1,"")))</f>
        <v>#REF!</v>
      </c>
      <c r="BG71" s="253" t="str">
        <f t="shared" ref="BG71:BG134" si="15">IF(LEN(O71)=0,"○",IF(LEN(O71)=1,"○",IF(LEN(O71)=13,"○",IF(LEN(O71)=27,"○",IF(LEN(O71)=41,"○","×")))))</f>
        <v>○</v>
      </c>
      <c r="BH71" s="205" t="b">
        <f t="shared" ref="BH71:BH134" si="16">_xlfn.ISFORMULA(BD71)</f>
        <v>1</v>
      </c>
      <c r="BI71" s="205" t="b">
        <f t="shared" ref="BI71:BI134" si="17">_xlfn.ISFORMULA(BE71)</f>
        <v>1</v>
      </c>
    </row>
    <row r="72" spans="1:61" s="75" customFormat="1" ht="54.95" customHeight="1">
      <c r="A72" s="177">
        <f t="shared" si="12"/>
        <v>67</v>
      </c>
      <c r="B72" s="177" t="str">
        <f t="shared" si="13"/>
        <v/>
      </c>
      <c r="C72" s="177" t="str">
        <f>IF(B72&lt;&gt;1,"",COUNTIF($B$6:B72,1))</f>
        <v/>
      </c>
      <c r="D72" s="177" t="str">
        <f>IF(B72&lt;&gt;2,"",COUNTIF($B$6:B72,2))</f>
        <v/>
      </c>
      <c r="E72" s="177" t="str">
        <f>IF(B72&lt;&gt;3,"",COUNTIF($B$6:B72,3))</f>
        <v/>
      </c>
      <c r="F72" s="177" t="str">
        <f>IF(B72&lt;&gt;4,"",COUNTIF($B$6:B72,4))</f>
        <v/>
      </c>
      <c r="G72" s="59"/>
      <c r="H72" s="60"/>
      <c r="I72" s="60"/>
      <c r="J72" s="60"/>
      <c r="K72" s="59"/>
      <c r="L72" s="7"/>
      <c r="M72" s="61"/>
      <c r="N72" s="60"/>
      <c r="O72" s="62"/>
      <c r="P72" s="60"/>
      <c r="Q72" s="59"/>
      <c r="R72" s="63"/>
      <c r="S72" s="80"/>
      <c r="T72" s="81"/>
      <c r="U72" s="237" t="e">
        <f>IF(OR(L72="×",AG72=#REF!),"－",IF(T72&lt;&gt;"",ROUNDDOWN(T72/R72,3),(IFERROR(ROUNDDOWN(S72/R72,3),"－"))))</f>
        <v>#REF!</v>
      </c>
      <c r="V72" s="63"/>
      <c r="W72" s="63"/>
      <c r="X72" s="59"/>
      <c r="Y72" s="64"/>
      <c r="Z72" s="65"/>
      <c r="AA72" s="66"/>
      <c r="AB72" s="7"/>
      <c r="AC72" s="10"/>
      <c r="AD72" s="10"/>
      <c r="AE72" s="67"/>
      <c r="AF72" s="68"/>
      <c r="AG72" s="64"/>
      <c r="AH72" s="60"/>
      <c r="AI72" s="60"/>
      <c r="AJ72" s="60"/>
      <c r="AK72" s="7"/>
      <c r="AL72" s="7"/>
      <c r="AM72" s="59"/>
      <c r="AN72" s="7"/>
      <c r="AO72" s="7"/>
      <c r="AP72" s="7"/>
      <c r="AQ72" s="7"/>
      <c r="AR72" s="7"/>
      <c r="AS72" s="7"/>
      <c r="AT72" s="7"/>
      <c r="AU72" s="7"/>
      <c r="AV72" s="179"/>
      <c r="AW72" s="59"/>
      <c r="AX72" s="194" t="e">
        <f>IF(AND(OR(K72=#REF!,K72=#REF!),OR(AG72=#REF!,AG72=#REF!)),"年間支払金額(全官署)",IF(OR(AG72=#REF!,AG72=#REF!),"年間支払金額",IF(AND(OR(COUNTIF(AI72,"*すべて*"),COUNTIF(AI72,"*全て*")),Q72="●",OR(K72=#REF!,K72=#REF!)),"年間支払金額(全官署、契約相手方ごと)",IF(AND(OR(COUNTIF(AI72,"*すべて*"),COUNTIF(AI72,"*全て*")),Q72="●"),"年間支払金額(契約相手方ごと)",IF(AND(OR(K72=#REF!,K72=#REF!),AG72=#REF!),"契約総額(全官署)",IF(AND(K72=#REF!,AG72=#REF!),"契約総額(自官署のみ)",IF(K72=#REF!,"年間支払金額(自官署のみ)",IF(AG72=#REF!,"契約総額",IF(AND(COUNTIF(BE72,"&lt;&gt;*単価*"),OR(K72=#REF!,K72=#REF!)),"全官署予定価格",IF(AND(COUNTIF(BE72,"*単価*"),OR(K72=#REF!,K72=#REF!)),"全官署支払金額",IF(AND(COUNTIF(BE72,"&lt;&gt;*単価*"),COUNTIF(BE72,"*変更契約*")),"変更後予定価格",IF(COUNTIF(BE72,"*単価*"),"年間支払金額","予定価格"))))))))))))</f>
        <v>#REF!</v>
      </c>
      <c r="AY72" s="194" t="e">
        <f>IF(AND(BD72=#REF!,R72&gt;#REF!),"○",IF(AND(BD72=#REF!,R72&gt;=#REF!),"○",IF(AND(BD72=#REF!,R72&gt;=#REF!),"○",IF(AND(BD72=#REF!,R72&gt;=#REF!),"○",IF(AND(BD72=#REF!,R72&gt;=#REF!),"○",IF(AND(BD72=#REF!,R72&gt;=#REF!),"○",IF(AND(BD72=#REF!,R72&gt;=#REF!),"○",IF(AND(BD72=#REF!,R72&gt;=#REF!),"○",IF(AND(BD72=#REF!,R72&gt;=#REF!),"○",IF(R72="他官署で調達手続き入札を実施のため","○","×"))))))))))</f>
        <v>#REF!</v>
      </c>
      <c r="AZ72" s="194" t="e">
        <f>IF(AND(BD72=#REF!,W72&gt;#REF!),"○",IF(AND(BD72=#REF!,W72&gt;=#REF!),"○",IF(AND(BD72=#REF!,W72&gt;=#REF!),"○",IF(AND(BD72=#REF!,W72&gt;=#REF!),"○",IF(AND(BD72=#REF!,W72&gt;=#REF!),"○",IF(AND(BD72=#REF!,W72&gt;=#REF!),"○",IF(AND(BD72=#REF!,W72&gt;=#REF!),"○",IF(AND(BD72=#REF!,W72&gt;=#REF!),"○",IF(AND(BD72=#REF!,W72&gt;=#REF!),"○","×")))))))))</f>
        <v>#REF!</v>
      </c>
      <c r="BA72" s="194" t="e">
        <f t="shared" si="9"/>
        <v>#REF!</v>
      </c>
      <c r="BB72" s="194" t="e">
        <f t="shared" si="10"/>
        <v>#REF!</v>
      </c>
      <c r="BC72" s="195" t="e">
        <f t="shared" si="11"/>
        <v>#REF!</v>
      </c>
      <c r="BD72" s="193">
        <f t="shared" si="14"/>
        <v>0</v>
      </c>
      <c r="BE72" s="7" t="e">
        <f>IF(AG72=#REF!,"",IF(AND(K72&lt;&gt;"",ISTEXT(S72)),"分担契約/単価契約",IF(ISTEXT(S72),"単価契約",IF(K72&lt;&gt;"","分担契約",""))))</f>
        <v>#REF!</v>
      </c>
      <c r="BF72" s="205" t="e">
        <f>IF(COUNTIF(R72,"**"),"",IF(AND(R72&gt;=#REF!,OR(H72=#REF!,H72=#REF!)),1,IF(AND(R72&gt;=#REF!,H72&lt;&gt;#REF!,H72&lt;&gt;#REF!),1,"")))</f>
        <v>#REF!</v>
      </c>
      <c r="BG72" s="253" t="str">
        <f t="shared" si="15"/>
        <v>○</v>
      </c>
      <c r="BH72" s="205" t="b">
        <f t="shared" si="16"/>
        <v>1</v>
      </c>
      <c r="BI72" s="205" t="b">
        <f t="shared" si="17"/>
        <v>1</v>
      </c>
    </row>
    <row r="73" spans="1:61" s="75" customFormat="1" ht="54.95" customHeight="1">
      <c r="A73" s="177">
        <f t="shared" si="12"/>
        <v>68</v>
      </c>
      <c r="B73" s="177" t="str">
        <f t="shared" si="13"/>
        <v/>
      </c>
      <c r="C73" s="177" t="str">
        <f>IF(B73&lt;&gt;1,"",COUNTIF($B$6:B73,1))</f>
        <v/>
      </c>
      <c r="D73" s="177" t="str">
        <f>IF(B73&lt;&gt;2,"",COUNTIF($B$6:B73,2))</f>
        <v/>
      </c>
      <c r="E73" s="177" t="str">
        <f>IF(B73&lt;&gt;3,"",COUNTIF($B$6:B73,3))</f>
        <v/>
      </c>
      <c r="F73" s="177" t="str">
        <f>IF(B73&lt;&gt;4,"",COUNTIF($B$6:B73,4))</f>
        <v/>
      </c>
      <c r="G73" s="59"/>
      <c r="H73" s="60"/>
      <c r="I73" s="60"/>
      <c r="J73" s="60"/>
      <c r="K73" s="59"/>
      <c r="L73" s="7"/>
      <c r="M73" s="61"/>
      <c r="N73" s="60"/>
      <c r="O73" s="62"/>
      <c r="P73" s="60"/>
      <c r="Q73" s="59"/>
      <c r="R73" s="63"/>
      <c r="S73" s="80"/>
      <c r="T73" s="80"/>
      <c r="U73" s="237" t="e">
        <f>IF(OR(L73="×",AG73=#REF!),"－",IF(T73&lt;&gt;"",ROUNDDOWN(T73/R73,3),(IFERROR(ROUNDDOWN(S73/R73,3),"－"))))</f>
        <v>#REF!</v>
      </c>
      <c r="V73" s="63"/>
      <c r="W73" s="63"/>
      <c r="X73" s="59"/>
      <c r="Y73" s="64"/>
      <c r="Z73" s="65"/>
      <c r="AA73" s="66"/>
      <c r="AB73" s="7"/>
      <c r="AC73" s="10"/>
      <c r="AD73" s="10"/>
      <c r="AE73" s="67"/>
      <c r="AF73" s="68"/>
      <c r="AG73" s="64"/>
      <c r="AH73" s="60"/>
      <c r="AI73" s="60"/>
      <c r="AJ73" s="60"/>
      <c r="AK73" s="7"/>
      <c r="AL73" s="7"/>
      <c r="AM73" s="59"/>
      <c r="AN73" s="7"/>
      <c r="AO73" s="7"/>
      <c r="AP73" s="7"/>
      <c r="AQ73" s="7"/>
      <c r="AR73" s="7"/>
      <c r="AS73" s="7"/>
      <c r="AT73" s="7"/>
      <c r="AU73" s="7"/>
      <c r="AV73" s="179"/>
      <c r="AW73" s="59"/>
      <c r="AX73" s="194" t="e">
        <f>IF(AND(OR(K73=#REF!,K73=#REF!),OR(AG73=#REF!,AG73=#REF!)),"年間支払金額(全官署)",IF(OR(AG73=#REF!,AG73=#REF!),"年間支払金額",IF(AND(OR(COUNTIF(AI73,"*すべて*"),COUNTIF(AI73,"*全て*")),Q73="●",OR(K73=#REF!,K73=#REF!)),"年間支払金額(全官署、契約相手方ごと)",IF(AND(OR(COUNTIF(AI73,"*すべて*"),COUNTIF(AI73,"*全て*")),Q73="●"),"年間支払金額(契約相手方ごと)",IF(AND(OR(K73=#REF!,K73=#REF!),AG73=#REF!),"契約総額(全官署)",IF(AND(K73=#REF!,AG73=#REF!),"契約総額(自官署のみ)",IF(K73=#REF!,"年間支払金額(自官署のみ)",IF(AG73=#REF!,"契約総額",IF(AND(COUNTIF(BE73,"&lt;&gt;*単価*"),OR(K73=#REF!,K73=#REF!)),"全官署予定価格",IF(AND(COUNTIF(BE73,"*単価*"),OR(K73=#REF!,K73=#REF!)),"全官署支払金額",IF(AND(COUNTIF(BE73,"&lt;&gt;*単価*"),COUNTIF(BE73,"*変更契約*")),"変更後予定価格",IF(COUNTIF(BE73,"*単価*"),"年間支払金額","予定価格"))))))))))))</f>
        <v>#REF!</v>
      </c>
      <c r="AY73" s="194" t="e">
        <f>IF(AND(BD73=#REF!,R73&gt;#REF!),"○",IF(AND(BD73=#REF!,R73&gt;=#REF!),"○",IF(AND(BD73=#REF!,R73&gt;=#REF!),"○",IF(AND(BD73=#REF!,R73&gt;=#REF!),"○",IF(AND(BD73=#REF!,R73&gt;=#REF!),"○",IF(AND(BD73=#REF!,R73&gt;=#REF!),"○",IF(AND(BD73=#REF!,R73&gt;=#REF!),"○",IF(AND(BD73=#REF!,R73&gt;=#REF!),"○",IF(AND(BD73=#REF!,R73&gt;=#REF!),"○",IF(R73="他官署で調達手続き入札を実施のため","○","×"))))))))))</f>
        <v>#REF!</v>
      </c>
      <c r="AZ73" s="194" t="e">
        <f>IF(AND(BD73=#REF!,W73&gt;#REF!),"○",IF(AND(BD73=#REF!,W73&gt;=#REF!),"○",IF(AND(BD73=#REF!,W73&gt;=#REF!),"○",IF(AND(BD73=#REF!,W73&gt;=#REF!),"○",IF(AND(BD73=#REF!,W73&gt;=#REF!),"○",IF(AND(BD73=#REF!,W73&gt;=#REF!),"○",IF(AND(BD73=#REF!,W73&gt;=#REF!),"○",IF(AND(BD73=#REF!,W73&gt;=#REF!),"○",IF(AND(BD73=#REF!,W73&gt;=#REF!),"○","×")))))))))</f>
        <v>#REF!</v>
      </c>
      <c r="BA73" s="194" t="e">
        <f t="shared" si="9"/>
        <v>#REF!</v>
      </c>
      <c r="BB73" s="194" t="e">
        <f t="shared" si="10"/>
        <v>#REF!</v>
      </c>
      <c r="BC73" s="195" t="e">
        <f t="shared" si="11"/>
        <v>#REF!</v>
      </c>
      <c r="BD73" s="193">
        <f t="shared" si="14"/>
        <v>0</v>
      </c>
      <c r="BE73" s="7" t="e">
        <f>IF(AG73=#REF!,"",IF(AND(K73&lt;&gt;"",ISTEXT(S73)),"分担契約/単価契約",IF(ISTEXT(S73),"単価契約",IF(K73&lt;&gt;"","分担契約",""))))</f>
        <v>#REF!</v>
      </c>
      <c r="BF73" s="205" t="e">
        <f>IF(COUNTIF(R73,"**"),"",IF(AND(R73&gt;=#REF!,OR(H73=#REF!,H73=#REF!)),1,IF(AND(R73&gt;=#REF!,H73&lt;&gt;#REF!,H73&lt;&gt;#REF!),1,"")))</f>
        <v>#REF!</v>
      </c>
      <c r="BG73" s="253" t="str">
        <f t="shared" si="15"/>
        <v>○</v>
      </c>
      <c r="BH73" s="205" t="b">
        <f t="shared" si="16"/>
        <v>1</v>
      </c>
      <c r="BI73" s="205" t="b">
        <f t="shared" si="17"/>
        <v>1</v>
      </c>
    </row>
    <row r="74" spans="1:61" s="75" customFormat="1" ht="54.95" customHeight="1">
      <c r="A74" s="177">
        <f t="shared" si="12"/>
        <v>69</v>
      </c>
      <c r="B74" s="177" t="str">
        <f t="shared" si="13"/>
        <v/>
      </c>
      <c r="C74" s="177" t="str">
        <f>IF(B74&lt;&gt;1,"",COUNTIF($B$6:B74,1))</f>
        <v/>
      </c>
      <c r="D74" s="177" t="str">
        <f>IF(B74&lt;&gt;2,"",COUNTIF($B$6:B74,2))</f>
        <v/>
      </c>
      <c r="E74" s="177" t="str">
        <f>IF(B74&lt;&gt;3,"",COUNTIF($B$6:B74,3))</f>
        <v/>
      </c>
      <c r="F74" s="177" t="str">
        <f>IF(B74&lt;&gt;4,"",COUNTIF($B$6:B74,4))</f>
        <v/>
      </c>
      <c r="G74" s="59"/>
      <c r="H74" s="60"/>
      <c r="I74" s="60"/>
      <c r="J74" s="60"/>
      <c r="K74" s="59"/>
      <c r="L74" s="7"/>
      <c r="M74" s="61"/>
      <c r="N74" s="60"/>
      <c r="O74" s="62"/>
      <c r="P74" s="60"/>
      <c r="Q74" s="59"/>
      <c r="R74" s="63"/>
      <c r="S74" s="80"/>
      <c r="T74" s="81"/>
      <c r="U74" s="237" t="e">
        <f>IF(OR(L74="×",AG74=#REF!),"－",IF(T74&lt;&gt;"",ROUNDDOWN(T74/R74,3),(IFERROR(ROUNDDOWN(S74/R74,3),"－"))))</f>
        <v>#REF!</v>
      </c>
      <c r="V74" s="63"/>
      <c r="W74" s="63"/>
      <c r="X74" s="59"/>
      <c r="Y74" s="64"/>
      <c r="Z74" s="65"/>
      <c r="AA74" s="66"/>
      <c r="AB74" s="7"/>
      <c r="AC74" s="10"/>
      <c r="AD74" s="10"/>
      <c r="AE74" s="67"/>
      <c r="AF74" s="68"/>
      <c r="AG74" s="64"/>
      <c r="AH74" s="60"/>
      <c r="AI74" s="60"/>
      <c r="AJ74" s="60"/>
      <c r="AK74" s="7"/>
      <c r="AL74" s="7"/>
      <c r="AM74" s="59"/>
      <c r="AN74" s="7"/>
      <c r="AO74" s="7"/>
      <c r="AP74" s="7"/>
      <c r="AQ74" s="7"/>
      <c r="AR74" s="7"/>
      <c r="AS74" s="7"/>
      <c r="AT74" s="7"/>
      <c r="AU74" s="7"/>
      <c r="AV74" s="179"/>
      <c r="AW74" s="59"/>
      <c r="AX74" s="194" t="e">
        <f>IF(AND(OR(K74=#REF!,K74=#REF!),OR(AG74=#REF!,AG74=#REF!)),"年間支払金額(全官署)",IF(OR(AG74=#REF!,AG74=#REF!),"年間支払金額",IF(AND(OR(COUNTIF(AI74,"*すべて*"),COUNTIF(AI74,"*全て*")),Q74="●",OR(K74=#REF!,K74=#REF!)),"年間支払金額(全官署、契約相手方ごと)",IF(AND(OR(COUNTIF(AI74,"*すべて*"),COUNTIF(AI74,"*全て*")),Q74="●"),"年間支払金額(契約相手方ごと)",IF(AND(OR(K74=#REF!,K74=#REF!),AG74=#REF!),"契約総額(全官署)",IF(AND(K74=#REF!,AG74=#REF!),"契約総額(自官署のみ)",IF(K74=#REF!,"年間支払金額(自官署のみ)",IF(AG74=#REF!,"契約総額",IF(AND(COUNTIF(BE74,"&lt;&gt;*単価*"),OR(K74=#REF!,K74=#REF!)),"全官署予定価格",IF(AND(COUNTIF(BE74,"*単価*"),OR(K74=#REF!,K74=#REF!)),"全官署支払金額",IF(AND(COUNTIF(BE74,"&lt;&gt;*単価*"),COUNTIF(BE74,"*変更契約*")),"変更後予定価格",IF(COUNTIF(BE74,"*単価*"),"年間支払金額","予定価格"))))))))))))</f>
        <v>#REF!</v>
      </c>
      <c r="AY74" s="194" t="e">
        <f>IF(AND(BD74=#REF!,R74&gt;#REF!),"○",IF(AND(BD74=#REF!,R74&gt;=#REF!),"○",IF(AND(BD74=#REF!,R74&gt;=#REF!),"○",IF(AND(BD74=#REF!,R74&gt;=#REF!),"○",IF(AND(BD74=#REF!,R74&gt;=#REF!),"○",IF(AND(BD74=#REF!,R74&gt;=#REF!),"○",IF(AND(BD74=#REF!,R74&gt;=#REF!),"○",IF(AND(BD74=#REF!,R74&gt;=#REF!),"○",IF(AND(BD74=#REF!,R74&gt;=#REF!),"○",IF(R74="他官署で調達手続き入札を実施のため","○","×"))))))))))</f>
        <v>#REF!</v>
      </c>
      <c r="AZ74" s="194" t="e">
        <f>IF(AND(BD74=#REF!,W74&gt;#REF!),"○",IF(AND(BD74=#REF!,W74&gt;=#REF!),"○",IF(AND(BD74=#REF!,W74&gt;=#REF!),"○",IF(AND(BD74=#REF!,W74&gt;=#REF!),"○",IF(AND(BD74=#REF!,W74&gt;=#REF!),"○",IF(AND(BD74=#REF!,W74&gt;=#REF!),"○",IF(AND(BD74=#REF!,W74&gt;=#REF!),"○",IF(AND(BD74=#REF!,W74&gt;=#REF!),"○",IF(AND(BD74=#REF!,W74&gt;=#REF!),"○","×")))))))))</f>
        <v>#REF!</v>
      </c>
      <c r="BA74" s="194" t="e">
        <f t="shared" si="9"/>
        <v>#REF!</v>
      </c>
      <c r="BB74" s="194" t="e">
        <f t="shared" si="10"/>
        <v>#REF!</v>
      </c>
      <c r="BC74" s="195" t="e">
        <f t="shared" si="11"/>
        <v>#REF!</v>
      </c>
      <c r="BD74" s="193">
        <f t="shared" si="14"/>
        <v>0</v>
      </c>
      <c r="BE74" s="7" t="e">
        <f>IF(AG74=#REF!,"",IF(AND(K74&lt;&gt;"",ISTEXT(S74)),"分担契約/単価契約",IF(ISTEXT(S74),"単価契約",IF(K74&lt;&gt;"","分担契約",""))))</f>
        <v>#REF!</v>
      </c>
      <c r="BF74" s="205" t="e">
        <f>IF(COUNTIF(R74,"**"),"",IF(AND(R74&gt;=#REF!,OR(H74=#REF!,H74=#REF!)),1,IF(AND(R74&gt;=#REF!,H74&lt;&gt;#REF!,H74&lt;&gt;#REF!),1,"")))</f>
        <v>#REF!</v>
      </c>
      <c r="BG74" s="253" t="str">
        <f t="shared" si="15"/>
        <v>○</v>
      </c>
      <c r="BH74" s="205" t="b">
        <f t="shared" si="16"/>
        <v>1</v>
      </c>
      <c r="BI74" s="205" t="b">
        <f t="shared" si="17"/>
        <v>1</v>
      </c>
    </row>
    <row r="75" spans="1:61" s="75" customFormat="1" ht="54.95" customHeight="1">
      <c r="A75" s="177">
        <f t="shared" si="12"/>
        <v>70</v>
      </c>
      <c r="B75" s="177" t="str">
        <f t="shared" si="13"/>
        <v/>
      </c>
      <c r="C75" s="177" t="str">
        <f>IF(B75&lt;&gt;1,"",COUNTIF($B$6:B75,1))</f>
        <v/>
      </c>
      <c r="D75" s="177" t="str">
        <f>IF(B75&lt;&gt;2,"",COUNTIF($B$6:B75,2))</f>
        <v/>
      </c>
      <c r="E75" s="177" t="str">
        <f>IF(B75&lt;&gt;3,"",COUNTIF($B$6:B75,3))</f>
        <v/>
      </c>
      <c r="F75" s="177" t="str">
        <f>IF(B75&lt;&gt;4,"",COUNTIF($B$6:B75,4))</f>
        <v/>
      </c>
      <c r="G75" s="59"/>
      <c r="H75" s="60"/>
      <c r="I75" s="60"/>
      <c r="J75" s="60"/>
      <c r="K75" s="59"/>
      <c r="L75" s="7"/>
      <c r="M75" s="61"/>
      <c r="N75" s="60"/>
      <c r="O75" s="62"/>
      <c r="P75" s="60"/>
      <c r="Q75" s="59"/>
      <c r="R75" s="16"/>
      <c r="S75" s="80"/>
      <c r="T75" s="80"/>
      <c r="U75" s="237" t="e">
        <f>IF(OR(L75="×",AG75=#REF!),"－",IF(T75&lt;&gt;"",ROUNDDOWN(T75/R75,3),(IFERROR(ROUNDDOWN(S75/R75,3),"－"))))</f>
        <v>#REF!</v>
      </c>
      <c r="V75" s="63"/>
      <c r="W75" s="63"/>
      <c r="X75" s="59"/>
      <c r="Y75" s="64"/>
      <c r="Z75" s="65"/>
      <c r="AA75" s="66"/>
      <c r="AB75" s="7"/>
      <c r="AC75" s="10"/>
      <c r="AD75" s="10"/>
      <c r="AE75" s="67"/>
      <c r="AF75" s="68"/>
      <c r="AG75" s="64"/>
      <c r="AH75" s="60"/>
      <c r="AI75" s="60"/>
      <c r="AJ75" s="60"/>
      <c r="AK75" s="7"/>
      <c r="AL75" s="7"/>
      <c r="AM75" s="59"/>
      <c r="AN75" s="7"/>
      <c r="AO75" s="7"/>
      <c r="AP75" s="7"/>
      <c r="AQ75" s="7"/>
      <c r="AR75" s="7"/>
      <c r="AS75" s="7"/>
      <c r="AT75" s="7"/>
      <c r="AU75" s="7"/>
      <c r="AV75" s="179"/>
      <c r="AW75" s="192"/>
      <c r="AX75" s="194" t="e">
        <f>IF(AND(OR(K75=#REF!,K75=#REF!),OR(AG75=#REF!,AG75=#REF!)),"年間支払金額(全官署)",IF(OR(AG75=#REF!,AG75=#REF!),"年間支払金額",IF(AND(OR(COUNTIF(AI75,"*すべて*"),COUNTIF(AI75,"*全て*")),Q75="●",OR(K75=#REF!,K75=#REF!)),"年間支払金額(全官署、契約相手方ごと)",IF(AND(OR(COUNTIF(AI75,"*すべて*"),COUNTIF(AI75,"*全て*")),Q75="●"),"年間支払金額(契約相手方ごと)",IF(AND(OR(K75=#REF!,K75=#REF!),AG75=#REF!),"契約総額(全官署)",IF(AND(K75=#REF!,AG75=#REF!),"契約総額(自官署のみ)",IF(K75=#REF!,"年間支払金額(自官署のみ)",IF(AG75=#REF!,"契約総額",IF(AND(COUNTIF(BE75,"&lt;&gt;*単価*"),OR(K75=#REF!,K75=#REF!)),"全官署予定価格",IF(AND(COUNTIF(BE75,"*単価*"),OR(K75=#REF!,K75=#REF!)),"全官署支払金額",IF(AND(COUNTIF(BE75,"&lt;&gt;*単価*"),COUNTIF(BE75,"*変更契約*")),"変更後予定価格",IF(COUNTIF(BE75,"*単価*"),"年間支払金額","予定価格"))))))))))))</f>
        <v>#REF!</v>
      </c>
      <c r="AY75" s="194" t="e">
        <f>IF(AND(BD75=#REF!,R75&gt;#REF!),"○",IF(AND(BD75=#REF!,R75&gt;=#REF!),"○",IF(AND(BD75=#REF!,R75&gt;=#REF!),"○",IF(AND(BD75=#REF!,R75&gt;=#REF!),"○",IF(AND(BD75=#REF!,R75&gt;=#REF!),"○",IF(AND(BD75=#REF!,R75&gt;=#REF!),"○",IF(AND(BD75=#REF!,R75&gt;=#REF!),"○",IF(AND(BD75=#REF!,R75&gt;=#REF!),"○",IF(AND(BD75=#REF!,R75&gt;=#REF!),"○",IF(R75="他官署で調達手続き入札を実施のため","○","×"))))))))))</f>
        <v>#REF!</v>
      </c>
      <c r="AZ75" s="194" t="e">
        <f>IF(AND(BD75=#REF!,V75&gt;#REF!),"○",IF(AND(BD75=#REF!,V75&gt;=#REF!),"○",IF(AND(BD75=#REF!,V75&gt;=#REF!),"○",IF(AND(BD75=#REF!,V75&gt;=#REF!),"○",IF(AND(BD75=#REF!,V75&gt;=#REF!),"○",IF(AND(BD75=#REF!,V75&gt;=#REF!),"○",IF(AND(BD75=#REF!,V75&gt;=#REF!),"○",IF(AND(BD75=#REF!,V75&gt;=#REF!),"○",IF(AND(BD75=#REF!,V75&gt;=#REF!),"○","×")))))))))</f>
        <v>#REF!</v>
      </c>
      <c r="BA75" s="194" t="e">
        <f t="shared" si="9"/>
        <v>#REF!</v>
      </c>
      <c r="BB75" s="194" t="e">
        <f t="shared" si="10"/>
        <v>#REF!</v>
      </c>
      <c r="BC75" s="195" t="e">
        <f t="shared" si="11"/>
        <v>#REF!</v>
      </c>
      <c r="BD75" s="193">
        <f t="shared" si="14"/>
        <v>0</v>
      </c>
      <c r="BE75" s="7" t="e">
        <f>IF(AG75=#REF!,"",IF(AND(K75&lt;&gt;"",ISTEXT(S75)),"分担契約/単価契約",IF(ISTEXT(S75),"単価契約",IF(K75&lt;&gt;"","分担契約",""))))</f>
        <v>#REF!</v>
      </c>
      <c r="BF75" s="205" t="e">
        <f>IF(COUNTIF(R75,"**"),"",IF(AND(R75&gt;=#REF!,OR(H75=#REF!,H75=#REF!)),1,IF(AND(R75&gt;=#REF!,H75&lt;&gt;#REF!,H75&lt;&gt;#REF!),1,"")))</f>
        <v>#REF!</v>
      </c>
      <c r="BG75" s="253" t="str">
        <f t="shared" si="15"/>
        <v>○</v>
      </c>
      <c r="BH75" s="205" t="b">
        <f t="shared" si="16"/>
        <v>1</v>
      </c>
      <c r="BI75" s="205" t="b">
        <f t="shared" si="17"/>
        <v>1</v>
      </c>
    </row>
    <row r="76" spans="1:61" s="75" customFormat="1" ht="54.95" customHeight="1">
      <c r="A76" s="177">
        <f t="shared" si="12"/>
        <v>71</v>
      </c>
      <c r="B76" s="177" t="str">
        <f t="shared" si="13"/>
        <v/>
      </c>
      <c r="C76" s="177" t="str">
        <f>IF(B76&lt;&gt;1,"",COUNTIF($B$6:B76,1))</f>
        <v/>
      </c>
      <c r="D76" s="177" t="str">
        <f>IF(B76&lt;&gt;2,"",COUNTIF($B$6:B76,2))</f>
        <v/>
      </c>
      <c r="E76" s="177" t="str">
        <f>IF(B76&lt;&gt;3,"",COUNTIF($B$6:B76,3))</f>
        <v/>
      </c>
      <c r="F76" s="177" t="str">
        <f>IF(B76&lt;&gt;4,"",COUNTIF($B$6:B76,4))</f>
        <v/>
      </c>
      <c r="G76" s="59"/>
      <c r="H76" s="60"/>
      <c r="I76" s="60"/>
      <c r="J76" s="60"/>
      <c r="K76" s="59"/>
      <c r="L76" s="7"/>
      <c r="M76" s="61"/>
      <c r="N76" s="60"/>
      <c r="O76" s="62"/>
      <c r="P76" s="60"/>
      <c r="Q76" s="59"/>
      <c r="R76" s="16"/>
      <c r="S76" s="80"/>
      <c r="T76" s="80"/>
      <c r="U76" s="237" t="e">
        <f>IF(OR(L76="×",AG76=#REF!),"－",IF(T76&lt;&gt;"",ROUNDDOWN(T76/R76,3),(IFERROR(ROUNDDOWN(S76/R76,3),"－"))))</f>
        <v>#REF!</v>
      </c>
      <c r="V76" s="63"/>
      <c r="W76" s="63"/>
      <c r="X76" s="59"/>
      <c r="Y76" s="64"/>
      <c r="Z76" s="65"/>
      <c r="AA76" s="66"/>
      <c r="AB76" s="7"/>
      <c r="AC76" s="10"/>
      <c r="AD76" s="10"/>
      <c r="AE76" s="67"/>
      <c r="AF76" s="68"/>
      <c r="AG76" s="64"/>
      <c r="AH76" s="60"/>
      <c r="AI76" s="60"/>
      <c r="AJ76" s="60"/>
      <c r="AK76" s="7"/>
      <c r="AL76" s="7"/>
      <c r="AM76" s="59"/>
      <c r="AN76" s="7"/>
      <c r="AO76" s="7"/>
      <c r="AP76" s="7"/>
      <c r="AQ76" s="7"/>
      <c r="AR76" s="7"/>
      <c r="AS76" s="7"/>
      <c r="AT76" s="7"/>
      <c r="AU76" s="7"/>
      <c r="AV76" s="179"/>
      <c r="AW76" s="192"/>
      <c r="AX76" s="194" t="e">
        <f>IF(AND(OR(K76=#REF!,K76=#REF!),OR(AG76=#REF!,AG76=#REF!)),"年間支払金額(全官署)",IF(OR(AG76=#REF!,AG76=#REF!),"年間支払金額",IF(AND(OR(COUNTIF(AI76,"*すべて*"),COUNTIF(AI76,"*全て*")),Q76="●",OR(K76=#REF!,K76=#REF!)),"年間支払金額(全官署、契約相手方ごと)",IF(AND(OR(COUNTIF(AI76,"*すべて*"),COUNTIF(AI76,"*全て*")),Q76="●"),"年間支払金額(契約相手方ごと)",IF(AND(OR(K76=#REF!,K76=#REF!),AG76=#REF!),"契約総額(全官署)",IF(AND(K76=#REF!,AG76=#REF!),"契約総額(自官署のみ)",IF(K76=#REF!,"年間支払金額(自官署のみ)",IF(AG76=#REF!,"契約総額",IF(AND(COUNTIF(BE76,"&lt;&gt;*単価*"),OR(K76=#REF!,K76=#REF!)),"全官署予定価格",IF(AND(COUNTIF(BE76,"*単価*"),OR(K76=#REF!,K76=#REF!)),"全官署支払金額",IF(AND(COUNTIF(BE76,"&lt;&gt;*単価*"),COUNTIF(BE76,"*変更契約*")),"変更後予定価格",IF(COUNTIF(BE76,"*単価*"),"年間支払金額","予定価格"))))))))))))</f>
        <v>#REF!</v>
      </c>
      <c r="AY76" s="194" t="e">
        <f>IF(AND(BD76=#REF!,R76&gt;#REF!),"○",IF(AND(BD76=#REF!,R76&gt;=#REF!),"○",IF(AND(BD76=#REF!,R76&gt;=#REF!),"○",IF(AND(BD76=#REF!,R76&gt;=#REF!),"○",IF(AND(BD76=#REF!,R76&gt;=#REF!),"○",IF(AND(BD76=#REF!,R76&gt;=#REF!),"○",IF(AND(BD76=#REF!,R76&gt;=#REF!),"○",IF(AND(BD76=#REF!,R76&gt;=#REF!),"○",IF(AND(BD76=#REF!,R76&gt;=#REF!),"○",IF(R76="他官署で調達手続き入札を実施のため","○","×"))))))))))</f>
        <v>#REF!</v>
      </c>
      <c r="AZ76" s="194" t="e">
        <f>IF(AND(BD76=#REF!,V76&gt;#REF!),"○",IF(AND(BD76=#REF!,V76&gt;=#REF!),"○",IF(AND(BD76=#REF!,V76&gt;=#REF!),"○",IF(AND(BD76=#REF!,V76&gt;=#REF!),"○",IF(AND(BD76=#REF!,V76&gt;=#REF!),"○",IF(AND(BD76=#REF!,V76&gt;=#REF!),"○",IF(AND(BD76=#REF!,V76&gt;=#REF!),"○",IF(AND(BD76=#REF!,V76&gt;=#REF!),"○",IF(AND(BD76=#REF!,V76&gt;=#REF!),"○","×")))))))))</f>
        <v>#REF!</v>
      </c>
      <c r="BA76" s="194" t="e">
        <f t="shared" si="9"/>
        <v>#REF!</v>
      </c>
      <c r="BB76" s="194" t="e">
        <f t="shared" si="10"/>
        <v>#REF!</v>
      </c>
      <c r="BC76" s="195" t="e">
        <f t="shared" si="11"/>
        <v>#REF!</v>
      </c>
      <c r="BD76" s="193">
        <f t="shared" si="14"/>
        <v>0</v>
      </c>
      <c r="BE76" s="7" t="e">
        <f>IF(AG76=#REF!,"",IF(AND(K76&lt;&gt;"",ISTEXT(S76)),"分担契約/単価契約",IF(ISTEXT(S76),"単価契約",IF(K76&lt;&gt;"","分担契約",""))))</f>
        <v>#REF!</v>
      </c>
      <c r="BF76" s="205" t="e">
        <f>IF(COUNTIF(R76,"**"),"",IF(AND(R76&gt;=#REF!,OR(H76=#REF!,H76=#REF!)),1,IF(AND(R76&gt;=#REF!,H76&lt;&gt;#REF!,H76&lt;&gt;#REF!),1,"")))</f>
        <v>#REF!</v>
      </c>
      <c r="BG76" s="253" t="str">
        <f t="shared" si="15"/>
        <v>○</v>
      </c>
      <c r="BH76" s="205" t="b">
        <f t="shared" si="16"/>
        <v>1</v>
      </c>
      <c r="BI76" s="205" t="b">
        <f t="shared" si="17"/>
        <v>1</v>
      </c>
    </row>
    <row r="77" spans="1:61" s="75" customFormat="1" ht="54.95" customHeight="1">
      <c r="A77" s="177">
        <f t="shared" si="12"/>
        <v>72</v>
      </c>
      <c r="B77" s="177" t="str">
        <f t="shared" si="13"/>
        <v/>
      </c>
      <c r="C77" s="177" t="str">
        <f>IF(B77&lt;&gt;1,"",COUNTIF($B$6:B77,1))</f>
        <v/>
      </c>
      <c r="D77" s="177" t="str">
        <f>IF(B77&lt;&gt;2,"",COUNTIF($B$6:B77,2))</f>
        <v/>
      </c>
      <c r="E77" s="177" t="str">
        <f>IF(B77&lt;&gt;3,"",COUNTIF($B$6:B77,3))</f>
        <v/>
      </c>
      <c r="F77" s="177" t="str">
        <f>IF(B77&lt;&gt;4,"",COUNTIF($B$6:B77,4))</f>
        <v/>
      </c>
      <c r="G77" s="59"/>
      <c r="H77" s="60"/>
      <c r="I77" s="60"/>
      <c r="J77" s="60"/>
      <c r="K77" s="59"/>
      <c r="L77" s="7"/>
      <c r="M77" s="61"/>
      <c r="N77" s="60"/>
      <c r="O77" s="62"/>
      <c r="P77" s="7"/>
      <c r="Q77" s="59"/>
      <c r="R77" s="63"/>
      <c r="S77" s="82"/>
      <c r="T77" s="83"/>
      <c r="U77" s="237" t="e">
        <f>IF(OR(L77="×",AG77=#REF!),"－",IF(T77&lt;&gt;"",ROUNDDOWN(T77/R77,3),(IFERROR(ROUNDDOWN(S77/R77,3),"－"))))</f>
        <v>#REF!</v>
      </c>
      <c r="V77" s="63"/>
      <c r="W77" s="63"/>
      <c r="X77" s="59"/>
      <c r="Y77" s="64"/>
      <c r="Z77" s="65"/>
      <c r="AA77" s="66"/>
      <c r="AB77" s="7"/>
      <c r="AC77" s="10"/>
      <c r="AD77" s="10"/>
      <c r="AE77" s="67"/>
      <c r="AF77" s="68"/>
      <c r="AG77" s="64"/>
      <c r="AH77" s="60"/>
      <c r="AI77" s="60"/>
      <c r="AJ77" s="60"/>
      <c r="AK77" s="7"/>
      <c r="AL77" s="7"/>
      <c r="AM77" s="59"/>
      <c r="AN77" s="7"/>
      <c r="AO77" s="7"/>
      <c r="AP77" s="7"/>
      <c r="AQ77" s="7"/>
      <c r="AR77" s="7"/>
      <c r="AS77" s="7"/>
      <c r="AT77" s="7"/>
      <c r="AU77" s="7"/>
      <c r="AV77" s="179"/>
      <c r="AW77" s="59"/>
      <c r="AX77" s="194" t="e">
        <f>IF(AND(OR(K77=#REF!,K77=#REF!),OR(AG77=#REF!,AG77=#REF!)),"年間支払金額(全官署)",IF(OR(AG77=#REF!,AG77=#REF!),"年間支払金額",IF(AND(OR(COUNTIF(AI77,"*すべて*"),COUNTIF(AI77,"*全て*")),Q77="●",OR(K77=#REF!,K77=#REF!)),"年間支払金額(全官署、契約相手方ごと)",IF(AND(OR(COUNTIF(AI77,"*すべて*"),COUNTIF(AI77,"*全て*")),Q77="●"),"年間支払金額(契約相手方ごと)",IF(AND(OR(K77=#REF!,K77=#REF!),AG77=#REF!),"契約総額(全官署)",IF(AND(K77=#REF!,AG77=#REF!),"契約総額(自官署のみ)",IF(K77=#REF!,"年間支払金額(自官署のみ)",IF(AG77=#REF!,"契約総額",IF(AND(COUNTIF(BE77,"&lt;&gt;*単価*"),OR(K77=#REF!,K77=#REF!)),"全官署予定価格",IF(AND(COUNTIF(BE77,"*単価*"),OR(K77=#REF!,K77=#REF!)),"全官署支払金額",IF(AND(COUNTIF(BE77,"&lt;&gt;*単価*"),COUNTIF(BE77,"*変更契約*")),"変更後予定価格",IF(COUNTIF(BE77,"*単価*"),"年間支払金額","予定価格"))))))))))))</f>
        <v>#REF!</v>
      </c>
      <c r="AY77" s="194" t="e">
        <f>IF(AND(BD77=#REF!,R77&gt;#REF!),"○",IF(AND(BD77=#REF!,R77&gt;=#REF!),"○",IF(AND(BD77=#REF!,R77&gt;=#REF!),"○",IF(AND(BD77=#REF!,R77&gt;=#REF!),"○",IF(AND(BD77=#REF!,R77&gt;=#REF!),"○",IF(AND(BD77=#REF!,R77&gt;=#REF!),"○",IF(AND(BD77=#REF!,R77&gt;=#REF!),"○",IF(AND(BD77=#REF!,R77&gt;=#REF!),"○",IF(AND(BD77=#REF!,R77&gt;=#REF!),"○",IF(R77="他官署で調達手続き入札を実施のため","○","×"))))))))))</f>
        <v>#REF!</v>
      </c>
      <c r="AZ77" s="194" t="e">
        <f>IF(AND(BD77=#REF!,W77&gt;#REF!),"○",IF(AND(BD77=#REF!,W77&gt;=#REF!),"○",IF(AND(BD77=#REF!,W77&gt;=#REF!),"○",IF(AND(BD77=#REF!,W77&gt;=#REF!),"○",IF(AND(BD77=#REF!,W77&gt;=#REF!),"○",IF(AND(BD77=#REF!,W77&gt;=#REF!),"○",IF(AND(BD77=#REF!,W77&gt;=#REF!),"○",IF(AND(BD77=#REF!,W77&gt;=#REF!),"○",IF(AND(BD77=#REF!,W77&gt;=#REF!),"○","×")))))))))</f>
        <v>#REF!</v>
      </c>
      <c r="BA77" s="194" t="e">
        <f t="shared" si="9"/>
        <v>#REF!</v>
      </c>
      <c r="BB77" s="194" t="e">
        <f t="shared" si="10"/>
        <v>#REF!</v>
      </c>
      <c r="BC77" s="195" t="e">
        <f t="shared" si="11"/>
        <v>#REF!</v>
      </c>
      <c r="BD77" s="193">
        <f t="shared" si="14"/>
        <v>0</v>
      </c>
      <c r="BE77" s="7" t="e">
        <f>IF(AG77=#REF!,"",IF(AND(K77&lt;&gt;"",ISTEXT(S77)),"分担契約/単価契約",IF(ISTEXT(S77),"単価契約",IF(K77&lt;&gt;"","分担契約",""))))</f>
        <v>#REF!</v>
      </c>
      <c r="BF77" s="205" t="e">
        <f>IF(COUNTIF(R77,"**"),"",IF(AND(R77&gt;=#REF!,OR(H77=#REF!,H77=#REF!)),1,IF(AND(R77&gt;=#REF!,H77&lt;&gt;#REF!,H77&lt;&gt;#REF!),1,"")))</f>
        <v>#REF!</v>
      </c>
      <c r="BG77" s="253" t="str">
        <f t="shared" si="15"/>
        <v>○</v>
      </c>
      <c r="BH77" s="205" t="b">
        <f t="shared" si="16"/>
        <v>1</v>
      </c>
      <c r="BI77" s="205" t="b">
        <f t="shared" si="17"/>
        <v>1</v>
      </c>
    </row>
    <row r="78" spans="1:61" s="75" customFormat="1" ht="54.95" customHeight="1">
      <c r="A78" s="177">
        <f t="shared" si="12"/>
        <v>73</v>
      </c>
      <c r="B78" s="177" t="str">
        <f t="shared" si="13"/>
        <v/>
      </c>
      <c r="C78" s="177" t="str">
        <f>IF(B78&lt;&gt;1,"",COUNTIF($B$6:B78,1))</f>
        <v/>
      </c>
      <c r="D78" s="177" t="str">
        <f>IF(B78&lt;&gt;2,"",COUNTIF($B$6:B78,2))</f>
        <v/>
      </c>
      <c r="E78" s="177" t="str">
        <f>IF(B78&lt;&gt;3,"",COUNTIF($B$6:B78,3))</f>
        <v/>
      </c>
      <c r="F78" s="177" t="str">
        <f>IF(B78&lt;&gt;4,"",COUNTIF($B$6:B78,4))</f>
        <v/>
      </c>
      <c r="G78" s="59"/>
      <c r="H78" s="60"/>
      <c r="I78" s="60"/>
      <c r="J78" s="60"/>
      <c r="K78" s="59"/>
      <c r="L78" s="7"/>
      <c r="M78" s="61"/>
      <c r="N78" s="60"/>
      <c r="O78" s="62"/>
      <c r="P78" s="7"/>
      <c r="Q78" s="59"/>
      <c r="R78" s="63"/>
      <c r="S78" s="82"/>
      <c r="T78" s="83"/>
      <c r="U78" s="237" t="e">
        <f>IF(OR(L78="×",AG78=#REF!),"－",IF(T78&lt;&gt;"",ROUNDDOWN(T78/R78,3),(IFERROR(ROUNDDOWN(S78/R78,3),"－"))))</f>
        <v>#REF!</v>
      </c>
      <c r="V78" s="63"/>
      <c r="W78" s="63"/>
      <c r="X78" s="59"/>
      <c r="Y78" s="64"/>
      <c r="Z78" s="65"/>
      <c r="AA78" s="66"/>
      <c r="AB78" s="7"/>
      <c r="AC78" s="10"/>
      <c r="AD78" s="10"/>
      <c r="AE78" s="67"/>
      <c r="AF78" s="68"/>
      <c r="AG78" s="64"/>
      <c r="AH78" s="60"/>
      <c r="AI78" s="60"/>
      <c r="AJ78" s="60"/>
      <c r="AK78" s="7"/>
      <c r="AL78" s="7"/>
      <c r="AM78" s="59"/>
      <c r="AN78" s="7"/>
      <c r="AO78" s="7"/>
      <c r="AP78" s="7"/>
      <c r="AQ78" s="7"/>
      <c r="AR78" s="7"/>
      <c r="AS78" s="7"/>
      <c r="AT78" s="7"/>
      <c r="AU78" s="7"/>
      <c r="AV78" s="179"/>
      <c r="AW78" s="59"/>
      <c r="AX78" s="194" t="e">
        <f>IF(AND(OR(K78=#REF!,K78=#REF!),OR(AG78=#REF!,AG78=#REF!)),"年間支払金額(全官署)",IF(OR(AG78=#REF!,AG78=#REF!),"年間支払金額",IF(AND(OR(COUNTIF(AI78,"*すべて*"),COUNTIF(AI78,"*全て*")),Q78="●",OR(K78=#REF!,K78=#REF!)),"年間支払金額(全官署、契約相手方ごと)",IF(AND(OR(COUNTIF(AI78,"*すべて*"),COUNTIF(AI78,"*全て*")),Q78="●"),"年間支払金額(契約相手方ごと)",IF(AND(OR(K78=#REF!,K78=#REF!),AG78=#REF!),"契約総額(全官署)",IF(AND(K78=#REF!,AG78=#REF!),"契約総額(自官署のみ)",IF(K78=#REF!,"年間支払金額(自官署のみ)",IF(AG78=#REF!,"契約総額",IF(AND(COUNTIF(BE78,"&lt;&gt;*単価*"),OR(K78=#REF!,K78=#REF!)),"全官署予定価格",IF(AND(COUNTIF(BE78,"*単価*"),OR(K78=#REF!,K78=#REF!)),"全官署支払金額",IF(AND(COUNTIF(BE78,"&lt;&gt;*単価*"),COUNTIF(BE78,"*変更契約*")),"変更後予定価格",IF(COUNTIF(BE78,"*単価*"),"年間支払金額","予定価格"))))))))))))</f>
        <v>#REF!</v>
      </c>
      <c r="AY78" s="194" t="e">
        <f>IF(AND(BD78=#REF!,R78&gt;#REF!),"○",IF(AND(BD78=#REF!,R78&gt;=#REF!),"○",IF(AND(BD78=#REF!,R78&gt;=#REF!),"○",IF(AND(BD78=#REF!,R78&gt;=#REF!),"○",IF(AND(BD78=#REF!,R78&gt;=#REF!),"○",IF(AND(BD78=#REF!,R78&gt;=#REF!),"○",IF(AND(BD78=#REF!,R78&gt;=#REF!),"○",IF(AND(BD78=#REF!,R78&gt;=#REF!),"○",IF(AND(BD78=#REF!,R78&gt;=#REF!),"○",IF(R78="他官署で調達手続き入札を実施のため","○","×"))))))))))</f>
        <v>#REF!</v>
      </c>
      <c r="AZ78" s="194" t="e">
        <f>IF(AND(BD78=#REF!,W78&gt;#REF!),"○",IF(AND(BD78=#REF!,W78&gt;=#REF!),"○",IF(AND(BD78=#REF!,W78&gt;=#REF!),"○",IF(AND(BD78=#REF!,W78&gt;=#REF!),"○",IF(AND(BD78=#REF!,W78&gt;=#REF!),"○",IF(AND(BD78=#REF!,W78&gt;=#REF!),"○",IF(AND(BD78=#REF!,W78&gt;=#REF!),"○",IF(AND(BD78=#REF!,W78&gt;=#REF!),"○",IF(AND(BD78=#REF!,W78&gt;=#REF!),"○","×")))))))))</f>
        <v>#REF!</v>
      </c>
      <c r="BA78" s="194" t="e">
        <f t="shared" si="9"/>
        <v>#REF!</v>
      </c>
      <c r="BB78" s="194" t="e">
        <f t="shared" si="10"/>
        <v>#REF!</v>
      </c>
      <c r="BC78" s="195" t="e">
        <f t="shared" si="11"/>
        <v>#REF!</v>
      </c>
      <c r="BD78" s="193">
        <f t="shared" si="14"/>
        <v>0</v>
      </c>
      <c r="BE78" s="7" t="e">
        <f>IF(AG78=#REF!,"",IF(AND(K78&lt;&gt;"",ISTEXT(S78)),"分担契約/単価契約",IF(ISTEXT(S78),"単価契約",IF(K78&lt;&gt;"","分担契約",""))))</f>
        <v>#REF!</v>
      </c>
      <c r="BF78" s="205" t="e">
        <f>IF(COUNTIF(R78,"**"),"",IF(AND(R78&gt;=#REF!,OR(H78=#REF!,H78=#REF!)),1,IF(AND(R78&gt;=#REF!,H78&lt;&gt;#REF!,H78&lt;&gt;#REF!),1,"")))</f>
        <v>#REF!</v>
      </c>
      <c r="BG78" s="253" t="str">
        <f t="shared" si="15"/>
        <v>○</v>
      </c>
      <c r="BH78" s="205" t="b">
        <f t="shared" si="16"/>
        <v>1</v>
      </c>
      <c r="BI78" s="205" t="b">
        <f t="shared" si="17"/>
        <v>1</v>
      </c>
    </row>
    <row r="79" spans="1:61" s="75" customFormat="1" ht="54.95" customHeight="1">
      <c r="A79" s="177">
        <f t="shared" si="12"/>
        <v>74</v>
      </c>
      <c r="B79" s="177" t="str">
        <f t="shared" si="13"/>
        <v/>
      </c>
      <c r="C79" s="177" t="str">
        <f>IF(B79&lt;&gt;1,"",COUNTIF($B$6:B79,1))</f>
        <v/>
      </c>
      <c r="D79" s="177" t="str">
        <f>IF(B79&lt;&gt;2,"",COUNTIF($B$6:B79,2))</f>
        <v/>
      </c>
      <c r="E79" s="177" t="str">
        <f>IF(B79&lt;&gt;3,"",COUNTIF($B$6:B79,3))</f>
        <v/>
      </c>
      <c r="F79" s="177" t="str">
        <f>IF(B79&lt;&gt;4,"",COUNTIF($B$6:B79,4))</f>
        <v/>
      </c>
      <c r="G79" s="59"/>
      <c r="H79" s="60"/>
      <c r="I79" s="60"/>
      <c r="J79" s="60"/>
      <c r="K79" s="59"/>
      <c r="L79" s="7"/>
      <c r="M79" s="61"/>
      <c r="N79" s="60"/>
      <c r="O79" s="62"/>
      <c r="P79" s="7"/>
      <c r="Q79" s="59"/>
      <c r="R79" s="63"/>
      <c r="S79" s="82"/>
      <c r="T79" s="83"/>
      <c r="U79" s="237" t="e">
        <f>IF(OR(L79="×",AG79=#REF!),"－",IF(T79&lt;&gt;"",ROUNDDOWN(T79/R79,3),(IFERROR(ROUNDDOWN(S79/R79,3),"－"))))</f>
        <v>#REF!</v>
      </c>
      <c r="V79" s="63"/>
      <c r="W79" s="63"/>
      <c r="X79" s="59"/>
      <c r="Y79" s="64"/>
      <c r="Z79" s="65"/>
      <c r="AA79" s="66"/>
      <c r="AB79" s="7"/>
      <c r="AC79" s="10"/>
      <c r="AD79" s="10"/>
      <c r="AE79" s="67"/>
      <c r="AF79" s="68"/>
      <c r="AG79" s="64"/>
      <c r="AH79" s="60"/>
      <c r="AI79" s="60"/>
      <c r="AJ79" s="60"/>
      <c r="AK79" s="7"/>
      <c r="AL79" s="7"/>
      <c r="AM79" s="59"/>
      <c r="AN79" s="7"/>
      <c r="AO79" s="7"/>
      <c r="AP79" s="7"/>
      <c r="AQ79" s="7"/>
      <c r="AR79" s="7"/>
      <c r="AS79" s="7"/>
      <c r="AT79" s="7"/>
      <c r="AU79" s="7"/>
      <c r="AV79" s="179"/>
      <c r="AW79" s="59"/>
      <c r="AX79" s="194" t="e">
        <f>IF(AND(OR(K79=#REF!,K79=#REF!),OR(AG79=#REF!,AG79=#REF!)),"年間支払金額(全官署)",IF(OR(AG79=#REF!,AG79=#REF!),"年間支払金額",IF(AND(OR(COUNTIF(AI79,"*すべて*"),COUNTIF(AI79,"*全て*")),Q79="●",OR(K79=#REF!,K79=#REF!)),"年間支払金額(全官署、契約相手方ごと)",IF(AND(OR(COUNTIF(AI79,"*すべて*"),COUNTIF(AI79,"*全て*")),Q79="●"),"年間支払金額(契約相手方ごと)",IF(AND(OR(K79=#REF!,K79=#REF!),AG79=#REF!),"契約総額(全官署)",IF(AND(K79=#REF!,AG79=#REF!),"契約総額(自官署のみ)",IF(K79=#REF!,"年間支払金額(自官署のみ)",IF(AG79=#REF!,"契約総額",IF(AND(COUNTIF(BE79,"&lt;&gt;*単価*"),OR(K79=#REF!,K79=#REF!)),"全官署予定価格",IF(AND(COUNTIF(BE79,"*単価*"),OR(K79=#REF!,K79=#REF!)),"全官署支払金額",IF(AND(COUNTIF(BE79,"&lt;&gt;*単価*"),COUNTIF(BE79,"*変更契約*")),"変更後予定価格",IF(COUNTIF(BE79,"*単価*"),"年間支払金額","予定価格"))))))))))))</f>
        <v>#REF!</v>
      </c>
      <c r="AY79" s="194" t="e">
        <f>IF(AND(BD79=#REF!,R79&gt;#REF!),"○",IF(AND(BD79=#REF!,R79&gt;=#REF!),"○",IF(AND(BD79=#REF!,R79&gt;=#REF!),"○",IF(AND(BD79=#REF!,R79&gt;=#REF!),"○",IF(AND(BD79=#REF!,R79&gt;=#REF!),"○",IF(AND(BD79=#REF!,R79&gt;=#REF!),"○",IF(AND(BD79=#REF!,R79&gt;=#REF!),"○",IF(AND(BD79=#REF!,R79&gt;=#REF!),"○",IF(AND(BD79=#REF!,R79&gt;=#REF!),"○",IF(R79="他官署で調達手続き入札を実施のため","○","×"))))))))))</f>
        <v>#REF!</v>
      </c>
      <c r="AZ79" s="194" t="e">
        <f>IF(AND(BD79=#REF!,W79&gt;#REF!),"○",IF(AND(BD79=#REF!,W79&gt;=#REF!),"○",IF(AND(BD79=#REF!,W79&gt;=#REF!),"○",IF(AND(BD79=#REF!,W79&gt;=#REF!),"○",IF(AND(BD79=#REF!,W79&gt;=#REF!),"○",IF(AND(BD79=#REF!,W79&gt;=#REF!),"○",IF(AND(BD79=#REF!,W79&gt;=#REF!),"○",IF(AND(BD79=#REF!,W79&gt;=#REF!),"○",IF(AND(BD79=#REF!,W79&gt;=#REF!),"○","×")))))))))</f>
        <v>#REF!</v>
      </c>
      <c r="BA79" s="194" t="e">
        <f t="shared" si="9"/>
        <v>#REF!</v>
      </c>
      <c r="BB79" s="194" t="e">
        <f t="shared" si="10"/>
        <v>#REF!</v>
      </c>
      <c r="BC79" s="195" t="e">
        <f t="shared" si="11"/>
        <v>#REF!</v>
      </c>
      <c r="BD79" s="193">
        <f t="shared" si="14"/>
        <v>0</v>
      </c>
      <c r="BE79" s="7" t="e">
        <f>IF(AG79=#REF!,"",IF(AND(K79&lt;&gt;"",ISTEXT(S79)),"分担契約/単価契約",IF(ISTEXT(S79),"単価契約",IF(K79&lt;&gt;"","分担契約",""))))</f>
        <v>#REF!</v>
      </c>
      <c r="BF79" s="205" t="e">
        <f>IF(COUNTIF(R79,"**"),"",IF(AND(R79&gt;=#REF!,OR(H79=#REF!,H79=#REF!)),1,IF(AND(R79&gt;=#REF!,H79&lt;&gt;#REF!,H79&lt;&gt;#REF!),1,"")))</f>
        <v>#REF!</v>
      </c>
      <c r="BG79" s="253" t="str">
        <f t="shared" si="15"/>
        <v>○</v>
      </c>
      <c r="BH79" s="205" t="b">
        <f t="shared" si="16"/>
        <v>1</v>
      </c>
      <c r="BI79" s="205" t="b">
        <f t="shared" si="17"/>
        <v>1</v>
      </c>
    </row>
    <row r="80" spans="1:61" s="75" customFormat="1" ht="54.95" customHeight="1">
      <c r="A80" s="177">
        <f t="shared" si="12"/>
        <v>75</v>
      </c>
      <c r="B80" s="177" t="str">
        <f t="shared" si="13"/>
        <v/>
      </c>
      <c r="C80" s="177" t="str">
        <f>IF(B80&lt;&gt;1,"",COUNTIF($B$6:B80,1))</f>
        <v/>
      </c>
      <c r="D80" s="177" t="str">
        <f>IF(B80&lt;&gt;2,"",COUNTIF($B$6:B80,2))</f>
        <v/>
      </c>
      <c r="E80" s="177" t="str">
        <f>IF(B80&lt;&gt;3,"",COUNTIF($B$6:B80,3))</f>
        <v/>
      </c>
      <c r="F80" s="177" t="str">
        <f>IF(B80&lt;&gt;4,"",COUNTIF($B$6:B80,4))</f>
        <v/>
      </c>
      <c r="G80" s="59"/>
      <c r="H80" s="60"/>
      <c r="I80" s="60"/>
      <c r="J80" s="60"/>
      <c r="K80" s="59"/>
      <c r="L80" s="7"/>
      <c r="M80" s="61"/>
      <c r="N80" s="60"/>
      <c r="O80" s="62"/>
      <c r="P80" s="7"/>
      <c r="Q80" s="59"/>
      <c r="R80" s="63"/>
      <c r="S80" s="82"/>
      <c r="T80" s="83"/>
      <c r="U80" s="237" t="e">
        <f>IF(OR(L80="×",AG80=#REF!),"－",IF(T80&lt;&gt;"",ROUNDDOWN(T80/R80,3),(IFERROR(ROUNDDOWN(S80/R80,3),"－"))))</f>
        <v>#REF!</v>
      </c>
      <c r="V80" s="63"/>
      <c r="W80" s="63"/>
      <c r="X80" s="59"/>
      <c r="Y80" s="64"/>
      <c r="Z80" s="65"/>
      <c r="AA80" s="66"/>
      <c r="AB80" s="7"/>
      <c r="AC80" s="10"/>
      <c r="AD80" s="10"/>
      <c r="AE80" s="67"/>
      <c r="AF80" s="68"/>
      <c r="AG80" s="64"/>
      <c r="AH80" s="60"/>
      <c r="AI80" s="60"/>
      <c r="AJ80" s="60"/>
      <c r="AK80" s="7"/>
      <c r="AL80" s="7"/>
      <c r="AM80" s="59"/>
      <c r="AN80" s="7"/>
      <c r="AO80" s="7"/>
      <c r="AP80" s="7"/>
      <c r="AQ80" s="7"/>
      <c r="AR80" s="7"/>
      <c r="AS80" s="7"/>
      <c r="AT80" s="7"/>
      <c r="AU80" s="7"/>
      <c r="AV80" s="179"/>
      <c r="AW80" s="59"/>
      <c r="AX80" s="194" t="e">
        <f>IF(AND(OR(K80=#REF!,K80=#REF!),OR(AG80=#REF!,AG80=#REF!)),"年間支払金額(全官署)",IF(OR(AG80=#REF!,AG80=#REF!),"年間支払金額",IF(AND(OR(COUNTIF(AI80,"*すべて*"),COUNTIF(AI80,"*全て*")),Q80="●",OR(K80=#REF!,K80=#REF!)),"年間支払金額(全官署、契約相手方ごと)",IF(AND(OR(COUNTIF(AI80,"*すべて*"),COUNTIF(AI80,"*全て*")),Q80="●"),"年間支払金額(契約相手方ごと)",IF(AND(OR(K80=#REF!,K80=#REF!),AG80=#REF!),"契約総額(全官署)",IF(AND(K80=#REF!,AG80=#REF!),"契約総額(自官署のみ)",IF(K80=#REF!,"年間支払金額(自官署のみ)",IF(AG80=#REF!,"契約総額",IF(AND(COUNTIF(BE80,"&lt;&gt;*単価*"),OR(K80=#REF!,K80=#REF!)),"全官署予定価格",IF(AND(COUNTIF(BE80,"*単価*"),OR(K80=#REF!,K80=#REF!)),"全官署支払金額",IF(AND(COUNTIF(BE80,"&lt;&gt;*単価*"),COUNTIF(BE80,"*変更契約*")),"変更後予定価格",IF(COUNTIF(BE80,"*単価*"),"年間支払金額","予定価格"))))))))))))</f>
        <v>#REF!</v>
      </c>
      <c r="AY80" s="194" t="e">
        <f>IF(AND(BD80=#REF!,R80&gt;#REF!),"○",IF(AND(BD80=#REF!,R80&gt;=#REF!),"○",IF(AND(BD80=#REF!,R80&gt;=#REF!),"○",IF(AND(BD80=#REF!,R80&gt;=#REF!),"○",IF(AND(BD80=#REF!,R80&gt;=#REF!),"○",IF(AND(BD80=#REF!,R80&gt;=#REF!),"○",IF(AND(BD80=#REF!,R80&gt;=#REF!),"○",IF(AND(BD80=#REF!,R80&gt;=#REF!),"○",IF(AND(BD80=#REF!,R80&gt;=#REF!),"○",IF(R80="他官署で調達手続き入札を実施のため","○","×"))))))))))</f>
        <v>#REF!</v>
      </c>
      <c r="AZ80" s="194" t="e">
        <f>IF(AND(BD80=#REF!,W80&gt;#REF!),"○",IF(AND(BD80=#REF!,W80&gt;=#REF!),"○",IF(AND(BD80=#REF!,W80&gt;=#REF!),"○",IF(AND(BD80=#REF!,W80&gt;=#REF!),"○",IF(AND(BD80=#REF!,W80&gt;=#REF!),"○",IF(AND(BD80=#REF!,W80&gt;=#REF!),"○",IF(AND(BD80=#REF!,W80&gt;=#REF!),"○",IF(AND(BD80=#REF!,W80&gt;=#REF!),"○",IF(AND(BD80=#REF!,W80&gt;=#REF!),"○","×")))))))))</f>
        <v>#REF!</v>
      </c>
      <c r="BA80" s="194" t="e">
        <f t="shared" si="9"/>
        <v>#REF!</v>
      </c>
      <c r="BB80" s="194" t="e">
        <f t="shared" si="10"/>
        <v>#REF!</v>
      </c>
      <c r="BC80" s="195" t="e">
        <f t="shared" si="11"/>
        <v>#REF!</v>
      </c>
      <c r="BD80" s="193">
        <f t="shared" si="14"/>
        <v>0</v>
      </c>
      <c r="BE80" s="7" t="e">
        <f>IF(AG80=#REF!,"",IF(AND(K80&lt;&gt;"",ISTEXT(S80)),"分担契約/単価契約",IF(ISTEXT(S80),"単価契約",IF(K80&lt;&gt;"","分担契約",""))))</f>
        <v>#REF!</v>
      </c>
      <c r="BF80" s="205" t="e">
        <f>IF(COUNTIF(R80,"**"),"",IF(AND(R80&gt;=#REF!,OR(H80=#REF!,H80=#REF!)),1,IF(AND(R80&gt;=#REF!,H80&lt;&gt;#REF!,H80&lt;&gt;#REF!),1,"")))</f>
        <v>#REF!</v>
      </c>
      <c r="BG80" s="253" t="str">
        <f t="shared" si="15"/>
        <v>○</v>
      </c>
      <c r="BH80" s="205" t="b">
        <f t="shared" si="16"/>
        <v>1</v>
      </c>
      <c r="BI80" s="205" t="b">
        <f t="shared" si="17"/>
        <v>1</v>
      </c>
    </row>
    <row r="81" spans="1:61" s="75" customFormat="1" ht="54.95" customHeight="1">
      <c r="A81" s="177">
        <f t="shared" si="12"/>
        <v>76</v>
      </c>
      <c r="B81" s="177" t="str">
        <f t="shared" si="13"/>
        <v/>
      </c>
      <c r="C81" s="177" t="str">
        <f>IF(B81&lt;&gt;1,"",COUNTIF($B$6:B81,1))</f>
        <v/>
      </c>
      <c r="D81" s="177" t="str">
        <f>IF(B81&lt;&gt;2,"",COUNTIF($B$6:B81,2))</f>
        <v/>
      </c>
      <c r="E81" s="177" t="str">
        <f>IF(B81&lt;&gt;3,"",COUNTIF($B$6:B81,3))</f>
        <v/>
      </c>
      <c r="F81" s="177" t="str">
        <f>IF(B81&lt;&gt;4,"",COUNTIF($B$6:B81,4))</f>
        <v/>
      </c>
      <c r="G81" s="59"/>
      <c r="H81" s="60"/>
      <c r="I81" s="60"/>
      <c r="J81" s="60"/>
      <c r="K81" s="59"/>
      <c r="L81" s="7"/>
      <c r="M81" s="61"/>
      <c r="N81" s="60"/>
      <c r="O81" s="62"/>
      <c r="P81" s="7"/>
      <c r="Q81" s="59"/>
      <c r="R81" s="63"/>
      <c r="S81" s="82"/>
      <c r="T81" s="83"/>
      <c r="U81" s="237" t="e">
        <f>IF(OR(L81="×",AG81=#REF!),"－",IF(T81&lt;&gt;"",ROUNDDOWN(T81/R81,3),(IFERROR(ROUNDDOWN(S81/R81,3),"－"))))</f>
        <v>#REF!</v>
      </c>
      <c r="V81" s="63"/>
      <c r="W81" s="63"/>
      <c r="X81" s="59"/>
      <c r="Y81" s="64"/>
      <c r="Z81" s="65"/>
      <c r="AA81" s="66"/>
      <c r="AB81" s="7"/>
      <c r="AC81" s="10"/>
      <c r="AD81" s="10"/>
      <c r="AE81" s="67"/>
      <c r="AF81" s="68"/>
      <c r="AG81" s="64"/>
      <c r="AH81" s="60"/>
      <c r="AI81" s="60"/>
      <c r="AJ81" s="60"/>
      <c r="AK81" s="7"/>
      <c r="AL81" s="7"/>
      <c r="AM81" s="59"/>
      <c r="AN81" s="7"/>
      <c r="AO81" s="7"/>
      <c r="AP81" s="7"/>
      <c r="AQ81" s="7"/>
      <c r="AR81" s="7"/>
      <c r="AS81" s="7"/>
      <c r="AT81" s="7"/>
      <c r="AU81" s="7"/>
      <c r="AV81" s="179"/>
      <c r="AW81" s="59"/>
      <c r="AX81" s="194" t="e">
        <f>IF(AND(OR(K81=#REF!,K81=#REF!),OR(AG81=#REF!,AG81=#REF!)),"年間支払金額(全官署)",IF(OR(AG81=#REF!,AG81=#REF!),"年間支払金額",IF(AND(OR(COUNTIF(AI81,"*すべて*"),COUNTIF(AI81,"*全て*")),Q81="●",OR(K81=#REF!,K81=#REF!)),"年間支払金額(全官署、契約相手方ごと)",IF(AND(OR(COUNTIF(AI81,"*すべて*"),COUNTIF(AI81,"*全て*")),Q81="●"),"年間支払金額(契約相手方ごと)",IF(AND(OR(K81=#REF!,K81=#REF!),AG81=#REF!),"契約総額(全官署)",IF(AND(K81=#REF!,AG81=#REF!),"契約総額(自官署のみ)",IF(K81=#REF!,"年間支払金額(自官署のみ)",IF(AG81=#REF!,"契約総額",IF(AND(COUNTIF(BE81,"&lt;&gt;*単価*"),OR(K81=#REF!,K81=#REF!)),"全官署予定価格",IF(AND(COUNTIF(BE81,"*単価*"),OR(K81=#REF!,K81=#REF!)),"全官署支払金額",IF(AND(COUNTIF(BE81,"&lt;&gt;*単価*"),COUNTIF(BE81,"*変更契約*")),"変更後予定価格",IF(COUNTIF(BE81,"*単価*"),"年間支払金額","予定価格"))))))))))))</f>
        <v>#REF!</v>
      </c>
      <c r="AY81" s="194" t="e">
        <f>IF(AND(BD81=#REF!,R81&gt;#REF!),"○",IF(AND(BD81=#REF!,R81&gt;=#REF!),"○",IF(AND(BD81=#REF!,R81&gt;=#REF!),"○",IF(AND(BD81=#REF!,R81&gt;=#REF!),"○",IF(AND(BD81=#REF!,R81&gt;=#REF!),"○",IF(AND(BD81=#REF!,R81&gt;=#REF!),"○",IF(AND(BD81=#REF!,R81&gt;=#REF!),"○",IF(AND(BD81=#REF!,R81&gt;=#REF!),"○",IF(AND(BD81=#REF!,R81&gt;=#REF!),"○",IF(R81="他官署で調達手続き入札を実施のため","○","×"))))))))))</f>
        <v>#REF!</v>
      </c>
      <c r="AZ81" s="194" t="e">
        <f>IF(AND(BD81=#REF!,W81&gt;#REF!),"○",IF(AND(BD81=#REF!,W81&gt;=#REF!),"○",IF(AND(BD81=#REF!,W81&gt;=#REF!),"○",IF(AND(BD81=#REF!,W81&gt;=#REF!),"○",IF(AND(BD81=#REF!,W81&gt;=#REF!),"○",IF(AND(BD81=#REF!,W81&gt;=#REF!),"○",IF(AND(BD81=#REF!,W81&gt;=#REF!),"○",IF(AND(BD81=#REF!,W81&gt;=#REF!),"○",IF(AND(BD81=#REF!,W81&gt;=#REF!),"○","×")))))))))</f>
        <v>#REF!</v>
      </c>
      <c r="BA81" s="194" t="e">
        <f t="shared" si="9"/>
        <v>#REF!</v>
      </c>
      <c r="BB81" s="194" t="e">
        <f t="shared" si="10"/>
        <v>#REF!</v>
      </c>
      <c r="BC81" s="195" t="e">
        <f t="shared" si="11"/>
        <v>#REF!</v>
      </c>
      <c r="BD81" s="193">
        <f t="shared" si="14"/>
        <v>0</v>
      </c>
      <c r="BE81" s="7" t="e">
        <f>IF(AG81=#REF!,"",IF(AND(K81&lt;&gt;"",ISTEXT(S81)),"分担契約/単価契約",IF(ISTEXT(S81),"単価契約",IF(K81&lt;&gt;"","分担契約",""))))</f>
        <v>#REF!</v>
      </c>
      <c r="BF81" s="205" t="e">
        <f>IF(COUNTIF(R81,"**"),"",IF(AND(R81&gt;=#REF!,OR(H81=#REF!,H81=#REF!)),1,IF(AND(R81&gt;=#REF!,H81&lt;&gt;#REF!,H81&lt;&gt;#REF!),1,"")))</f>
        <v>#REF!</v>
      </c>
      <c r="BG81" s="253" t="str">
        <f t="shared" si="15"/>
        <v>○</v>
      </c>
      <c r="BH81" s="205" t="b">
        <f t="shared" si="16"/>
        <v>1</v>
      </c>
      <c r="BI81" s="205" t="b">
        <f t="shared" si="17"/>
        <v>1</v>
      </c>
    </row>
    <row r="82" spans="1:61" s="75" customFormat="1" ht="54.95" customHeight="1">
      <c r="A82" s="177">
        <f t="shared" si="12"/>
        <v>77</v>
      </c>
      <c r="B82" s="177" t="str">
        <f t="shared" si="13"/>
        <v/>
      </c>
      <c r="C82" s="177" t="str">
        <f>IF(B82&lt;&gt;1,"",COUNTIF($B$6:B82,1))</f>
        <v/>
      </c>
      <c r="D82" s="177" t="str">
        <f>IF(B82&lt;&gt;2,"",COUNTIF($B$6:B82,2))</f>
        <v/>
      </c>
      <c r="E82" s="177" t="str">
        <f>IF(B82&lt;&gt;3,"",COUNTIF($B$6:B82,3))</f>
        <v/>
      </c>
      <c r="F82" s="177" t="str">
        <f>IF(B82&lt;&gt;4,"",COUNTIF($B$6:B82,4))</f>
        <v/>
      </c>
      <c r="G82" s="59"/>
      <c r="H82" s="60"/>
      <c r="I82" s="60"/>
      <c r="J82" s="60"/>
      <c r="K82" s="59"/>
      <c r="L82" s="7"/>
      <c r="M82" s="61"/>
      <c r="N82" s="60"/>
      <c r="O82" s="62"/>
      <c r="P82" s="7"/>
      <c r="Q82" s="59"/>
      <c r="R82" s="63"/>
      <c r="S82" s="82"/>
      <c r="T82" s="83"/>
      <c r="U82" s="237" t="e">
        <f>IF(OR(L82="×",AG82=#REF!),"－",IF(T82&lt;&gt;"",ROUNDDOWN(T82/R82,3),(IFERROR(ROUNDDOWN(S82/R82,3),"－"))))</f>
        <v>#REF!</v>
      </c>
      <c r="V82" s="63"/>
      <c r="W82" s="63"/>
      <c r="X82" s="59"/>
      <c r="Y82" s="64"/>
      <c r="Z82" s="65"/>
      <c r="AA82" s="66"/>
      <c r="AB82" s="7"/>
      <c r="AC82" s="10"/>
      <c r="AD82" s="10"/>
      <c r="AE82" s="67"/>
      <c r="AF82" s="68"/>
      <c r="AG82" s="64"/>
      <c r="AH82" s="60"/>
      <c r="AI82" s="60"/>
      <c r="AJ82" s="60"/>
      <c r="AK82" s="7"/>
      <c r="AL82" s="7"/>
      <c r="AM82" s="59"/>
      <c r="AN82" s="7"/>
      <c r="AO82" s="7"/>
      <c r="AP82" s="7"/>
      <c r="AQ82" s="7"/>
      <c r="AR82" s="7"/>
      <c r="AS82" s="7"/>
      <c r="AT82" s="7"/>
      <c r="AU82" s="7"/>
      <c r="AV82" s="179"/>
      <c r="AW82" s="59"/>
      <c r="AX82" s="194" t="e">
        <f>IF(AND(OR(K82=#REF!,K82=#REF!),OR(AG82=#REF!,AG82=#REF!)),"年間支払金額(全官署)",IF(OR(AG82=#REF!,AG82=#REF!),"年間支払金額",IF(AND(OR(COUNTIF(AI82,"*すべて*"),COUNTIF(AI82,"*全て*")),Q82="●",OR(K82=#REF!,K82=#REF!)),"年間支払金額(全官署、契約相手方ごと)",IF(AND(OR(COUNTIF(AI82,"*すべて*"),COUNTIF(AI82,"*全て*")),Q82="●"),"年間支払金額(契約相手方ごと)",IF(AND(OR(K82=#REF!,K82=#REF!),AG82=#REF!),"契約総額(全官署)",IF(AND(K82=#REF!,AG82=#REF!),"契約総額(自官署のみ)",IF(K82=#REF!,"年間支払金額(自官署のみ)",IF(AG82=#REF!,"契約総額",IF(AND(COUNTIF(BE82,"&lt;&gt;*単価*"),OR(K82=#REF!,K82=#REF!)),"全官署予定価格",IF(AND(COUNTIF(BE82,"*単価*"),OR(K82=#REF!,K82=#REF!)),"全官署支払金額",IF(AND(COUNTIF(BE82,"&lt;&gt;*単価*"),COUNTIF(BE82,"*変更契約*")),"変更後予定価格",IF(COUNTIF(BE82,"*単価*"),"年間支払金額","予定価格"))))))))))))</f>
        <v>#REF!</v>
      </c>
      <c r="AY82" s="194" t="e">
        <f>IF(AND(BD82=#REF!,R82&gt;#REF!),"○",IF(AND(BD82=#REF!,R82&gt;=#REF!),"○",IF(AND(BD82=#REF!,R82&gt;=#REF!),"○",IF(AND(BD82=#REF!,R82&gt;=#REF!),"○",IF(AND(BD82=#REF!,R82&gt;=#REF!),"○",IF(AND(BD82=#REF!,R82&gt;=#REF!),"○",IF(AND(BD82=#REF!,R82&gt;=#REF!),"○",IF(AND(BD82=#REF!,R82&gt;=#REF!),"○",IF(AND(BD82=#REF!,R82&gt;=#REF!),"○",IF(R82="他官署で調達手続き入札を実施のため","○","×"))))))))))</f>
        <v>#REF!</v>
      </c>
      <c r="AZ82" s="194" t="e">
        <f>IF(AND(BD82=#REF!,W82&gt;#REF!),"○",IF(AND(BD82=#REF!,W82&gt;=#REF!),"○",IF(AND(BD82=#REF!,W82&gt;=#REF!),"○",IF(AND(BD82=#REF!,W82&gt;=#REF!),"○",IF(AND(BD82=#REF!,W82&gt;=#REF!),"○",IF(AND(BD82=#REF!,W82&gt;=#REF!),"○",IF(AND(BD82=#REF!,W82&gt;=#REF!),"○",IF(AND(BD82=#REF!,W82&gt;=#REF!),"○",IF(AND(BD82=#REF!,W82&gt;=#REF!),"○","×")))))))))</f>
        <v>#REF!</v>
      </c>
      <c r="BA82" s="194" t="e">
        <f t="shared" si="9"/>
        <v>#REF!</v>
      </c>
      <c r="BB82" s="194" t="e">
        <f t="shared" si="10"/>
        <v>#REF!</v>
      </c>
      <c r="BC82" s="195" t="e">
        <f t="shared" si="11"/>
        <v>#REF!</v>
      </c>
      <c r="BD82" s="193">
        <f t="shared" si="14"/>
        <v>0</v>
      </c>
      <c r="BE82" s="7" t="e">
        <f>IF(AG82=#REF!,"",IF(AND(K82&lt;&gt;"",ISTEXT(S82)),"分担契約/単価契約",IF(ISTEXT(S82),"単価契約",IF(K82&lt;&gt;"","分担契約",""))))</f>
        <v>#REF!</v>
      </c>
      <c r="BF82" s="205" t="e">
        <f>IF(COUNTIF(R82,"**"),"",IF(AND(R82&gt;=#REF!,OR(H82=#REF!,H82=#REF!)),1,IF(AND(R82&gt;=#REF!,H82&lt;&gt;#REF!,H82&lt;&gt;#REF!),1,"")))</f>
        <v>#REF!</v>
      </c>
      <c r="BG82" s="253" t="str">
        <f t="shared" si="15"/>
        <v>○</v>
      </c>
      <c r="BH82" s="205" t="b">
        <f t="shared" si="16"/>
        <v>1</v>
      </c>
      <c r="BI82" s="205" t="b">
        <f t="shared" si="17"/>
        <v>1</v>
      </c>
    </row>
    <row r="83" spans="1:61" s="75" customFormat="1" ht="54.95" customHeight="1">
      <c r="A83" s="177">
        <f t="shared" si="12"/>
        <v>78</v>
      </c>
      <c r="B83" s="177" t="str">
        <f t="shared" si="13"/>
        <v/>
      </c>
      <c r="C83" s="177" t="str">
        <f>IF(B83&lt;&gt;1,"",COUNTIF($B$6:B83,1))</f>
        <v/>
      </c>
      <c r="D83" s="177" t="str">
        <f>IF(B83&lt;&gt;2,"",COUNTIF($B$6:B83,2))</f>
        <v/>
      </c>
      <c r="E83" s="177" t="str">
        <f>IF(B83&lt;&gt;3,"",COUNTIF($B$6:B83,3))</f>
        <v/>
      </c>
      <c r="F83" s="177" t="str">
        <f>IF(B83&lt;&gt;4,"",COUNTIF($B$6:B83,4))</f>
        <v/>
      </c>
      <c r="G83" s="59"/>
      <c r="H83" s="60"/>
      <c r="I83" s="60"/>
      <c r="J83" s="77"/>
      <c r="K83" s="59"/>
      <c r="L83" s="7"/>
      <c r="M83" s="61"/>
      <c r="N83" s="60"/>
      <c r="O83" s="62"/>
      <c r="P83" s="7"/>
      <c r="Q83" s="59"/>
      <c r="R83" s="63"/>
      <c r="S83" s="82"/>
      <c r="T83" s="83"/>
      <c r="U83" s="237" t="e">
        <f>IF(OR(L83="×",AG83=#REF!),"－",IF(T83&lt;&gt;"",ROUNDDOWN(T83/R83,3),(IFERROR(ROUNDDOWN(S83/R83,3),"－"))))</f>
        <v>#REF!</v>
      </c>
      <c r="V83" s="63"/>
      <c r="W83" s="63"/>
      <c r="X83" s="59"/>
      <c r="Y83" s="64"/>
      <c r="Z83" s="65"/>
      <c r="AA83" s="66"/>
      <c r="AB83" s="7"/>
      <c r="AC83" s="10"/>
      <c r="AD83" s="10"/>
      <c r="AE83" s="67"/>
      <c r="AF83" s="68"/>
      <c r="AG83" s="64"/>
      <c r="AH83" s="60"/>
      <c r="AI83" s="60"/>
      <c r="AJ83" s="60"/>
      <c r="AK83" s="7"/>
      <c r="AL83" s="7"/>
      <c r="AM83" s="59"/>
      <c r="AN83" s="7"/>
      <c r="AO83" s="7"/>
      <c r="AP83" s="7"/>
      <c r="AQ83" s="7"/>
      <c r="AR83" s="7"/>
      <c r="AS83" s="7"/>
      <c r="AT83" s="7"/>
      <c r="AU83" s="7"/>
      <c r="AV83" s="179"/>
      <c r="AW83" s="59"/>
      <c r="AX83" s="194" t="e">
        <f>IF(AND(OR(K83=#REF!,K83=#REF!),OR(AG83=#REF!,AG83=#REF!)),"年間支払金額(全官署)",IF(OR(AG83=#REF!,AG83=#REF!),"年間支払金額",IF(AND(OR(COUNTIF(AI83,"*すべて*"),COUNTIF(AI83,"*全て*")),Q83="●",OR(K83=#REF!,K83=#REF!)),"年間支払金額(全官署、契約相手方ごと)",IF(AND(OR(COUNTIF(AI83,"*すべて*"),COUNTIF(AI83,"*全て*")),Q83="●"),"年間支払金額(契約相手方ごと)",IF(AND(OR(K83=#REF!,K83=#REF!),AG83=#REF!),"契約総額(全官署)",IF(AND(K83=#REF!,AG83=#REF!),"契約総額(自官署のみ)",IF(K83=#REF!,"年間支払金額(自官署のみ)",IF(AG83=#REF!,"契約総額",IF(AND(COUNTIF(BE83,"&lt;&gt;*単価*"),OR(K83=#REF!,K83=#REF!)),"全官署予定価格",IF(AND(COUNTIF(BE83,"*単価*"),OR(K83=#REF!,K83=#REF!)),"全官署支払金額",IF(AND(COUNTIF(BE83,"&lt;&gt;*単価*"),COUNTIF(BE83,"*変更契約*")),"変更後予定価格",IF(COUNTIF(BE83,"*単価*"),"年間支払金額","予定価格"))))))))))))</f>
        <v>#REF!</v>
      </c>
      <c r="AY83" s="194" t="e">
        <f>IF(AND(BD83=#REF!,R83&gt;#REF!),"○",IF(AND(BD83=#REF!,R83&gt;=#REF!),"○",IF(AND(BD83=#REF!,R83&gt;=#REF!),"○",IF(AND(BD83=#REF!,R83&gt;=#REF!),"○",IF(AND(BD83=#REF!,R83&gt;=#REF!),"○",IF(AND(BD83=#REF!,R83&gt;=#REF!),"○",IF(AND(BD83=#REF!,R83&gt;=#REF!),"○",IF(AND(BD83=#REF!,R83&gt;=#REF!),"○",IF(AND(BD83=#REF!,R83&gt;=#REF!),"○",IF(R83="他官署で調達手続き入札を実施のため","○","×"))))))))))</f>
        <v>#REF!</v>
      </c>
      <c r="AZ83" s="194" t="e">
        <f>IF(AND(BD83=#REF!,W83&gt;#REF!),"○",IF(AND(BD83=#REF!,W83&gt;=#REF!),"○",IF(AND(BD83=#REF!,W83&gt;=#REF!),"○",IF(AND(BD83=#REF!,W83&gt;=#REF!),"○",IF(AND(BD83=#REF!,W83&gt;=#REF!),"○",IF(AND(BD83=#REF!,W83&gt;=#REF!),"○",IF(AND(BD83=#REF!,W83&gt;=#REF!),"○",IF(AND(BD83=#REF!,W83&gt;=#REF!),"○",IF(AND(BD83=#REF!,W83&gt;=#REF!),"○","×")))))))))</f>
        <v>#REF!</v>
      </c>
      <c r="BA83" s="194" t="e">
        <f t="shared" si="9"/>
        <v>#REF!</v>
      </c>
      <c r="BB83" s="194" t="e">
        <f t="shared" si="10"/>
        <v>#REF!</v>
      </c>
      <c r="BC83" s="195" t="e">
        <f t="shared" si="11"/>
        <v>#REF!</v>
      </c>
      <c r="BD83" s="193">
        <f t="shared" si="14"/>
        <v>0</v>
      </c>
      <c r="BE83" s="7" t="e">
        <f>IF(AG83=#REF!,"",IF(AND(K83&lt;&gt;"",ISTEXT(S83)),"分担契約/単価契約",IF(ISTEXT(S83),"単価契約",IF(K83&lt;&gt;"","分担契約",""))))</f>
        <v>#REF!</v>
      </c>
      <c r="BF83" s="205" t="e">
        <f>IF(COUNTIF(R83,"**"),"",IF(AND(R83&gt;=#REF!,OR(H83=#REF!,H83=#REF!)),1,IF(AND(R83&gt;=#REF!,H83&lt;&gt;#REF!,H83&lt;&gt;#REF!),1,"")))</f>
        <v>#REF!</v>
      </c>
      <c r="BG83" s="253" t="str">
        <f t="shared" si="15"/>
        <v>○</v>
      </c>
      <c r="BH83" s="205" t="b">
        <f t="shared" si="16"/>
        <v>1</v>
      </c>
      <c r="BI83" s="205" t="b">
        <f t="shared" si="17"/>
        <v>1</v>
      </c>
    </row>
    <row r="84" spans="1:61" s="75" customFormat="1" ht="54.95" customHeight="1">
      <c r="A84" s="177">
        <f t="shared" si="12"/>
        <v>79</v>
      </c>
      <c r="B84" s="177" t="str">
        <f t="shared" si="13"/>
        <v/>
      </c>
      <c r="C84" s="177" t="str">
        <f>IF(B84&lt;&gt;1,"",COUNTIF($B$6:B84,1))</f>
        <v/>
      </c>
      <c r="D84" s="177" t="str">
        <f>IF(B84&lt;&gt;2,"",COUNTIF($B$6:B84,2))</f>
        <v/>
      </c>
      <c r="E84" s="177" t="str">
        <f>IF(B84&lt;&gt;3,"",COUNTIF($B$6:B84,3))</f>
        <v/>
      </c>
      <c r="F84" s="177" t="str">
        <f>IF(B84&lt;&gt;4,"",COUNTIF($B$6:B84,4))</f>
        <v/>
      </c>
      <c r="G84" s="59"/>
      <c r="H84" s="60"/>
      <c r="I84" s="60"/>
      <c r="J84" s="77"/>
      <c r="K84" s="59"/>
      <c r="L84" s="7"/>
      <c r="M84" s="61"/>
      <c r="N84" s="60"/>
      <c r="O84" s="62"/>
      <c r="P84" s="7"/>
      <c r="Q84" s="59"/>
      <c r="R84" s="63"/>
      <c r="S84" s="82"/>
      <c r="T84" s="83"/>
      <c r="U84" s="237" t="e">
        <f>IF(OR(L84="×",AG84=#REF!),"－",IF(T84&lt;&gt;"",ROUNDDOWN(T84/R84,3),(IFERROR(ROUNDDOWN(S84/R84,3),"－"))))</f>
        <v>#REF!</v>
      </c>
      <c r="V84" s="63"/>
      <c r="W84" s="63"/>
      <c r="X84" s="59"/>
      <c r="Y84" s="64"/>
      <c r="Z84" s="65"/>
      <c r="AA84" s="66"/>
      <c r="AB84" s="7"/>
      <c r="AC84" s="10"/>
      <c r="AD84" s="10"/>
      <c r="AE84" s="67"/>
      <c r="AF84" s="68"/>
      <c r="AG84" s="64"/>
      <c r="AH84" s="60"/>
      <c r="AI84" s="60"/>
      <c r="AJ84" s="60"/>
      <c r="AK84" s="7"/>
      <c r="AL84" s="7"/>
      <c r="AM84" s="59"/>
      <c r="AN84" s="7"/>
      <c r="AO84" s="7"/>
      <c r="AP84" s="7"/>
      <c r="AQ84" s="7"/>
      <c r="AR84" s="7"/>
      <c r="AS84" s="7"/>
      <c r="AT84" s="7"/>
      <c r="AU84" s="7"/>
      <c r="AV84" s="179"/>
      <c r="AW84" s="59"/>
      <c r="AX84" s="194" t="e">
        <f>IF(AND(OR(K84=#REF!,K84=#REF!),OR(AG84=#REF!,AG84=#REF!)),"年間支払金額(全官署)",IF(OR(AG84=#REF!,AG84=#REF!),"年間支払金額",IF(AND(OR(COUNTIF(AI84,"*すべて*"),COUNTIF(AI84,"*全て*")),Q84="●",OR(K84=#REF!,K84=#REF!)),"年間支払金額(全官署、契約相手方ごと)",IF(AND(OR(COUNTIF(AI84,"*すべて*"),COUNTIF(AI84,"*全て*")),Q84="●"),"年間支払金額(契約相手方ごと)",IF(AND(OR(K84=#REF!,K84=#REF!),AG84=#REF!),"契約総額(全官署)",IF(AND(K84=#REF!,AG84=#REF!),"契約総額(自官署のみ)",IF(K84=#REF!,"年間支払金額(自官署のみ)",IF(AG84=#REF!,"契約総額",IF(AND(COUNTIF(BE84,"&lt;&gt;*単価*"),OR(K84=#REF!,K84=#REF!)),"全官署予定価格",IF(AND(COUNTIF(BE84,"*単価*"),OR(K84=#REF!,K84=#REF!)),"全官署支払金額",IF(AND(COUNTIF(BE84,"&lt;&gt;*単価*"),COUNTIF(BE84,"*変更契約*")),"変更後予定価格",IF(COUNTIF(BE84,"*単価*"),"年間支払金額","予定価格"))))))))))))</f>
        <v>#REF!</v>
      </c>
      <c r="AY84" s="194" t="e">
        <f>IF(AND(BD84=#REF!,R84&gt;#REF!),"○",IF(AND(BD84=#REF!,R84&gt;=#REF!),"○",IF(AND(BD84=#REF!,R84&gt;=#REF!),"○",IF(AND(BD84=#REF!,R84&gt;=#REF!),"○",IF(AND(BD84=#REF!,R84&gt;=#REF!),"○",IF(AND(BD84=#REF!,R84&gt;=#REF!),"○",IF(AND(BD84=#REF!,R84&gt;=#REF!),"○",IF(AND(BD84=#REF!,R84&gt;=#REF!),"○",IF(AND(BD84=#REF!,R84&gt;=#REF!),"○",IF(R84="他官署で調達手続き入札を実施のため","○","×"))))))))))</f>
        <v>#REF!</v>
      </c>
      <c r="AZ84" s="194" t="e">
        <f>IF(AND(BD84=#REF!,W84&gt;#REF!),"○",IF(AND(BD84=#REF!,W84&gt;=#REF!),"○",IF(AND(BD84=#REF!,W84&gt;=#REF!),"○",IF(AND(BD84=#REF!,W84&gt;=#REF!),"○",IF(AND(BD84=#REF!,W84&gt;=#REF!),"○",IF(AND(BD84=#REF!,W84&gt;=#REF!),"○",IF(AND(BD84=#REF!,W84&gt;=#REF!),"○",IF(AND(BD84=#REF!,W84&gt;=#REF!),"○",IF(AND(BD84=#REF!,W84&gt;=#REF!),"○","×")))))))))</f>
        <v>#REF!</v>
      </c>
      <c r="BA84" s="194" t="e">
        <f t="shared" si="9"/>
        <v>#REF!</v>
      </c>
      <c r="BB84" s="194" t="e">
        <f t="shared" si="10"/>
        <v>#REF!</v>
      </c>
      <c r="BC84" s="195" t="e">
        <f t="shared" si="11"/>
        <v>#REF!</v>
      </c>
      <c r="BD84" s="193">
        <f t="shared" si="14"/>
        <v>0</v>
      </c>
      <c r="BE84" s="7" t="e">
        <f>IF(AG84=#REF!,"",IF(AND(K84&lt;&gt;"",ISTEXT(S84)),"分担契約/単価契約",IF(ISTEXT(S84),"単価契約",IF(K84&lt;&gt;"","分担契約",""))))</f>
        <v>#REF!</v>
      </c>
      <c r="BF84" s="205" t="e">
        <f>IF(COUNTIF(R84,"**"),"",IF(AND(R84&gt;=#REF!,OR(H84=#REF!,H84=#REF!)),1,IF(AND(R84&gt;=#REF!,H84&lt;&gt;#REF!,H84&lt;&gt;#REF!),1,"")))</f>
        <v>#REF!</v>
      </c>
      <c r="BG84" s="253" t="str">
        <f t="shared" si="15"/>
        <v>○</v>
      </c>
      <c r="BH84" s="205" t="b">
        <f t="shared" si="16"/>
        <v>1</v>
      </c>
      <c r="BI84" s="205" t="b">
        <f t="shared" si="17"/>
        <v>1</v>
      </c>
    </row>
    <row r="85" spans="1:61" s="75" customFormat="1" ht="54.95" customHeight="1">
      <c r="A85" s="177">
        <f t="shared" si="12"/>
        <v>80</v>
      </c>
      <c r="B85" s="177" t="str">
        <f t="shared" si="13"/>
        <v/>
      </c>
      <c r="C85" s="177" t="str">
        <f>IF(B85&lt;&gt;1,"",COUNTIF($B$6:B85,1))</f>
        <v/>
      </c>
      <c r="D85" s="177" t="str">
        <f>IF(B85&lt;&gt;2,"",COUNTIF($B$6:B85,2))</f>
        <v/>
      </c>
      <c r="E85" s="177" t="str">
        <f>IF(B85&lt;&gt;3,"",COUNTIF($B$6:B85,3))</f>
        <v/>
      </c>
      <c r="F85" s="177" t="str">
        <f>IF(B85&lt;&gt;4,"",COUNTIF($B$6:B85,4))</f>
        <v/>
      </c>
      <c r="G85" s="59"/>
      <c r="H85" s="77"/>
      <c r="I85" s="60"/>
      <c r="J85" s="60"/>
      <c r="K85" s="59"/>
      <c r="L85" s="7"/>
      <c r="M85" s="84"/>
      <c r="N85" s="60"/>
      <c r="O85" s="62"/>
      <c r="P85" s="60"/>
      <c r="Q85" s="59"/>
      <c r="R85" s="63"/>
      <c r="S85" s="82"/>
      <c r="T85" s="83"/>
      <c r="U85" s="237" t="e">
        <f>IF(OR(L85="×",AG85=#REF!),"－",IF(T85&lt;&gt;"",ROUNDDOWN(T85/R85,3),(IFERROR(ROUNDDOWN(S85/R85,3),"－"))))</f>
        <v>#REF!</v>
      </c>
      <c r="V85" s="63"/>
      <c r="W85" s="63"/>
      <c r="X85" s="59"/>
      <c r="Y85" s="64"/>
      <c r="Z85" s="65"/>
      <c r="AA85" s="66"/>
      <c r="AB85" s="7"/>
      <c r="AC85" s="10"/>
      <c r="AD85" s="10"/>
      <c r="AE85" s="67"/>
      <c r="AF85" s="68"/>
      <c r="AG85" s="64"/>
      <c r="AH85" s="60"/>
      <c r="AI85" s="60"/>
      <c r="AJ85" s="60"/>
      <c r="AK85" s="7"/>
      <c r="AL85" s="7"/>
      <c r="AM85" s="59"/>
      <c r="AN85" s="7"/>
      <c r="AO85" s="7"/>
      <c r="AP85" s="7"/>
      <c r="AQ85" s="7"/>
      <c r="AR85" s="7"/>
      <c r="AS85" s="7"/>
      <c r="AT85" s="7"/>
      <c r="AU85" s="7"/>
      <c r="AV85" s="179"/>
      <c r="AW85" s="59"/>
      <c r="AX85" s="194" t="e">
        <f>IF(AND(OR(K85=#REF!,K85=#REF!),OR(AG85=#REF!,AG85=#REF!)),"年間支払金額(全官署)",IF(OR(AG85=#REF!,AG85=#REF!),"年間支払金額",IF(AND(OR(COUNTIF(AI85,"*すべて*"),COUNTIF(AI85,"*全て*")),Q85="●",OR(K85=#REF!,K85=#REF!)),"年間支払金額(全官署、契約相手方ごと)",IF(AND(OR(COUNTIF(AI85,"*すべて*"),COUNTIF(AI85,"*全て*")),Q85="●"),"年間支払金額(契約相手方ごと)",IF(AND(OR(K85=#REF!,K85=#REF!),AG85=#REF!),"契約総額(全官署)",IF(AND(K85=#REF!,AG85=#REF!),"契約総額(自官署のみ)",IF(K85=#REF!,"年間支払金額(自官署のみ)",IF(AG85=#REF!,"契約総額",IF(AND(COUNTIF(BE85,"&lt;&gt;*単価*"),OR(K85=#REF!,K85=#REF!)),"全官署予定価格",IF(AND(COUNTIF(BE85,"*単価*"),OR(K85=#REF!,K85=#REF!)),"全官署支払金額",IF(AND(COUNTIF(BE85,"&lt;&gt;*単価*"),COUNTIF(BE85,"*変更契約*")),"変更後予定価格",IF(COUNTIF(BE85,"*単価*"),"年間支払金額","予定価格"))))))))))))</f>
        <v>#REF!</v>
      </c>
      <c r="AY85" s="194" t="e">
        <f>IF(AND(BD85=#REF!,R85&gt;#REF!),"○",IF(AND(BD85=#REF!,R85&gt;=#REF!),"○",IF(AND(BD85=#REF!,R85&gt;=#REF!),"○",IF(AND(BD85=#REF!,R85&gt;=#REF!),"○",IF(AND(BD85=#REF!,R85&gt;=#REF!),"○",IF(AND(BD85=#REF!,R85&gt;=#REF!),"○",IF(AND(BD85=#REF!,R85&gt;=#REF!),"○",IF(AND(BD85=#REF!,R85&gt;=#REF!),"○",IF(AND(BD85=#REF!,R85&gt;=#REF!),"○",IF(R85="他官署で調達手続き入札を実施のため","○","×"))))))))))</f>
        <v>#REF!</v>
      </c>
      <c r="AZ85" s="194" t="e">
        <f>IF(AND(BD85=#REF!,W85&gt;#REF!),"○",IF(AND(BD85=#REF!,W85&gt;=#REF!),"○",IF(AND(BD85=#REF!,W85&gt;=#REF!),"○",IF(AND(BD85=#REF!,W85&gt;=#REF!),"○",IF(AND(BD85=#REF!,W85&gt;=#REF!),"○",IF(AND(BD85=#REF!,W85&gt;=#REF!),"○",IF(AND(BD85=#REF!,W85&gt;=#REF!),"○",IF(AND(BD85=#REF!,W85&gt;=#REF!),"○",IF(AND(BD85=#REF!,W85&gt;=#REF!),"○","×")))))))))</f>
        <v>#REF!</v>
      </c>
      <c r="BA85" s="194" t="e">
        <f t="shared" si="9"/>
        <v>#REF!</v>
      </c>
      <c r="BB85" s="194" t="e">
        <f t="shared" si="10"/>
        <v>#REF!</v>
      </c>
      <c r="BC85" s="195" t="e">
        <f t="shared" si="11"/>
        <v>#REF!</v>
      </c>
      <c r="BD85" s="193">
        <f t="shared" si="14"/>
        <v>0</v>
      </c>
      <c r="BE85" s="7" t="e">
        <f>IF(AG85=#REF!,"",IF(AND(K85&lt;&gt;"",ISTEXT(S85)),"分担契約/単価契約",IF(ISTEXT(S85),"単価契約",IF(K85&lt;&gt;"","分担契約",""))))</f>
        <v>#REF!</v>
      </c>
      <c r="BF85" s="205" t="e">
        <f>IF(COUNTIF(R85,"**"),"",IF(AND(R85&gt;=#REF!,OR(H85=#REF!,H85=#REF!)),1,IF(AND(R85&gt;=#REF!,H85&lt;&gt;#REF!,H85&lt;&gt;#REF!),1,"")))</f>
        <v>#REF!</v>
      </c>
      <c r="BG85" s="253" t="str">
        <f t="shared" si="15"/>
        <v>○</v>
      </c>
      <c r="BH85" s="205" t="b">
        <f t="shared" si="16"/>
        <v>1</v>
      </c>
      <c r="BI85" s="205" t="b">
        <f t="shared" si="17"/>
        <v>1</v>
      </c>
    </row>
    <row r="86" spans="1:61" s="75" customFormat="1" ht="54.95" customHeight="1">
      <c r="A86" s="177">
        <f t="shared" si="12"/>
        <v>81</v>
      </c>
      <c r="B86" s="177" t="str">
        <f t="shared" si="13"/>
        <v/>
      </c>
      <c r="C86" s="177" t="str">
        <f>IF(B86&lt;&gt;1,"",COUNTIF($B$6:B86,1))</f>
        <v/>
      </c>
      <c r="D86" s="177" t="str">
        <f>IF(B86&lt;&gt;2,"",COUNTIF($B$6:B86,2))</f>
        <v/>
      </c>
      <c r="E86" s="177" t="str">
        <f>IF(B86&lt;&gt;3,"",COUNTIF($B$6:B86,3))</f>
        <v/>
      </c>
      <c r="F86" s="177" t="str">
        <f>IF(B86&lt;&gt;4,"",COUNTIF($B$6:B86,4))</f>
        <v/>
      </c>
      <c r="G86" s="59"/>
      <c r="H86" s="60"/>
      <c r="I86" s="60"/>
      <c r="J86" s="77"/>
      <c r="K86" s="59"/>
      <c r="L86" s="7"/>
      <c r="M86" s="61"/>
      <c r="N86" s="60"/>
      <c r="O86" s="62"/>
      <c r="P86" s="7"/>
      <c r="Q86" s="59"/>
      <c r="R86" s="63"/>
      <c r="S86" s="82"/>
      <c r="T86" s="83"/>
      <c r="U86" s="237" t="e">
        <f>IF(OR(L86="×",AG86=#REF!),"－",IF(T86&lt;&gt;"",ROUNDDOWN(T86/R86,3),(IFERROR(ROUNDDOWN(S86/R86,3),"－"))))</f>
        <v>#REF!</v>
      </c>
      <c r="V86" s="63"/>
      <c r="W86" s="63"/>
      <c r="X86" s="59"/>
      <c r="Y86" s="64"/>
      <c r="Z86" s="65"/>
      <c r="AA86" s="66"/>
      <c r="AB86" s="7"/>
      <c r="AC86" s="10"/>
      <c r="AD86" s="10"/>
      <c r="AE86" s="67"/>
      <c r="AF86" s="68"/>
      <c r="AG86" s="64"/>
      <c r="AH86" s="60"/>
      <c r="AI86" s="60"/>
      <c r="AJ86" s="60"/>
      <c r="AK86" s="7"/>
      <c r="AL86" s="7"/>
      <c r="AM86" s="59"/>
      <c r="AN86" s="7"/>
      <c r="AO86" s="7"/>
      <c r="AP86" s="7"/>
      <c r="AQ86" s="7"/>
      <c r="AR86" s="7"/>
      <c r="AS86" s="7"/>
      <c r="AT86" s="7"/>
      <c r="AU86" s="7"/>
      <c r="AV86" s="179"/>
      <c r="AW86" s="59"/>
      <c r="AX86" s="194" t="e">
        <f>IF(AND(OR(K86=#REF!,K86=#REF!),OR(AG86=#REF!,AG86=#REF!)),"年間支払金額(全官署)",IF(OR(AG86=#REF!,AG86=#REF!),"年間支払金額",IF(AND(OR(COUNTIF(AI86,"*すべて*"),COUNTIF(AI86,"*全て*")),Q86="●",OR(K86=#REF!,K86=#REF!)),"年間支払金額(全官署、契約相手方ごと)",IF(AND(OR(COUNTIF(AI86,"*すべて*"),COUNTIF(AI86,"*全て*")),Q86="●"),"年間支払金額(契約相手方ごと)",IF(AND(OR(K86=#REF!,K86=#REF!),AG86=#REF!),"契約総額(全官署)",IF(AND(K86=#REF!,AG86=#REF!),"契約総額(自官署のみ)",IF(K86=#REF!,"年間支払金額(自官署のみ)",IF(AG86=#REF!,"契約総額",IF(AND(COUNTIF(BE86,"&lt;&gt;*単価*"),OR(K86=#REF!,K86=#REF!)),"全官署予定価格",IF(AND(COUNTIF(BE86,"*単価*"),OR(K86=#REF!,K86=#REF!)),"全官署支払金額",IF(AND(COUNTIF(BE86,"&lt;&gt;*単価*"),COUNTIF(BE86,"*変更契約*")),"変更後予定価格",IF(COUNTIF(BE86,"*単価*"),"年間支払金額","予定価格"))))))))))))</f>
        <v>#REF!</v>
      </c>
      <c r="AY86" s="194" t="e">
        <f>IF(AND(BD86=#REF!,R86&gt;#REF!),"○",IF(AND(BD86=#REF!,R86&gt;=#REF!),"○",IF(AND(BD86=#REF!,R86&gt;=#REF!),"○",IF(AND(BD86=#REF!,R86&gt;=#REF!),"○",IF(AND(BD86=#REF!,R86&gt;=#REF!),"○",IF(AND(BD86=#REF!,R86&gt;=#REF!),"○",IF(AND(BD86=#REF!,R86&gt;=#REF!),"○",IF(AND(BD86=#REF!,R86&gt;=#REF!),"○",IF(AND(BD86=#REF!,R86&gt;=#REF!),"○",IF(R86="他官署で調達手続き入札を実施のため","○","×"))))))))))</f>
        <v>#REF!</v>
      </c>
      <c r="AZ86" s="194" t="e">
        <f>IF(AND(BD86=#REF!,W86&gt;#REF!),"○",IF(AND(BD86=#REF!,W86&gt;=#REF!),"○",IF(AND(BD86=#REF!,W86&gt;=#REF!),"○",IF(AND(BD86=#REF!,W86&gt;=#REF!),"○",IF(AND(BD86=#REF!,W86&gt;=#REF!),"○",IF(AND(BD86=#REF!,W86&gt;=#REF!),"○",IF(AND(BD86=#REF!,W86&gt;=#REF!),"○",IF(AND(BD86=#REF!,W86&gt;=#REF!),"○",IF(AND(BD86=#REF!,W86&gt;=#REF!),"○","×")))))))))</f>
        <v>#REF!</v>
      </c>
      <c r="BA86" s="194" t="e">
        <f t="shared" si="9"/>
        <v>#REF!</v>
      </c>
      <c r="BB86" s="194" t="e">
        <f t="shared" si="10"/>
        <v>#REF!</v>
      </c>
      <c r="BC86" s="195" t="e">
        <f t="shared" si="11"/>
        <v>#REF!</v>
      </c>
      <c r="BD86" s="193">
        <f t="shared" si="14"/>
        <v>0</v>
      </c>
      <c r="BE86" s="7" t="e">
        <f>IF(AG86=#REF!,"",IF(AND(K86&lt;&gt;"",ISTEXT(S86)),"分担契約/単価契約",IF(ISTEXT(S86),"単価契約",IF(K86&lt;&gt;"","分担契約",""))))</f>
        <v>#REF!</v>
      </c>
      <c r="BF86" s="205" t="e">
        <f>IF(COUNTIF(R86,"**"),"",IF(AND(R86&gt;=#REF!,OR(H86=#REF!,H86=#REF!)),1,IF(AND(R86&gt;=#REF!,H86&lt;&gt;#REF!,H86&lt;&gt;#REF!),1,"")))</f>
        <v>#REF!</v>
      </c>
      <c r="BG86" s="253" t="str">
        <f t="shared" si="15"/>
        <v>○</v>
      </c>
      <c r="BH86" s="205" t="b">
        <f t="shared" si="16"/>
        <v>1</v>
      </c>
      <c r="BI86" s="205" t="b">
        <f t="shared" si="17"/>
        <v>1</v>
      </c>
    </row>
    <row r="87" spans="1:61" s="75" customFormat="1" ht="54.95" customHeight="1">
      <c r="A87" s="177">
        <f t="shared" si="12"/>
        <v>82</v>
      </c>
      <c r="B87" s="177" t="str">
        <f t="shared" si="13"/>
        <v/>
      </c>
      <c r="C87" s="177" t="str">
        <f>IF(B87&lt;&gt;1,"",COUNTIF($B$6:B87,1))</f>
        <v/>
      </c>
      <c r="D87" s="177" t="str">
        <f>IF(B87&lt;&gt;2,"",COUNTIF($B$6:B87,2))</f>
        <v/>
      </c>
      <c r="E87" s="177" t="str">
        <f>IF(B87&lt;&gt;3,"",COUNTIF($B$6:B87,3))</f>
        <v/>
      </c>
      <c r="F87" s="177" t="str">
        <f>IF(B87&lt;&gt;4,"",COUNTIF($B$6:B87,4))</f>
        <v/>
      </c>
      <c r="G87" s="59"/>
      <c r="H87" s="60"/>
      <c r="I87" s="60"/>
      <c r="J87" s="60"/>
      <c r="K87" s="59"/>
      <c r="L87" s="7"/>
      <c r="M87" s="61"/>
      <c r="N87" s="60"/>
      <c r="O87" s="62"/>
      <c r="P87" s="60"/>
      <c r="Q87" s="59"/>
      <c r="R87" s="63"/>
      <c r="S87" s="82"/>
      <c r="T87" s="81"/>
      <c r="U87" s="237" t="e">
        <f>IF(OR(L87="×",AG87=#REF!),"－",IF(T87&lt;&gt;"",ROUNDDOWN(T87/R87,3),(IFERROR(ROUNDDOWN(S87/R87,3),"－"))))</f>
        <v>#REF!</v>
      </c>
      <c r="V87" s="63"/>
      <c r="W87" s="63"/>
      <c r="X87" s="59"/>
      <c r="Y87" s="64"/>
      <c r="Z87" s="65"/>
      <c r="AA87" s="66"/>
      <c r="AB87" s="7"/>
      <c r="AC87" s="10"/>
      <c r="AD87" s="10"/>
      <c r="AE87" s="67"/>
      <c r="AF87" s="68"/>
      <c r="AG87" s="64"/>
      <c r="AH87" s="60"/>
      <c r="AI87" s="60"/>
      <c r="AJ87" s="60"/>
      <c r="AK87" s="7"/>
      <c r="AL87" s="7"/>
      <c r="AM87" s="59"/>
      <c r="AN87" s="7"/>
      <c r="AO87" s="7"/>
      <c r="AP87" s="7"/>
      <c r="AQ87" s="7"/>
      <c r="AR87" s="7"/>
      <c r="AS87" s="7"/>
      <c r="AT87" s="7"/>
      <c r="AU87" s="7"/>
      <c r="AV87" s="179"/>
      <c r="AW87" s="59"/>
      <c r="AX87" s="194" t="e">
        <f>IF(AND(OR(K87=#REF!,K87=#REF!),OR(AG87=#REF!,AG87=#REF!)),"年間支払金額(全官署)",IF(OR(AG87=#REF!,AG87=#REF!),"年間支払金額",IF(AND(OR(COUNTIF(AI87,"*すべて*"),COUNTIF(AI87,"*全て*")),Q87="●",OR(K87=#REF!,K87=#REF!)),"年間支払金額(全官署、契約相手方ごと)",IF(AND(OR(COUNTIF(AI87,"*すべて*"),COUNTIF(AI87,"*全て*")),Q87="●"),"年間支払金額(契約相手方ごと)",IF(AND(OR(K87=#REF!,K87=#REF!),AG87=#REF!),"契約総額(全官署)",IF(AND(K87=#REF!,AG87=#REF!),"契約総額(自官署のみ)",IF(K87=#REF!,"年間支払金額(自官署のみ)",IF(AG87=#REF!,"契約総額",IF(AND(COUNTIF(BE87,"&lt;&gt;*単価*"),OR(K87=#REF!,K87=#REF!)),"全官署予定価格",IF(AND(COUNTIF(BE87,"*単価*"),OR(K87=#REF!,K87=#REF!)),"全官署支払金額",IF(AND(COUNTIF(BE87,"&lt;&gt;*単価*"),COUNTIF(BE87,"*変更契約*")),"変更後予定価格",IF(COUNTIF(BE87,"*単価*"),"年間支払金額","予定価格"))))))))))))</f>
        <v>#REF!</v>
      </c>
      <c r="AY87" s="194" t="e">
        <f>IF(AND(BD87=#REF!,R87&gt;#REF!),"○",IF(AND(BD87=#REF!,R87&gt;=#REF!),"○",IF(AND(BD87=#REF!,R87&gt;=#REF!),"○",IF(AND(BD87=#REF!,R87&gt;=#REF!),"○",IF(AND(BD87=#REF!,R87&gt;=#REF!),"○",IF(AND(BD87=#REF!,R87&gt;=#REF!),"○",IF(AND(BD87=#REF!,R87&gt;=#REF!),"○",IF(AND(BD87=#REF!,R87&gt;=#REF!),"○",IF(AND(BD87=#REF!,R87&gt;=#REF!),"○",IF(R87="他官署で調達手続き入札を実施のため","○","×"))))))))))</f>
        <v>#REF!</v>
      </c>
      <c r="AZ87" s="194" t="e">
        <f>IF(AND(BD87=#REF!,W87&gt;#REF!),"○",IF(AND(BD87=#REF!,W87&gt;=#REF!),"○",IF(AND(BD87=#REF!,W87&gt;=#REF!),"○",IF(AND(BD87=#REF!,W87&gt;=#REF!),"○",IF(AND(BD87=#REF!,W87&gt;=#REF!),"○",IF(AND(BD87=#REF!,W87&gt;=#REF!),"○",IF(AND(BD87=#REF!,W87&gt;=#REF!),"○",IF(AND(BD87=#REF!,W87&gt;=#REF!),"○",IF(AND(BD87=#REF!,W87&gt;=#REF!),"○","×")))))))))</f>
        <v>#REF!</v>
      </c>
      <c r="BA87" s="194" t="e">
        <f t="shared" si="9"/>
        <v>#REF!</v>
      </c>
      <c r="BB87" s="194" t="e">
        <f t="shared" si="10"/>
        <v>#REF!</v>
      </c>
      <c r="BC87" s="195" t="e">
        <f t="shared" si="11"/>
        <v>#REF!</v>
      </c>
      <c r="BD87" s="193">
        <f t="shared" si="14"/>
        <v>0</v>
      </c>
      <c r="BE87" s="7" t="e">
        <f>IF(AG87=#REF!,"",IF(AND(K87&lt;&gt;"",ISTEXT(S87)),"分担契約/単価契約",IF(ISTEXT(S87),"単価契約",IF(K87&lt;&gt;"","分担契約",""))))</f>
        <v>#REF!</v>
      </c>
      <c r="BF87" s="205" t="e">
        <f>IF(COUNTIF(R87,"**"),"",IF(AND(R87&gt;=#REF!,OR(H87=#REF!,H87=#REF!)),1,IF(AND(R87&gt;=#REF!,H87&lt;&gt;#REF!,H87&lt;&gt;#REF!),1,"")))</f>
        <v>#REF!</v>
      </c>
      <c r="BG87" s="253" t="str">
        <f t="shared" si="15"/>
        <v>○</v>
      </c>
      <c r="BH87" s="205" t="b">
        <f t="shared" si="16"/>
        <v>1</v>
      </c>
      <c r="BI87" s="205" t="b">
        <f t="shared" si="17"/>
        <v>1</v>
      </c>
    </row>
    <row r="88" spans="1:61" s="75" customFormat="1" ht="54.95" customHeight="1">
      <c r="A88" s="177">
        <f t="shared" si="12"/>
        <v>83</v>
      </c>
      <c r="B88" s="177" t="str">
        <f t="shared" si="13"/>
        <v/>
      </c>
      <c r="C88" s="177" t="str">
        <f>IF(B88&lt;&gt;1,"",COUNTIF($B$6:B88,1))</f>
        <v/>
      </c>
      <c r="D88" s="177" t="str">
        <f>IF(B88&lt;&gt;2,"",COUNTIF($B$6:B88,2))</f>
        <v/>
      </c>
      <c r="E88" s="177" t="str">
        <f>IF(B88&lt;&gt;3,"",COUNTIF($B$6:B88,3))</f>
        <v/>
      </c>
      <c r="F88" s="177" t="str">
        <f>IF(B88&lt;&gt;4,"",COUNTIF($B$6:B88,4))</f>
        <v/>
      </c>
      <c r="G88" s="59"/>
      <c r="H88" s="60"/>
      <c r="I88" s="60"/>
      <c r="J88" s="60"/>
      <c r="K88" s="59"/>
      <c r="L88" s="7"/>
      <c r="M88" s="61"/>
      <c r="N88" s="60"/>
      <c r="O88" s="62"/>
      <c r="P88" s="60"/>
      <c r="Q88" s="59"/>
      <c r="R88" s="63"/>
      <c r="S88" s="82"/>
      <c r="T88" s="81"/>
      <c r="U88" s="237" t="e">
        <f>IF(OR(L88="×",AG88=#REF!),"－",IF(T88&lt;&gt;"",ROUNDDOWN(T88/R88,3),(IFERROR(ROUNDDOWN(S88/R88,3),"－"))))</f>
        <v>#REF!</v>
      </c>
      <c r="V88" s="63"/>
      <c r="W88" s="63"/>
      <c r="X88" s="59"/>
      <c r="Y88" s="64"/>
      <c r="Z88" s="65"/>
      <c r="AA88" s="66"/>
      <c r="AB88" s="7"/>
      <c r="AC88" s="10"/>
      <c r="AD88" s="10"/>
      <c r="AE88" s="67"/>
      <c r="AF88" s="68"/>
      <c r="AG88" s="64"/>
      <c r="AH88" s="60"/>
      <c r="AI88" s="60"/>
      <c r="AJ88" s="60"/>
      <c r="AK88" s="7"/>
      <c r="AL88" s="7"/>
      <c r="AM88" s="59"/>
      <c r="AN88" s="7"/>
      <c r="AO88" s="7"/>
      <c r="AP88" s="7"/>
      <c r="AQ88" s="7"/>
      <c r="AR88" s="7"/>
      <c r="AS88" s="7"/>
      <c r="AT88" s="7"/>
      <c r="AU88" s="7"/>
      <c r="AV88" s="179"/>
      <c r="AW88" s="59"/>
      <c r="AX88" s="194" t="e">
        <f>IF(AND(OR(K88=#REF!,K88=#REF!),OR(AG88=#REF!,AG88=#REF!)),"年間支払金額(全官署)",IF(OR(AG88=#REF!,AG88=#REF!),"年間支払金額",IF(AND(OR(COUNTIF(AI88,"*すべて*"),COUNTIF(AI88,"*全て*")),Q88="●",OR(K88=#REF!,K88=#REF!)),"年間支払金額(全官署、契約相手方ごと)",IF(AND(OR(COUNTIF(AI88,"*すべて*"),COUNTIF(AI88,"*全て*")),Q88="●"),"年間支払金額(契約相手方ごと)",IF(AND(OR(K88=#REF!,K88=#REF!),AG88=#REF!),"契約総額(全官署)",IF(AND(K88=#REF!,AG88=#REF!),"契約総額(自官署のみ)",IF(K88=#REF!,"年間支払金額(自官署のみ)",IF(AG88=#REF!,"契約総額",IF(AND(COUNTIF(BE88,"&lt;&gt;*単価*"),OR(K88=#REF!,K88=#REF!)),"全官署予定価格",IF(AND(COUNTIF(BE88,"*単価*"),OR(K88=#REF!,K88=#REF!)),"全官署支払金額",IF(AND(COUNTIF(BE88,"&lt;&gt;*単価*"),COUNTIF(BE88,"*変更契約*")),"変更後予定価格",IF(COUNTIF(BE88,"*単価*"),"年間支払金額","予定価格"))))))))))))</f>
        <v>#REF!</v>
      </c>
      <c r="AY88" s="194" t="e">
        <f>IF(AND(BD88=#REF!,R88&gt;#REF!),"○",IF(AND(BD88=#REF!,R88&gt;=#REF!),"○",IF(AND(BD88=#REF!,R88&gt;=#REF!),"○",IF(AND(BD88=#REF!,R88&gt;=#REF!),"○",IF(AND(BD88=#REF!,R88&gt;=#REF!),"○",IF(AND(BD88=#REF!,R88&gt;=#REF!),"○",IF(AND(BD88=#REF!,R88&gt;=#REF!),"○",IF(AND(BD88=#REF!,R88&gt;=#REF!),"○",IF(AND(BD88=#REF!,R88&gt;=#REF!),"○",IF(R88="他官署で調達手続き入札を実施のため","○","×"))))))))))</f>
        <v>#REF!</v>
      </c>
      <c r="AZ88" s="194" t="e">
        <f>IF(AND(BD88=#REF!,W88&gt;#REF!),"○",IF(AND(BD88=#REF!,W88&gt;=#REF!),"○",IF(AND(BD88=#REF!,W88&gt;=#REF!),"○",IF(AND(BD88=#REF!,W88&gt;=#REF!),"○",IF(AND(BD88=#REF!,W88&gt;=#REF!),"○",IF(AND(BD88=#REF!,W88&gt;=#REF!),"○",IF(AND(BD88=#REF!,W88&gt;=#REF!),"○",IF(AND(BD88=#REF!,W88&gt;=#REF!),"○",IF(AND(BD88=#REF!,W88&gt;=#REF!),"○","×")))))))))</f>
        <v>#REF!</v>
      </c>
      <c r="BA88" s="194" t="e">
        <f t="shared" si="9"/>
        <v>#REF!</v>
      </c>
      <c r="BB88" s="194" t="e">
        <f t="shared" si="10"/>
        <v>#REF!</v>
      </c>
      <c r="BC88" s="195" t="e">
        <f t="shared" si="11"/>
        <v>#REF!</v>
      </c>
      <c r="BD88" s="193">
        <f t="shared" si="14"/>
        <v>0</v>
      </c>
      <c r="BE88" s="7" t="e">
        <f>IF(AG88=#REF!,"",IF(AND(K88&lt;&gt;"",ISTEXT(S88)),"分担契約/単価契約",IF(ISTEXT(S88),"単価契約",IF(K88&lt;&gt;"","分担契約",""))))</f>
        <v>#REF!</v>
      </c>
      <c r="BF88" s="205" t="e">
        <f>IF(COUNTIF(R88,"**"),"",IF(AND(R88&gt;=#REF!,OR(H88=#REF!,H88=#REF!)),1,IF(AND(R88&gt;=#REF!,H88&lt;&gt;#REF!,H88&lt;&gt;#REF!),1,"")))</f>
        <v>#REF!</v>
      </c>
      <c r="BG88" s="253" t="str">
        <f t="shared" si="15"/>
        <v>○</v>
      </c>
      <c r="BH88" s="205" t="b">
        <f t="shared" si="16"/>
        <v>1</v>
      </c>
      <c r="BI88" s="205" t="b">
        <f t="shared" si="17"/>
        <v>1</v>
      </c>
    </row>
    <row r="89" spans="1:61" s="75" customFormat="1" ht="54.95" customHeight="1">
      <c r="A89" s="177">
        <f t="shared" si="12"/>
        <v>84</v>
      </c>
      <c r="B89" s="177" t="str">
        <f t="shared" si="13"/>
        <v/>
      </c>
      <c r="C89" s="177" t="str">
        <f>IF(B89&lt;&gt;1,"",COUNTIF($B$6:B89,1))</f>
        <v/>
      </c>
      <c r="D89" s="177" t="str">
        <f>IF(B89&lt;&gt;2,"",COUNTIF($B$6:B89,2))</f>
        <v/>
      </c>
      <c r="E89" s="177" t="str">
        <f>IF(B89&lt;&gt;3,"",COUNTIF($B$6:B89,3))</f>
        <v/>
      </c>
      <c r="F89" s="177" t="str">
        <f>IF(B89&lt;&gt;4,"",COUNTIF($B$6:B89,4))</f>
        <v/>
      </c>
      <c r="G89" s="59"/>
      <c r="H89" s="60"/>
      <c r="I89" s="60"/>
      <c r="J89" s="60"/>
      <c r="K89" s="59"/>
      <c r="L89" s="7"/>
      <c r="M89" s="61"/>
      <c r="N89" s="60"/>
      <c r="O89" s="62"/>
      <c r="P89" s="60"/>
      <c r="Q89" s="59"/>
      <c r="R89" s="63"/>
      <c r="S89" s="80"/>
      <c r="T89" s="81"/>
      <c r="U89" s="237" t="e">
        <f>IF(OR(L89="×",AG89=#REF!),"－",IF(T89&lt;&gt;"",ROUNDDOWN(T89/R89,3),(IFERROR(ROUNDDOWN(S89/R89,3),"－"))))</f>
        <v>#REF!</v>
      </c>
      <c r="V89" s="63"/>
      <c r="W89" s="63"/>
      <c r="X89" s="59"/>
      <c r="Y89" s="64"/>
      <c r="Z89" s="65"/>
      <c r="AA89" s="66"/>
      <c r="AB89" s="7"/>
      <c r="AC89" s="10"/>
      <c r="AD89" s="10"/>
      <c r="AE89" s="67"/>
      <c r="AF89" s="68"/>
      <c r="AG89" s="64"/>
      <c r="AH89" s="60"/>
      <c r="AI89" s="60"/>
      <c r="AJ89" s="60"/>
      <c r="AK89" s="7"/>
      <c r="AL89" s="7"/>
      <c r="AM89" s="59"/>
      <c r="AN89" s="7"/>
      <c r="AO89" s="7"/>
      <c r="AP89" s="7"/>
      <c r="AQ89" s="7"/>
      <c r="AR89" s="7"/>
      <c r="AS89" s="7"/>
      <c r="AT89" s="7"/>
      <c r="AU89" s="7"/>
      <c r="AV89" s="179"/>
      <c r="AW89" s="59"/>
      <c r="AX89" s="194" t="e">
        <f>IF(AND(OR(K89=#REF!,K89=#REF!),OR(AG89=#REF!,AG89=#REF!)),"年間支払金額(全官署)",IF(OR(AG89=#REF!,AG89=#REF!),"年間支払金額",IF(AND(OR(COUNTIF(AI89,"*すべて*"),COUNTIF(AI89,"*全て*")),Q89="●",OR(K89=#REF!,K89=#REF!)),"年間支払金額(全官署、契約相手方ごと)",IF(AND(OR(COUNTIF(AI89,"*すべて*"),COUNTIF(AI89,"*全て*")),Q89="●"),"年間支払金額(契約相手方ごと)",IF(AND(OR(K89=#REF!,K89=#REF!),AG89=#REF!),"契約総額(全官署)",IF(AND(K89=#REF!,AG89=#REF!),"契約総額(自官署のみ)",IF(K89=#REF!,"年間支払金額(自官署のみ)",IF(AG89=#REF!,"契約総額",IF(AND(COUNTIF(BE89,"&lt;&gt;*単価*"),OR(K89=#REF!,K89=#REF!)),"全官署予定価格",IF(AND(COUNTIF(BE89,"*単価*"),OR(K89=#REF!,K89=#REF!)),"全官署支払金額",IF(AND(COUNTIF(BE89,"&lt;&gt;*単価*"),COUNTIF(BE89,"*変更契約*")),"変更後予定価格",IF(COUNTIF(BE89,"*単価*"),"年間支払金額","予定価格"))))))))))))</f>
        <v>#REF!</v>
      </c>
      <c r="AY89" s="194" t="e">
        <f>IF(AND(BD89=#REF!,R89&gt;#REF!),"○",IF(AND(BD89=#REF!,R89&gt;=#REF!),"○",IF(AND(BD89=#REF!,R89&gt;=#REF!),"○",IF(AND(BD89=#REF!,R89&gt;=#REF!),"○",IF(AND(BD89=#REF!,R89&gt;=#REF!),"○",IF(AND(BD89=#REF!,R89&gt;=#REF!),"○",IF(AND(BD89=#REF!,R89&gt;=#REF!),"○",IF(AND(BD89=#REF!,R89&gt;=#REF!),"○",IF(AND(BD89=#REF!,R89&gt;=#REF!),"○",IF(R89="他官署で調達手続き入札を実施のため","○","×"))))))))))</f>
        <v>#REF!</v>
      </c>
      <c r="AZ89" s="194" t="e">
        <f>IF(AND(BD89=#REF!,W89&gt;#REF!),"○",IF(AND(BD89=#REF!,W89&gt;=#REF!),"○",IF(AND(BD89=#REF!,W89&gt;=#REF!),"○",IF(AND(BD89=#REF!,W89&gt;=#REF!),"○",IF(AND(BD89=#REF!,W89&gt;=#REF!),"○",IF(AND(BD89=#REF!,W89&gt;=#REF!),"○",IF(AND(BD89=#REF!,W89&gt;=#REF!),"○",IF(AND(BD89=#REF!,W89&gt;=#REF!),"○",IF(AND(BD89=#REF!,W89&gt;=#REF!),"○","×")))))))))</f>
        <v>#REF!</v>
      </c>
      <c r="BA89" s="194" t="e">
        <f t="shared" si="9"/>
        <v>#REF!</v>
      </c>
      <c r="BB89" s="194" t="e">
        <f t="shared" si="10"/>
        <v>#REF!</v>
      </c>
      <c r="BC89" s="195" t="e">
        <f t="shared" si="11"/>
        <v>#REF!</v>
      </c>
      <c r="BD89" s="193">
        <f t="shared" si="14"/>
        <v>0</v>
      </c>
      <c r="BE89" s="7" t="e">
        <f>IF(AG89=#REF!,"",IF(AND(K89&lt;&gt;"",ISTEXT(S89)),"分担契約/単価契約",IF(ISTEXT(S89),"単価契約",IF(K89&lt;&gt;"","分担契約",""))))</f>
        <v>#REF!</v>
      </c>
      <c r="BF89" s="205" t="e">
        <f>IF(COUNTIF(R89,"**"),"",IF(AND(R89&gt;=#REF!,OR(H89=#REF!,H89=#REF!)),1,IF(AND(R89&gt;=#REF!,H89&lt;&gt;#REF!,H89&lt;&gt;#REF!),1,"")))</f>
        <v>#REF!</v>
      </c>
      <c r="BG89" s="253" t="str">
        <f t="shared" si="15"/>
        <v>○</v>
      </c>
      <c r="BH89" s="205" t="b">
        <f t="shared" si="16"/>
        <v>1</v>
      </c>
      <c r="BI89" s="205" t="b">
        <f t="shared" si="17"/>
        <v>1</v>
      </c>
    </row>
    <row r="90" spans="1:61" s="75" customFormat="1" ht="54.95" customHeight="1">
      <c r="A90" s="177">
        <f t="shared" si="12"/>
        <v>85</v>
      </c>
      <c r="B90" s="177" t="str">
        <f t="shared" si="13"/>
        <v/>
      </c>
      <c r="C90" s="177" t="str">
        <f>IF(B90&lt;&gt;1,"",COUNTIF($B$6:B90,1))</f>
        <v/>
      </c>
      <c r="D90" s="177" t="str">
        <f>IF(B90&lt;&gt;2,"",COUNTIF($B$6:B90,2))</f>
        <v/>
      </c>
      <c r="E90" s="177" t="str">
        <f>IF(B90&lt;&gt;3,"",COUNTIF($B$6:B90,3))</f>
        <v/>
      </c>
      <c r="F90" s="177" t="str">
        <f>IF(B90&lt;&gt;4,"",COUNTIF($B$6:B90,4))</f>
        <v/>
      </c>
      <c r="G90" s="59"/>
      <c r="H90" s="60"/>
      <c r="I90" s="60"/>
      <c r="J90" s="60"/>
      <c r="K90" s="59"/>
      <c r="L90" s="7"/>
      <c r="M90" s="61"/>
      <c r="N90" s="60"/>
      <c r="O90" s="62"/>
      <c r="P90" s="60"/>
      <c r="Q90" s="59"/>
      <c r="R90" s="63"/>
      <c r="S90" s="82"/>
      <c r="T90" s="83"/>
      <c r="U90" s="237" t="e">
        <f>IF(OR(L90="×",AG90=#REF!),"－",IF(T90&lt;&gt;"",ROUNDDOWN(T90/R90,3),(IFERROR(ROUNDDOWN(S90/R90,3),"－"))))</f>
        <v>#REF!</v>
      </c>
      <c r="V90" s="63"/>
      <c r="W90" s="63"/>
      <c r="X90" s="59"/>
      <c r="Y90" s="64"/>
      <c r="Z90" s="65"/>
      <c r="AA90" s="66"/>
      <c r="AB90" s="7"/>
      <c r="AC90" s="10"/>
      <c r="AD90" s="10"/>
      <c r="AE90" s="67"/>
      <c r="AF90" s="68"/>
      <c r="AG90" s="64"/>
      <c r="AH90" s="60"/>
      <c r="AI90" s="60"/>
      <c r="AJ90" s="60"/>
      <c r="AK90" s="7"/>
      <c r="AL90" s="7"/>
      <c r="AM90" s="59"/>
      <c r="AN90" s="7"/>
      <c r="AO90" s="7"/>
      <c r="AP90" s="7"/>
      <c r="AQ90" s="7"/>
      <c r="AR90" s="7"/>
      <c r="AS90" s="7"/>
      <c r="AT90" s="7"/>
      <c r="AU90" s="7"/>
      <c r="AV90" s="179"/>
      <c r="AW90" s="59"/>
      <c r="AX90" s="194" t="e">
        <f>IF(AND(OR(K90=#REF!,K90=#REF!),OR(AG90=#REF!,AG90=#REF!)),"年間支払金額(全官署)",IF(OR(AG90=#REF!,AG90=#REF!),"年間支払金額",IF(AND(OR(COUNTIF(AI90,"*すべて*"),COUNTIF(AI90,"*全て*")),Q90="●",OR(K90=#REF!,K90=#REF!)),"年間支払金額(全官署、契約相手方ごと)",IF(AND(OR(COUNTIF(AI90,"*すべて*"),COUNTIF(AI90,"*全て*")),Q90="●"),"年間支払金額(契約相手方ごと)",IF(AND(OR(K90=#REF!,K90=#REF!),AG90=#REF!),"契約総額(全官署)",IF(AND(K90=#REF!,AG90=#REF!),"契約総額(自官署のみ)",IF(K90=#REF!,"年間支払金額(自官署のみ)",IF(AG90=#REF!,"契約総額",IF(AND(COUNTIF(BE90,"&lt;&gt;*単価*"),OR(K90=#REF!,K90=#REF!)),"全官署予定価格",IF(AND(COUNTIF(BE90,"*単価*"),OR(K90=#REF!,K90=#REF!)),"全官署支払金額",IF(AND(COUNTIF(BE90,"&lt;&gt;*単価*"),COUNTIF(BE90,"*変更契約*")),"変更後予定価格",IF(COUNTIF(BE90,"*単価*"),"年間支払金額","予定価格"))))))))))))</f>
        <v>#REF!</v>
      </c>
      <c r="AY90" s="194" t="e">
        <f>IF(AND(BD90=#REF!,R90&gt;#REF!),"○",IF(AND(BD90=#REF!,R90&gt;=#REF!),"○",IF(AND(BD90=#REF!,R90&gt;=#REF!),"○",IF(AND(BD90=#REF!,R90&gt;=#REF!),"○",IF(AND(BD90=#REF!,R90&gt;=#REF!),"○",IF(AND(BD90=#REF!,R90&gt;=#REF!),"○",IF(AND(BD90=#REF!,R90&gt;=#REF!),"○",IF(AND(BD90=#REF!,R90&gt;=#REF!),"○",IF(AND(BD90=#REF!,R90&gt;=#REF!),"○",IF(R90="他官署で調達手続き入札を実施のため","○","×"))))))))))</f>
        <v>#REF!</v>
      </c>
      <c r="AZ90" s="194" t="e">
        <f>IF(AND(BD90=#REF!,W90&gt;#REF!),"○",IF(AND(BD90=#REF!,W90&gt;=#REF!),"○",IF(AND(BD90=#REF!,W90&gt;=#REF!),"○",IF(AND(BD90=#REF!,W90&gt;=#REF!),"○",IF(AND(BD90=#REF!,W90&gt;=#REF!),"○",IF(AND(BD90=#REF!,W90&gt;=#REF!),"○",IF(AND(BD90=#REF!,W90&gt;=#REF!),"○",IF(AND(BD90=#REF!,W90&gt;=#REF!),"○",IF(AND(BD90=#REF!,W90&gt;=#REF!),"○","×")))))))))</f>
        <v>#REF!</v>
      </c>
      <c r="BA90" s="194" t="e">
        <f t="shared" si="9"/>
        <v>#REF!</v>
      </c>
      <c r="BB90" s="194" t="e">
        <f t="shared" si="10"/>
        <v>#REF!</v>
      </c>
      <c r="BC90" s="195" t="e">
        <f t="shared" si="11"/>
        <v>#REF!</v>
      </c>
      <c r="BD90" s="193">
        <f t="shared" si="14"/>
        <v>0</v>
      </c>
      <c r="BE90" s="7" t="e">
        <f>IF(AG90=#REF!,"",IF(AND(K90&lt;&gt;"",ISTEXT(S90)),"分担契約/単価契約",IF(ISTEXT(S90),"単価契約",IF(K90&lt;&gt;"","分担契約",""))))</f>
        <v>#REF!</v>
      </c>
      <c r="BF90" s="205" t="e">
        <f>IF(COUNTIF(R90,"**"),"",IF(AND(R90&gt;=#REF!,OR(H90=#REF!,H90=#REF!)),1,IF(AND(R90&gt;=#REF!,H90&lt;&gt;#REF!,H90&lt;&gt;#REF!),1,"")))</f>
        <v>#REF!</v>
      </c>
      <c r="BG90" s="253" t="str">
        <f t="shared" si="15"/>
        <v>○</v>
      </c>
      <c r="BH90" s="205" t="b">
        <f t="shared" si="16"/>
        <v>1</v>
      </c>
      <c r="BI90" s="205" t="b">
        <f t="shared" si="17"/>
        <v>1</v>
      </c>
    </row>
    <row r="91" spans="1:61" s="75" customFormat="1" ht="54.95" customHeight="1">
      <c r="A91" s="177">
        <f t="shared" si="12"/>
        <v>86</v>
      </c>
      <c r="B91" s="177" t="str">
        <f t="shared" si="13"/>
        <v/>
      </c>
      <c r="C91" s="177" t="str">
        <f>IF(B91&lt;&gt;1,"",COUNTIF($B$6:B91,1))</f>
        <v/>
      </c>
      <c r="D91" s="177" t="str">
        <f>IF(B91&lt;&gt;2,"",COUNTIF($B$6:B91,2))</f>
        <v/>
      </c>
      <c r="E91" s="177" t="str">
        <f>IF(B91&lt;&gt;3,"",COUNTIF($B$6:B91,3))</f>
        <v/>
      </c>
      <c r="F91" s="177" t="str">
        <f>IF(B91&lt;&gt;4,"",COUNTIF($B$6:B91,4))</f>
        <v/>
      </c>
      <c r="G91" s="59"/>
      <c r="H91" s="85"/>
      <c r="I91" s="113"/>
      <c r="J91" s="8"/>
      <c r="K91" s="87"/>
      <c r="L91" s="91"/>
      <c r="M91" s="114"/>
      <c r="N91" s="60"/>
      <c r="O91" s="19"/>
      <c r="P91" s="100"/>
      <c r="Q91" s="104"/>
      <c r="R91" s="115"/>
      <c r="S91" s="116"/>
      <c r="T91" s="117"/>
      <c r="U91" s="237" t="e">
        <f>IF(OR(L91="×",AG91=#REF!),"－",IF(T91&lt;&gt;"",ROUNDDOWN(T91/R91,3),(IFERROR(ROUNDDOWN(S91/R91,3),"－"))))</f>
        <v>#REF!</v>
      </c>
      <c r="V91" s="86"/>
      <c r="W91" s="86"/>
      <c r="X91" s="87"/>
      <c r="Y91" s="105"/>
      <c r="Z91" s="89"/>
      <c r="AA91" s="107"/>
      <c r="AB91" s="91"/>
      <c r="AC91" s="92"/>
      <c r="AD91" s="92"/>
      <c r="AE91" s="93"/>
      <c r="AF91" s="94"/>
      <c r="AG91" s="88"/>
      <c r="AH91" s="100"/>
      <c r="AI91" s="100"/>
      <c r="AJ91" s="118"/>
      <c r="AK91" s="7"/>
      <c r="AL91" s="7"/>
      <c r="AM91" s="59"/>
      <c r="AN91" s="7"/>
      <c r="AO91" s="7"/>
      <c r="AP91" s="7"/>
      <c r="AQ91" s="7"/>
      <c r="AR91" s="7"/>
      <c r="AS91" s="7"/>
      <c r="AT91" s="7"/>
      <c r="AU91" s="7"/>
      <c r="AV91" s="179"/>
      <c r="AW91" s="59"/>
      <c r="AX91" s="194" t="e">
        <f>IF(AND(OR(K91=#REF!,K91=#REF!),OR(AG91=#REF!,AG91=#REF!)),"年間支払金額(全官署)",IF(OR(AG91=#REF!,AG91=#REF!),"年間支払金額",IF(AND(OR(COUNTIF(AI91,"*すべて*"),COUNTIF(AI91,"*全て*")),Q91="●",OR(K91=#REF!,K91=#REF!)),"年間支払金額(全官署、契約相手方ごと)",IF(AND(OR(COUNTIF(AI91,"*すべて*"),COUNTIF(AI91,"*全て*")),Q91="●"),"年間支払金額(契約相手方ごと)",IF(AND(OR(K91=#REF!,K91=#REF!),AG91=#REF!),"契約総額(全官署)",IF(AND(K91=#REF!,AG91=#REF!),"契約総額(自官署のみ)",IF(K91=#REF!,"年間支払金額(自官署のみ)",IF(AG91=#REF!,"契約総額",IF(AND(COUNTIF(BE91,"&lt;&gt;*単価*"),OR(K91=#REF!,K91=#REF!)),"全官署予定価格",IF(AND(COUNTIF(BE91,"*単価*"),OR(K91=#REF!,K91=#REF!)),"全官署支払金額",IF(AND(COUNTIF(BE91,"&lt;&gt;*単価*"),COUNTIF(BE91,"*変更契約*")),"変更後予定価格",IF(COUNTIF(BE91,"*単価*"),"年間支払金額","予定価格"))))))))))))</f>
        <v>#REF!</v>
      </c>
      <c r="AY91" s="194" t="e">
        <f>IF(AND(BD91=#REF!,R91&gt;#REF!),"○",IF(AND(BD91=#REF!,R91&gt;=#REF!),"○",IF(AND(BD91=#REF!,R91&gt;=#REF!),"○",IF(AND(BD91=#REF!,R91&gt;=#REF!),"○",IF(AND(BD91=#REF!,R91&gt;=#REF!),"○",IF(AND(BD91=#REF!,R91&gt;=#REF!),"○",IF(AND(BD91=#REF!,R91&gt;=#REF!),"○",IF(AND(BD91=#REF!,R91&gt;=#REF!),"○",IF(AND(BD91=#REF!,R91&gt;=#REF!),"○",IF(R91="他官署で調達手続き入札を実施のため","○","×"))))))))))</f>
        <v>#REF!</v>
      </c>
      <c r="AZ91" s="194" t="e">
        <f>IF(AND(BD91=#REF!,W91&gt;#REF!),"○",IF(AND(BD91=#REF!,W91&gt;=#REF!),"○",IF(AND(BD91=#REF!,W91&gt;=#REF!),"○",IF(AND(BD91=#REF!,W91&gt;=#REF!),"○",IF(AND(BD91=#REF!,W91&gt;=#REF!),"○",IF(AND(BD91=#REF!,W91&gt;=#REF!),"○",IF(AND(BD91=#REF!,W91&gt;=#REF!),"○",IF(AND(BD91=#REF!,W91&gt;=#REF!),"○",IF(AND(BD91=#REF!,W91&gt;=#REF!),"○","×")))))))))</f>
        <v>#REF!</v>
      </c>
      <c r="BA91" s="194" t="e">
        <f t="shared" si="9"/>
        <v>#REF!</v>
      </c>
      <c r="BB91" s="194" t="e">
        <f t="shared" si="10"/>
        <v>#REF!</v>
      </c>
      <c r="BC91" s="195" t="e">
        <f t="shared" si="11"/>
        <v>#REF!</v>
      </c>
      <c r="BD91" s="193">
        <f t="shared" si="14"/>
        <v>0</v>
      </c>
      <c r="BE91" s="7" t="e">
        <f>IF(AG91=#REF!,"",IF(AND(K91&lt;&gt;"",ISTEXT(S91)),"分担契約/単価契約",IF(ISTEXT(S91),"単価契約",IF(K91&lt;&gt;"","分担契約",""))))</f>
        <v>#REF!</v>
      </c>
      <c r="BF91" s="205" t="e">
        <f>IF(COUNTIF(R91,"**"),"",IF(AND(R91&gt;=#REF!,OR(H91=#REF!,H91=#REF!)),1,IF(AND(R91&gt;=#REF!,H91&lt;&gt;#REF!,H91&lt;&gt;#REF!),1,"")))</f>
        <v>#REF!</v>
      </c>
      <c r="BG91" s="253" t="str">
        <f t="shared" si="15"/>
        <v>○</v>
      </c>
      <c r="BH91" s="205" t="b">
        <f t="shared" si="16"/>
        <v>1</v>
      </c>
      <c r="BI91" s="205" t="b">
        <f t="shared" si="17"/>
        <v>1</v>
      </c>
    </row>
    <row r="92" spans="1:61" s="75" customFormat="1" ht="54.95" customHeight="1">
      <c r="A92" s="177">
        <f t="shared" si="12"/>
        <v>87</v>
      </c>
      <c r="B92" s="177" t="str">
        <f t="shared" si="13"/>
        <v/>
      </c>
      <c r="C92" s="177" t="str">
        <f>IF(B92&lt;&gt;1,"",COUNTIF($B$6:B92,1))</f>
        <v/>
      </c>
      <c r="D92" s="177" t="str">
        <f>IF(B92&lt;&gt;2,"",COUNTIF($B$6:B92,2))</f>
        <v/>
      </c>
      <c r="E92" s="177" t="str">
        <f>IF(B92&lt;&gt;3,"",COUNTIF($B$6:B92,3))</f>
        <v/>
      </c>
      <c r="F92" s="177" t="str">
        <f>IF(B92&lt;&gt;4,"",COUNTIF($B$6:B92,4))</f>
        <v/>
      </c>
      <c r="G92" s="59"/>
      <c r="H92" s="85"/>
      <c r="I92" s="113"/>
      <c r="J92" s="8"/>
      <c r="K92" s="87"/>
      <c r="L92" s="91"/>
      <c r="M92" s="114"/>
      <c r="N92" s="60"/>
      <c r="O92" s="12"/>
      <c r="P92" s="100"/>
      <c r="Q92" s="104"/>
      <c r="R92" s="115"/>
      <c r="S92" s="125"/>
      <c r="T92" s="83"/>
      <c r="U92" s="237" t="e">
        <f>IF(OR(L92="×",AG92=#REF!),"－",IF(T92&lt;&gt;"",ROUNDDOWN(T92/R92,3),(IFERROR(ROUNDDOWN(S92/R92,3),"－"))))</f>
        <v>#REF!</v>
      </c>
      <c r="V92" s="86"/>
      <c r="W92" s="86"/>
      <c r="X92" s="87"/>
      <c r="Y92" s="105"/>
      <c r="Z92" s="89"/>
      <c r="AA92" s="107"/>
      <c r="AB92" s="91"/>
      <c r="AC92" s="92"/>
      <c r="AD92" s="92"/>
      <c r="AE92" s="93"/>
      <c r="AF92" s="94"/>
      <c r="AG92" s="88"/>
      <c r="AH92" s="100"/>
      <c r="AI92" s="100"/>
      <c r="AJ92" s="123"/>
      <c r="AK92" s="7"/>
      <c r="AL92" s="7"/>
      <c r="AM92" s="59"/>
      <c r="AN92" s="7"/>
      <c r="AO92" s="7"/>
      <c r="AP92" s="7"/>
      <c r="AQ92" s="7"/>
      <c r="AR92" s="7"/>
      <c r="AS92" s="7"/>
      <c r="AT92" s="7"/>
      <c r="AU92" s="7"/>
      <c r="AV92" s="179"/>
      <c r="AW92" s="59"/>
      <c r="AX92" s="194" t="e">
        <f>IF(AND(OR(K92=#REF!,K92=#REF!),OR(AG92=#REF!,AG92=#REF!)),"年間支払金額(全官署)",IF(OR(AG92=#REF!,AG92=#REF!),"年間支払金額",IF(AND(OR(COUNTIF(AI92,"*すべて*"),COUNTIF(AI92,"*全て*")),Q92="●",OR(K92=#REF!,K92=#REF!)),"年間支払金額(全官署、契約相手方ごと)",IF(AND(OR(COUNTIF(AI92,"*すべて*"),COUNTIF(AI92,"*全て*")),Q92="●"),"年間支払金額(契約相手方ごと)",IF(AND(OR(K92=#REF!,K92=#REF!),AG92=#REF!),"契約総額(全官署)",IF(AND(K92=#REF!,AG92=#REF!),"契約総額(自官署のみ)",IF(K92=#REF!,"年間支払金額(自官署のみ)",IF(AG92=#REF!,"契約総額",IF(AND(COUNTIF(BE92,"&lt;&gt;*単価*"),OR(K92=#REF!,K92=#REF!)),"全官署予定価格",IF(AND(COUNTIF(BE92,"*単価*"),OR(K92=#REF!,K92=#REF!)),"全官署支払金額",IF(AND(COUNTIF(BE92,"&lt;&gt;*単価*"),COUNTIF(BE92,"*変更契約*")),"変更後予定価格",IF(COUNTIF(BE92,"*単価*"),"年間支払金額","予定価格"))))))))))))</f>
        <v>#REF!</v>
      </c>
      <c r="AY92" s="194" t="e">
        <f>IF(AND(BD92=#REF!,R92&gt;#REF!),"○",IF(AND(BD92=#REF!,R92&gt;=#REF!),"○",IF(AND(BD92=#REF!,R92&gt;=#REF!),"○",IF(AND(BD92=#REF!,R92&gt;=#REF!),"○",IF(AND(BD92=#REF!,R92&gt;=#REF!),"○",IF(AND(BD92=#REF!,R92&gt;=#REF!),"○",IF(AND(BD92=#REF!,R92&gt;=#REF!),"○",IF(AND(BD92=#REF!,R92&gt;=#REF!),"○",IF(AND(BD92=#REF!,R92&gt;=#REF!),"○",IF(R92="他官署で調達手続き入札を実施のため","○","×"))))))))))</f>
        <v>#REF!</v>
      </c>
      <c r="AZ92" s="194" t="e">
        <f>IF(AND(BD92=#REF!,W92&gt;#REF!),"○",IF(AND(BD92=#REF!,W92&gt;=#REF!),"○",IF(AND(BD92=#REF!,W92&gt;=#REF!),"○",IF(AND(BD92=#REF!,W92&gt;=#REF!),"○",IF(AND(BD92=#REF!,W92&gt;=#REF!),"○",IF(AND(BD92=#REF!,W92&gt;=#REF!),"○",IF(AND(BD92=#REF!,W92&gt;=#REF!),"○",IF(AND(BD92=#REF!,W92&gt;=#REF!),"○",IF(AND(BD92=#REF!,W92&gt;=#REF!),"○","×")))))))))</f>
        <v>#REF!</v>
      </c>
      <c r="BA92" s="194" t="e">
        <f t="shared" si="9"/>
        <v>#REF!</v>
      </c>
      <c r="BB92" s="194" t="e">
        <f t="shared" si="10"/>
        <v>#REF!</v>
      </c>
      <c r="BC92" s="195" t="e">
        <f t="shared" si="11"/>
        <v>#REF!</v>
      </c>
      <c r="BD92" s="193">
        <f t="shared" si="14"/>
        <v>0</v>
      </c>
      <c r="BE92" s="7" t="e">
        <f>IF(AG92=#REF!,"",IF(AND(K92&lt;&gt;"",ISTEXT(S92)),"分担契約/単価契約",IF(ISTEXT(S92),"単価契約",IF(K92&lt;&gt;"","分担契約",""))))</f>
        <v>#REF!</v>
      </c>
      <c r="BF92" s="205" t="e">
        <f>IF(COUNTIF(R92,"**"),"",IF(AND(R92&gt;=#REF!,OR(H92=#REF!,H92=#REF!)),1,IF(AND(R92&gt;=#REF!,H92&lt;&gt;#REF!,H92&lt;&gt;#REF!),1,"")))</f>
        <v>#REF!</v>
      </c>
      <c r="BG92" s="253" t="str">
        <f t="shared" si="15"/>
        <v>○</v>
      </c>
      <c r="BH92" s="205" t="b">
        <f t="shared" si="16"/>
        <v>1</v>
      </c>
      <c r="BI92" s="205" t="b">
        <f t="shared" si="17"/>
        <v>1</v>
      </c>
    </row>
    <row r="93" spans="1:61" s="75" customFormat="1" ht="54.95" customHeight="1">
      <c r="A93" s="177">
        <f t="shared" si="12"/>
        <v>88</v>
      </c>
      <c r="B93" s="177" t="str">
        <f t="shared" si="13"/>
        <v/>
      </c>
      <c r="C93" s="177" t="str">
        <f>IF(B93&lt;&gt;1,"",COUNTIF($B$6:B93,1))</f>
        <v/>
      </c>
      <c r="D93" s="177" t="str">
        <f>IF(B93&lt;&gt;2,"",COUNTIF($B$6:B93,2))</f>
        <v/>
      </c>
      <c r="E93" s="177" t="str">
        <f>IF(B93&lt;&gt;3,"",COUNTIF($B$6:B93,3))</f>
        <v/>
      </c>
      <c r="F93" s="177" t="str">
        <f>IF(B93&lt;&gt;4,"",COUNTIF($B$6:B93,4))</f>
        <v/>
      </c>
      <c r="G93" s="59"/>
      <c r="H93" s="85"/>
      <c r="I93" s="126"/>
      <c r="J93" s="8"/>
      <c r="K93" s="87"/>
      <c r="L93" s="91"/>
      <c r="M93" s="9"/>
      <c r="N93" s="8"/>
      <c r="O93" s="74"/>
      <c r="P93" s="85"/>
      <c r="Q93" s="87"/>
      <c r="R93" s="69"/>
      <c r="S93" s="69"/>
      <c r="T93" s="69"/>
      <c r="U93" s="237" t="e">
        <f>IF(OR(L93="×",AG93=#REF!),"－",IF(T93&lt;&gt;"",ROUNDDOWN(T93/R93,3),(IFERROR(ROUNDDOWN(S93/R93,3),"－"))))</f>
        <v>#REF!</v>
      </c>
      <c r="V93" s="86"/>
      <c r="W93" s="86"/>
      <c r="X93" s="87"/>
      <c r="Y93" s="88"/>
      <c r="Z93" s="89"/>
      <c r="AA93" s="90"/>
      <c r="AB93" s="91"/>
      <c r="AC93" s="92"/>
      <c r="AD93" s="92"/>
      <c r="AE93" s="93"/>
      <c r="AF93" s="94"/>
      <c r="AG93" s="88"/>
      <c r="AH93" s="85"/>
      <c r="AI93" s="85"/>
      <c r="AJ93" s="96"/>
      <c r="AK93" s="7"/>
      <c r="AL93" s="7"/>
      <c r="AM93" s="59"/>
      <c r="AN93" s="7"/>
      <c r="AO93" s="7"/>
      <c r="AP93" s="7"/>
      <c r="AQ93" s="7"/>
      <c r="AR93" s="7"/>
      <c r="AS93" s="7"/>
      <c r="AT93" s="7"/>
      <c r="AU93" s="7"/>
      <c r="AV93" s="179"/>
      <c r="AW93" s="59"/>
      <c r="AX93" s="194" t="e">
        <f>IF(AND(OR(K93=#REF!,K93=#REF!),OR(AG93=#REF!,AG93=#REF!)),"年間支払金額(全官署)",IF(OR(AG93=#REF!,AG93=#REF!),"年間支払金額",IF(AND(OR(COUNTIF(AI93,"*すべて*"),COUNTIF(AI93,"*全て*")),Q93="●",OR(K93=#REF!,K93=#REF!)),"年間支払金額(全官署、契約相手方ごと)",IF(AND(OR(COUNTIF(AI93,"*すべて*"),COUNTIF(AI93,"*全て*")),Q93="●"),"年間支払金額(契約相手方ごと)",IF(AND(OR(K93=#REF!,K93=#REF!),AG93=#REF!),"契約総額(全官署)",IF(AND(K93=#REF!,AG93=#REF!),"契約総額(自官署のみ)",IF(K93=#REF!,"年間支払金額(自官署のみ)",IF(AG93=#REF!,"契約総額",IF(AND(COUNTIF(BE93,"&lt;&gt;*単価*"),OR(K93=#REF!,K93=#REF!)),"全官署予定価格",IF(AND(COUNTIF(BE93,"*単価*"),OR(K93=#REF!,K93=#REF!)),"全官署支払金額",IF(AND(COUNTIF(BE93,"&lt;&gt;*単価*"),COUNTIF(BE93,"*変更契約*")),"変更後予定価格",IF(COUNTIF(BE93,"*単価*"),"年間支払金額","予定価格"))))))))))))</f>
        <v>#REF!</v>
      </c>
      <c r="AY93" s="194" t="e">
        <f>IF(AND(BD93=#REF!,R93&gt;#REF!),"○",IF(AND(BD93=#REF!,R93&gt;=#REF!),"○",IF(AND(BD93=#REF!,R93&gt;=#REF!),"○",IF(AND(BD93=#REF!,R93&gt;=#REF!),"○",IF(AND(BD93=#REF!,R93&gt;=#REF!),"○",IF(AND(BD93=#REF!,R93&gt;=#REF!),"○",IF(AND(BD93=#REF!,R93&gt;=#REF!),"○",IF(AND(BD93=#REF!,R93&gt;=#REF!),"○",IF(AND(BD93=#REF!,R93&gt;=#REF!),"○",IF(R93="他官署で調達手続き入札を実施のため","○","×"))))))))))</f>
        <v>#REF!</v>
      </c>
      <c r="AZ93" s="194" t="e">
        <f>IF(AND(BD93=#REF!,W93&gt;#REF!),"○",IF(AND(BD93=#REF!,W93&gt;=#REF!),"○",IF(AND(BD93=#REF!,W93&gt;=#REF!),"○",IF(AND(BD93=#REF!,W93&gt;=#REF!),"○",IF(AND(BD93=#REF!,W93&gt;=#REF!),"○",IF(AND(BD93=#REF!,W93&gt;=#REF!),"○",IF(AND(BD93=#REF!,W93&gt;=#REF!),"○",IF(AND(BD93=#REF!,W93&gt;=#REF!),"○",IF(AND(BD93=#REF!,W93&gt;=#REF!),"○","×")))))))))</f>
        <v>#REF!</v>
      </c>
      <c r="BA93" s="194" t="e">
        <f t="shared" si="9"/>
        <v>#REF!</v>
      </c>
      <c r="BB93" s="194" t="e">
        <f t="shared" si="10"/>
        <v>#REF!</v>
      </c>
      <c r="BC93" s="195" t="e">
        <f t="shared" si="11"/>
        <v>#REF!</v>
      </c>
      <c r="BD93" s="193">
        <f t="shared" si="14"/>
        <v>0</v>
      </c>
      <c r="BE93" s="7" t="e">
        <f>IF(AG93=#REF!,"",IF(AND(K93&lt;&gt;"",ISTEXT(S93)),"分担契約/単価契約",IF(ISTEXT(S93),"単価契約",IF(K93&lt;&gt;"","分担契約",""))))</f>
        <v>#REF!</v>
      </c>
      <c r="BF93" s="205" t="e">
        <f>IF(COUNTIF(R93,"**"),"",IF(AND(R93&gt;=#REF!,OR(H93=#REF!,H93=#REF!)),1,IF(AND(R93&gt;=#REF!,H93&lt;&gt;#REF!,H93&lt;&gt;#REF!),1,"")))</f>
        <v>#REF!</v>
      </c>
      <c r="BG93" s="253" t="str">
        <f t="shared" si="15"/>
        <v>○</v>
      </c>
      <c r="BH93" s="205" t="b">
        <f t="shared" si="16"/>
        <v>1</v>
      </c>
      <c r="BI93" s="205" t="b">
        <f t="shared" si="17"/>
        <v>1</v>
      </c>
    </row>
    <row r="94" spans="1:61" s="75" customFormat="1" ht="54.95" customHeight="1">
      <c r="A94" s="177">
        <f t="shared" si="12"/>
        <v>89</v>
      </c>
      <c r="B94" s="177" t="str">
        <f t="shared" si="13"/>
        <v/>
      </c>
      <c r="C94" s="177" t="str">
        <f>IF(B94&lt;&gt;1,"",COUNTIF($B$6:B94,1))</f>
        <v/>
      </c>
      <c r="D94" s="177" t="str">
        <f>IF(B94&lt;&gt;2,"",COUNTIF($B$6:B94,2))</f>
        <v/>
      </c>
      <c r="E94" s="177" t="str">
        <f>IF(B94&lt;&gt;3,"",COUNTIF($B$6:B94,3))</f>
        <v/>
      </c>
      <c r="F94" s="177" t="str">
        <f>IF(B94&lt;&gt;4,"",COUNTIF($B$6:B94,4))</f>
        <v/>
      </c>
      <c r="G94" s="59"/>
      <c r="H94" s="100"/>
      <c r="I94" s="126"/>
      <c r="J94" s="8"/>
      <c r="K94" s="104"/>
      <c r="L94" s="108"/>
      <c r="M94" s="9"/>
      <c r="N94" s="8"/>
      <c r="O94" s="74"/>
      <c r="P94" s="100"/>
      <c r="Q94" s="104"/>
      <c r="R94" s="69"/>
      <c r="S94" s="69"/>
      <c r="T94" s="69"/>
      <c r="U94" s="237" t="e">
        <f>IF(OR(L94="×",AG94=#REF!),"－",IF(T94&lt;&gt;"",ROUNDDOWN(T94/R94,3),(IFERROR(ROUNDDOWN(S94/R94,3),"－"))))</f>
        <v>#REF!</v>
      </c>
      <c r="V94" s="103"/>
      <c r="W94" s="103"/>
      <c r="X94" s="104"/>
      <c r="Y94" s="105"/>
      <c r="Z94" s="106"/>
      <c r="AA94" s="107"/>
      <c r="AB94" s="108"/>
      <c r="AC94" s="109"/>
      <c r="AD94" s="109"/>
      <c r="AE94" s="110"/>
      <c r="AF94" s="111"/>
      <c r="AG94" s="105"/>
      <c r="AH94" s="100"/>
      <c r="AI94" s="100"/>
      <c r="AJ94" s="112"/>
      <c r="AK94" s="7"/>
      <c r="AL94" s="7"/>
      <c r="AM94" s="59"/>
      <c r="AN94" s="7"/>
      <c r="AO94" s="7"/>
      <c r="AP94" s="7"/>
      <c r="AQ94" s="7"/>
      <c r="AR94" s="7"/>
      <c r="AS94" s="7"/>
      <c r="AT94" s="7"/>
      <c r="AU94" s="7"/>
      <c r="AV94" s="179"/>
      <c r="AW94" s="59"/>
      <c r="AX94" s="194" t="e">
        <f>IF(AND(OR(K94=#REF!,K94=#REF!),OR(AG94=#REF!,AG94=#REF!)),"年間支払金額(全官署)",IF(OR(AG94=#REF!,AG94=#REF!),"年間支払金額",IF(AND(OR(COUNTIF(AI94,"*すべて*"),COUNTIF(AI94,"*全て*")),Q94="●",OR(K94=#REF!,K94=#REF!)),"年間支払金額(全官署、契約相手方ごと)",IF(AND(OR(COUNTIF(AI94,"*すべて*"),COUNTIF(AI94,"*全て*")),Q94="●"),"年間支払金額(契約相手方ごと)",IF(AND(OR(K94=#REF!,K94=#REF!),AG94=#REF!),"契約総額(全官署)",IF(AND(K94=#REF!,AG94=#REF!),"契約総額(自官署のみ)",IF(K94=#REF!,"年間支払金額(自官署のみ)",IF(AG94=#REF!,"契約総額",IF(AND(COUNTIF(BE94,"&lt;&gt;*単価*"),OR(K94=#REF!,K94=#REF!)),"全官署予定価格",IF(AND(COUNTIF(BE94,"*単価*"),OR(K94=#REF!,K94=#REF!)),"全官署支払金額",IF(AND(COUNTIF(BE94,"&lt;&gt;*単価*"),COUNTIF(BE94,"*変更契約*")),"変更後予定価格",IF(COUNTIF(BE94,"*単価*"),"年間支払金額","予定価格"))))))))))))</f>
        <v>#REF!</v>
      </c>
      <c r="AY94" s="194" t="e">
        <f>IF(AND(BD94=#REF!,R94&gt;#REF!),"○",IF(AND(BD94=#REF!,R94&gt;=#REF!),"○",IF(AND(BD94=#REF!,R94&gt;=#REF!),"○",IF(AND(BD94=#REF!,R94&gt;=#REF!),"○",IF(AND(BD94=#REF!,R94&gt;=#REF!),"○",IF(AND(BD94=#REF!,R94&gt;=#REF!),"○",IF(AND(BD94=#REF!,R94&gt;=#REF!),"○",IF(AND(BD94=#REF!,R94&gt;=#REF!),"○",IF(AND(BD94=#REF!,R94&gt;=#REF!),"○",IF(R94="他官署で調達手続き入札を実施のため","○","×"))))))))))</f>
        <v>#REF!</v>
      </c>
      <c r="AZ94" s="194" t="e">
        <f>IF(AND(BD94=#REF!,W94&gt;#REF!),"○",IF(AND(BD94=#REF!,W94&gt;=#REF!),"○",IF(AND(BD94=#REF!,W94&gt;=#REF!),"○",IF(AND(BD94=#REF!,W94&gt;=#REF!),"○",IF(AND(BD94=#REF!,W94&gt;=#REF!),"○",IF(AND(BD94=#REF!,W94&gt;=#REF!),"○",IF(AND(BD94=#REF!,W94&gt;=#REF!),"○",IF(AND(BD94=#REF!,W94&gt;=#REF!),"○",IF(AND(BD94=#REF!,W94&gt;=#REF!),"○","×")))))))))</f>
        <v>#REF!</v>
      </c>
      <c r="BA94" s="194" t="e">
        <f t="shared" si="9"/>
        <v>#REF!</v>
      </c>
      <c r="BB94" s="194" t="e">
        <f t="shared" si="10"/>
        <v>#REF!</v>
      </c>
      <c r="BC94" s="195" t="e">
        <f t="shared" si="11"/>
        <v>#REF!</v>
      </c>
      <c r="BD94" s="193">
        <f t="shared" si="14"/>
        <v>0</v>
      </c>
      <c r="BE94" s="7" t="e">
        <f>IF(AG94=#REF!,"",IF(AND(K94&lt;&gt;"",ISTEXT(S94)),"分担契約/単価契約",IF(ISTEXT(S94),"単価契約",IF(K94&lt;&gt;"","分担契約",""))))</f>
        <v>#REF!</v>
      </c>
      <c r="BF94" s="205" t="e">
        <f>IF(COUNTIF(R94,"**"),"",IF(AND(R94&gt;=#REF!,OR(H94=#REF!,H94=#REF!)),1,IF(AND(R94&gt;=#REF!,H94&lt;&gt;#REF!,H94&lt;&gt;#REF!),1,"")))</f>
        <v>#REF!</v>
      </c>
      <c r="BG94" s="253" t="str">
        <f t="shared" si="15"/>
        <v>○</v>
      </c>
      <c r="BH94" s="205" t="b">
        <f t="shared" si="16"/>
        <v>1</v>
      </c>
      <c r="BI94" s="205" t="b">
        <f t="shared" si="17"/>
        <v>1</v>
      </c>
    </row>
    <row r="95" spans="1:61" s="75" customFormat="1" ht="54.95" customHeight="1">
      <c r="A95" s="177">
        <f t="shared" si="12"/>
        <v>90</v>
      </c>
      <c r="B95" s="177" t="str">
        <f t="shared" si="13"/>
        <v/>
      </c>
      <c r="C95" s="177" t="str">
        <f>IF(B95&lt;&gt;1,"",COUNTIF($B$6:B95,1))</f>
        <v/>
      </c>
      <c r="D95" s="177" t="str">
        <f>IF(B95&lt;&gt;2,"",COUNTIF($B$6:B95,2))</f>
        <v/>
      </c>
      <c r="E95" s="177" t="str">
        <f>IF(B95&lt;&gt;3,"",COUNTIF($B$6:B95,3))</f>
        <v/>
      </c>
      <c r="F95" s="177" t="str">
        <f>IF(B95&lt;&gt;4,"",COUNTIF($B$6:B95,4))</f>
        <v/>
      </c>
      <c r="G95" s="59"/>
      <c r="H95" s="85"/>
      <c r="I95" s="126"/>
      <c r="J95" s="8"/>
      <c r="K95" s="87"/>
      <c r="L95" s="91"/>
      <c r="M95" s="9"/>
      <c r="N95" s="60"/>
      <c r="O95" s="74"/>
      <c r="P95" s="85"/>
      <c r="Q95" s="87"/>
      <c r="R95" s="69"/>
      <c r="S95" s="69"/>
      <c r="T95" s="69"/>
      <c r="U95" s="237" t="e">
        <f>IF(OR(L95="×",AG95=#REF!),"－",IF(T95&lt;&gt;"",ROUNDDOWN(T95/R95,3),(IFERROR(ROUNDDOWN(S95/R95,3),"－"))))</f>
        <v>#REF!</v>
      </c>
      <c r="V95" s="86"/>
      <c r="W95" s="86"/>
      <c r="X95" s="87"/>
      <c r="Y95" s="88"/>
      <c r="Z95" s="89"/>
      <c r="AA95" s="90"/>
      <c r="AB95" s="91"/>
      <c r="AC95" s="92"/>
      <c r="AD95" s="92"/>
      <c r="AE95" s="93"/>
      <c r="AF95" s="94"/>
      <c r="AG95" s="88"/>
      <c r="AH95" s="85"/>
      <c r="AI95" s="85"/>
      <c r="AJ95" s="96"/>
      <c r="AK95" s="7"/>
      <c r="AL95" s="7"/>
      <c r="AM95" s="59"/>
      <c r="AN95" s="7"/>
      <c r="AO95" s="7"/>
      <c r="AP95" s="7"/>
      <c r="AQ95" s="7"/>
      <c r="AR95" s="7"/>
      <c r="AS95" s="7"/>
      <c r="AT95" s="7"/>
      <c r="AU95" s="7"/>
      <c r="AV95" s="179"/>
      <c r="AW95" s="59"/>
      <c r="AX95" s="194" t="e">
        <f>IF(AND(OR(K95=#REF!,K95=#REF!),OR(AG95=#REF!,AG95=#REF!)),"年間支払金額(全官署)",IF(OR(AG95=#REF!,AG95=#REF!),"年間支払金額",IF(AND(OR(COUNTIF(AI95,"*すべて*"),COUNTIF(AI95,"*全て*")),Q95="●",OR(K95=#REF!,K95=#REF!)),"年間支払金額(全官署、契約相手方ごと)",IF(AND(OR(COUNTIF(AI95,"*すべて*"),COUNTIF(AI95,"*全て*")),Q95="●"),"年間支払金額(契約相手方ごと)",IF(AND(OR(K95=#REF!,K95=#REF!),AG95=#REF!),"契約総額(全官署)",IF(AND(K95=#REF!,AG95=#REF!),"契約総額(自官署のみ)",IF(K95=#REF!,"年間支払金額(自官署のみ)",IF(AG95=#REF!,"契約総額",IF(AND(COUNTIF(BE95,"&lt;&gt;*単価*"),OR(K95=#REF!,K95=#REF!)),"全官署予定価格",IF(AND(COUNTIF(BE95,"*単価*"),OR(K95=#REF!,K95=#REF!)),"全官署支払金額",IF(AND(COUNTIF(BE95,"&lt;&gt;*単価*"),COUNTIF(BE95,"*変更契約*")),"変更後予定価格",IF(COUNTIF(BE95,"*単価*"),"年間支払金額","予定価格"))))))))))))</f>
        <v>#REF!</v>
      </c>
      <c r="AY95" s="194" t="e">
        <f>IF(AND(BD95=#REF!,R95&gt;#REF!),"○",IF(AND(BD95=#REF!,R95&gt;=#REF!),"○",IF(AND(BD95=#REF!,R95&gt;=#REF!),"○",IF(AND(BD95=#REF!,R95&gt;=#REF!),"○",IF(AND(BD95=#REF!,R95&gt;=#REF!),"○",IF(AND(BD95=#REF!,R95&gt;=#REF!),"○",IF(AND(BD95=#REF!,R95&gt;=#REF!),"○",IF(AND(BD95=#REF!,R95&gt;=#REF!),"○",IF(AND(BD95=#REF!,R95&gt;=#REF!),"○",IF(R95="他官署で調達手続き入札を実施のため","○","×"))))))))))</f>
        <v>#REF!</v>
      </c>
      <c r="AZ95" s="194" t="e">
        <f>IF(AND(BD95=#REF!,W95&gt;#REF!),"○",IF(AND(BD95=#REF!,W95&gt;=#REF!),"○",IF(AND(BD95=#REF!,W95&gt;=#REF!),"○",IF(AND(BD95=#REF!,W95&gt;=#REF!),"○",IF(AND(BD95=#REF!,W95&gt;=#REF!),"○",IF(AND(BD95=#REF!,W95&gt;=#REF!),"○",IF(AND(BD95=#REF!,W95&gt;=#REF!),"○",IF(AND(BD95=#REF!,W95&gt;=#REF!),"○",IF(AND(BD95=#REF!,W95&gt;=#REF!),"○","×")))))))))</f>
        <v>#REF!</v>
      </c>
      <c r="BA95" s="194" t="e">
        <f t="shared" si="9"/>
        <v>#REF!</v>
      </c>
      <c r="BB95" s="194" t="e">
        <f t="shared" si="10"/>
        <v>#REF!</v>
      </c>
      <c r="BC95" s="195" t="e">
        <f t="shared" si="11"/>
        <v>#REF!</v>
      </c>
      <c r="BD95" s="193">
        <f t="shared" si="14"/>
        <v>0</v>
      </c>
      <c r="BE95" s="7" t="e">
        <f>IF(AG95=#REF!,"",IF(AND(K95&lt;&gt;"",ISTEXT(S95)),"分担契約/単価契約",IF(ISTEXT(S95),"単価契約",IF(K95&lt;&gt;"","分担契約",""))))</f>
        <v>#REF!</v>
      </c>
      <c r="BF95" s="205" t="e">
        <f>IF(COUNTIF(R95,"**"),"",IF(AND(R95&gt;=#REF!,OR(H95=#REF!,H95=#REF!)),1,IF(AND(R95&gt;=#REF!,H95&lt;&gt;#REF!,H95&lt;&gt;#REF!),1,"")))</f>
        <v>#REF!</v>
      </c>
      <c r="BG95" s="253" t="str">
        <f t="shared" si="15"/>
        <v>○</v>
      </c>
      <c r="BH95" s="205" t="b">
        <f t="shared" si="16"/>
        <v>1</v>
      </c>
      <c r="BI95" s="205" t="b">
        <f t="shared" si="17"/>
        <v>1</v>
      </c>
    </row>
    <row r="96" spans="1:61" s="75" customFormat="1" ht="54.95" customHeight="1">
      <c r="A96" s="177">
        <f t="shared" si="12"/>
        <v>91</v>
      </c>
      <c r="B96" s="177" t="str">
        <f t="shared" si="13"/>
        <v/>
      </c>
      <c r="C96" s="177" t="str">
        <f>IF(B96&lt;&gt;1,"",COUNTIF($B$6:B96,1))</f>
        <v/>
      </c>
      <c r="D96" s="177" t="str">
        <f>IF(B96&lt;&gt;2,"",COUNTIF($B$6:B96,2))</f>
        <v/>
      </c>
      <c r="E96" s="177" t="str">
        <f>IF(B96&lt;&gt;3,"",COUNTIF($B$6:B96,3))</f>
        <v/>
      </c>
      <c r="F96" s="177" t="str">
        <f>IF(B96&lt;&gt;4,"",COUNTIF($B$6:B96,4))</f>
        <v/>
      </c>
      <c r="G96" s="59"/>
      <c r="H96" s="85"/>
      <c r="I96" s="126"/>
      <c r="J96" s="8"/>
      <c r="K96" s="87"/>
      <c r="L96" s="91"/>
      <c r="M96" s="127"/>
      <c r="N96" s="60"/>
      <c r="O96" s="74"/>
      <c r="P96" s="85"/>
      <c r="Q96" s="87"/>
      <c r="R96" s="69"/>
      <c r="S96" s="69"/>
      <c r="T96" s="73"/>
      <c r="U96" s="237" t="e">
        <f>IF(OR(L96="×",AG96=#REF!),"－",IF(T96&lt;&gt;"",ROUNDDOWN(T96/R96,3),(IFERROR(ROUNDDOWN(S96/R96,3),"－"))))</f>
        <v>#REF!</v>
      </c>
      <c r="V96" s="86"/>
      <c r="W96" s="86"/>
      <c r="X96" s="87"/>
      <c r="Y96" s="88"/>
      <c r="Z96" s="89"/>
      <c r="AA96" s="90"/>
      <c r="AB96" s="91"/>
      <c r="AC96" s="92"/>
      <c r="AD96" s="92"/>
      <c r="AE96" s="93"/>
      <c r="AF96" s="94"/>
      <c r="AG96" s="88"/>
      <c r="AH96" s="85"/>
      <c r="AI96" s="85"/>
      <c r="AJ96" s="123"/>
      <c r="AK96" s="7"/>
      <c r="AL96" s="7"/>
      <c r="AM96" s="59"/>
      <c r="AN96" s="7"/>
      <c r="AO96" s="7"/>
      <c r="AP96" s="7"/>
      <c r="AQ96" s="7"/>
      <c r="AR96" s="7"/>
      <c r="AS96" s="7"/>
      <c r="AT96" s="7"/>
      <c r="AU96" s="7"/>
      <c r="AV96" s="179"/>
      <c r="AW96" s="59"/>
      <c r="AX96" s="194" t="e">
        <f>IF(AND(OR(K96=#REF!,K96=#REF!),OR(AG96=#REF!,AG96=#REF!)),"年間支払金額(全官署)",IF(OR(AG96=#REF!,AG96=#REF!),"年間支払金額",IF(AND(OR(COUNTIF(AI96,"*すべて*"),COUNTIF(AI96,"*全て*")),Q96="●",OR(K96=#REF!,K96=#REF!)),"年間支払金額(全官署、契約相手方ごと)",IF(AND(OR(COUNTIF(AI96,"*すべて*"),COUNTIF(AI96,"*全て*")),Q96="●"),"年間支払金額(契約相手方ごと)",IF(AND(OR(K96=#REF!,K96=#REF!),AG96=#REF!),"契約総額(全官署)",IF(AND(K96=#REF!,AG96=#REF!),"契約総額(自官署のみ)",IF(K96=#REF!,"年間支払金額(自官署のみ)",IF(AG96=#REF!,"契約総額",IF(AND(COUNTIF(BE96,"&lt;&gt;*単価*"),OR(K96=#REF!,K96=#REF!)),"全官署予定価格",IF(AND(COUNTIF(BE96,"*単価*"),OR(K96=#REF!,K96=#REF!)),"全官署支払金額",IF(AND(COUNTIF(BE96,"&lt;&gt;*単価*"),COUNTIF(BE96,"*変更契約*")),"変更後予定価格",IF(COUNTIF(BE96,"*単価*"),"年間支払金額","予定価格"))))))))))))</f>
        <v>#REF!</v>
      </c>
      <c r="AY96" s="194" t="e">
        <f>IF(AND(BD96=#REF!,R96&gt;#REF!),"○",IF(AND(BD96=#REF!,R96&gt;=#REF!),"○",IF(AND(BD96=#REF!,R96&gt;=#REF!),"○",IF(AND(BD96=#REF!,R96&gt;=#REF!),"○",IF(AND(BD96=#REF!,R96&gt;=#REF!),"○",IF(AND(BD96=#REF!,R96&gt;=#REF!),"○",IF(AND(BD96=#REF!,R96&gt;=#REF!),"○",IF(AND(BD96=#REF!,R96&gt;=#REF!),"○",IF(AND(BD96=#REF!,R96&gt;=#REF!),"○",IF(R96="他官署で調達手続き入札を実施のため","○","×"))))))))))</f>
        <v>#REF!</v>
      </c>
      <c r="AZ96" s="194" t="e">
        <f>IF(AND(BD96=#REF!,W96&gt;#REF!),"○",IF(AND(BD96=#REF!,W96&gt;=#REF!),"○",IF(AND(BD96=#REF!,W96&gt;=#REF!),"○",IF(AND(BD96=#REF!,W96&gt;=#REF!),"○",IF(AND(BD96=#REF!,W96&gt;=#REF!),"○",IF(AND(BD96=#REF!,W96&gt;=#REF!),"○",IF(AND(BD96=#REF!,W96&gt;=#REF!),"○",IF(AND(BD96=#REF!,W96&gt;=#REF!),"○",IF(AND(BD96=#REF!,W96&gt;=#REF!),"○","×")))))))))</f>
        <v>#REF!</v>
      </c>
      <c r="BA96" s="194" t="e">
        <f t="shared" si="9"/>
        <v>#REF!</v>
      </c>
      <c r="BB96" s="194" t="e">
        <f t="shared" si="10"/>
        <v>#REF!</v>
      </c>
      <c r="BC96" s="195" t="e">
        <f t="shared" si="11"/>
        <v>#REF!</v>
      </c>
      <c r="BD96" s="193">
        <f t="shared" si="14"/>
        <v>0</v>
      </c>
      <c r="BE96" s="7" t="e">
        <f>IF(AG96=#REF!,"",IF(AND(K96&lt;&gt;"",ISTEXT(S96)),"分担契約/単価契約",IF(ISTEXT(S96),"単価契約",IF(K96&lt;&gt;"","分担契約",""))))</f>
        <v>#REF!</v>
      </c>
      <c r="BF96" s="205" t="e">
        <f>IF(COUNTIF(R96,"**"),"",IF(AND(R96&gt;=#REF!,OR(H96=#REF!,H96=#REF!)),1,IF(AND(R96&gt;=#REF!,H96&lt;&gt;#REF!,H96&lt;&gt;#REF!),1,"")))</f>
        <v>#REF!</v>
      </c>
      <c r="BG96" s="253" t="str">
        <f t="shared" si="15"/>
        <v>○</v>
      </c>
      <c r="BH96" s="205" t="b">
        <f t="shared" si="16"/>
        <v>1</v>
      </c>
      <c r="BI96" s="205" t="b">
        <f t="shared" si="17"/>
        <v>1</v>
      </c>
    </row>
    <row r="97" spans="1:61" s="75" customFormat="1" ht="54.95" customHeight="1">
      <c r="A97" s="177">
        <f t="shared" si="12"/>
        <v>92</v>
      </c>
      <c r="B97" s="177" t="str">
        <f t="shared" si="13"/>
        <v/>
      </c>
      <c r="C97" s="177" t="str">
        <f>IF(B97&lt;&gt;1,"",COUNTIF($B$6:B97,1))</f>
        <v/>
      </c>
      <c r="D97" s="177" t="str">
        <f>IF(B97&lt;&gt;2,"",COUNTIF($B$6:B97,2))</f>
        <v/>
      </c>
      <c r="E97" s="177" t="str">
        <f>IF(B97&lt;&gt;3,"",COUNTIF($B$6:B97,3))</f>
        <v/>
      </c>
      <c r="F97" s="177" t="str">
        <f>IF(B97&lt;&gt;4,"",COUNTIF($B$6:B97,4))</f>
        <v/>
      </c>
      <c r="G97" s="59"/>
      <c r="H97" s="85"/>
      <c r="I97" s="126"/>
      <c r="J97" s="8"/>
      <c r="K97" s="87"/>
      <c r="L97" s="91"/>
      <c r="M97" s="127"/>
      <c r="N97" s="60"/>
      <c r="O97" s="128"/>
      <c r="P97" s="85"/>
      <c r="Q97" s="87"/>
      <c r="R97" s="69"/>
      <c r="S97" s="69"/>
      <c r="T97" s="73"/>
      <c r="U97" s="237" t="e">
        <f>IF(OR(L97="×",AG97=#REF!),"－",IF(T97&lt;&gt;"",ROUNDDOWN(T97/R97,3),(IFERROR(ROUNDDOWN(S97/R97,3),"－"))))</f>
        <v>#REF!</v>
      </c>
      <c r="V97" s="86"/>
      <c r="W97" s="86"/>
      <c r="X97" s="87"/>
      <c r="Y97" s="88"/>
      <c r="Z97" s="89"/>
      <c r="AA97" s="90"/>
      <c r="AB97" s="91"/>
      <c r="AC97" s="92"/>
      <c r="AD97" s="92"/>
      <c r="AE97" s="93"/>
      <c r="AF97" s="94"/>
      <c r="AG97" s="88"/>
      <c r="AH97" s="85"/>
      <c r="AI97" s="85"/>
      <c r="AJ97" s="96"/>
      <c r="AK97" s="7"/>
      <c r="AL97" s="7"/>
      <c r="AM97" s="59"/>
      <c r="AN97" s="7"/>
      <c r="AO97" s="7"/>
      <c r="AP97" s="7"/>
      <c r="AQ97" s="7"/>
      <c r="AR97" s="7"/>
      <c r="AS97" s="7"/>
      <c r="AT97" s="7"/>
      <c r="AU97" s="7"/>
      <c r="AV97" s="179"/>
      <c r="AW97" s="59"/>
      <c r="AX97" s="194" t="e">
        <f>IF(AND(OR(K97=#REF!,K97=#REF!),OR(AG97=#REF!,AG97=#REF!)),"年間支払金額(全官署)",IF(OR(AG97=#REF!,AG97=#REF!),"年間支払金額",IF(AND(OR(COUNTIF(AI97,"*すべて*"),COUNTIF(AI97,"*全て*")),Q97="●",OR(K97=#REF!,K97=#REF!)),"年間支払金額(全官署、契約相手方ごと)",IF(AND(OR(COUNTIF(AI97,"*すべて*"),COUNTIF(AI97,"*全て*")),Q97="●"),"年間支払金額(契約相手方ごと)",IF(AND(OR(K97=#REF!,K97=#REF!),AG97=#REF!),"契約総額(全官署)",IF(AND(K97=#REF!,AG97=#REF!),"契約総額(自官署のみ)",IF(K97=#REF!,"年間支払金額(自官署のみ)",IF(AG97=#REF!,"契約総額",IF(AND(COUNTIF(BE97,"&lt;&gt;*単価*"),OR(K97=#REF!,K97=#REF!)),"全官署予定価格",IF(AND(COUNTIF(BE97,"*単価*"),OR(K97=#REF!,K97=#REF!)),"全官署支払金額",IF(AND(COUNTIF(BE97,"&lt;&gt;*単価*"),COUNTIF(BE97,"*変更契約*")),"変更後予定価格",IF(COUNTIF(BE97,"*単価*"),"年間支払金額","予定価格"))))))))))))</f>
        <v>#REF!</v>
      </c>
      <c r="AY97" s="194" t="e">
        <f>IF(AND(BD97=#REF!,R97&gt;#REF!),"○",IF(AND(BD97=#REF!,R97&gt;=#REF!),"○",IF(AND(BD97=#REF!,R97&gt;=#REF!),"○",IF(AND(BD97=#REF!,R97&gt;=#REF!),"○",IF(AND(BD97=#REF!,R97&gt;=#REF!),"○",IF(AND(BD97=#REF!,R97&gt;=#REF!),"○",IF(AND(BD97=#REF!,R97&gt;=#REF!),"○",IF(AND(BD97=#REF!,R97&gt;=#REF!),"○",IF(AND(BD97=#REF!,R97&gt;=#REF!),"○",IF(R97="他官署で調達手続き入札を実施のため","○","×"))))))))))</f>
        <v>#REF!</v>
      </c>
      <c r="AZ97" s="194" t="e">
        <f>IF(AND(BD97=#REF!,W97&gt;#REF!),"○",IF(AND(BD97=#REF!,W97&gt;=#REF!),"○",IF(AND(BD97=#REF!,W97&gt;=#REF!),"○",IF(AND(BD97=#REF!,W97&gt;=#REF!),"○",IF(AND(BD97=#REF!,W97&gt;=#REF!),"○",IF(AND(BD97=#REF!,W97&gt;=#REF!),"○",IF(AND(BD97=#REF!,W97&gt;=#REF!),"○",IF(AND(BD97=#REF!,W97&gt;=#REF!),"○",IF(AND(BD97=#REF!,W97&gt;=#REF!),"○","×")))))))))</f>
        <v>#REF!</v>
      </c>
      <c r="BA97" s="194" t="e">
        <f t="shared" si="9"/>
        <v>#REF!</v>
      </c>
      <c r="BB97" s="194" t="e">
        <f t="shared" si="10"/>
        <v>#REF!</v>
      </c>
      <c r="BC97" s="195" t="e">
        <f t="shared" si="11"/>
        <v>#REF!</v>
      </c>
      <c r="BD97" s="193">
        <f t="shared" si="14"/>
        <v>0</v>
      </c>
      <c r="BE97" s="7" t="e">
        <f>IF(AG97=#REF!,"",IF(AND(K97&lt;&gt;"",ISTEXT(S97)),"分担契約/単価契約",IF(ISTEXT(S97),"単価契約",IF(K97&lt;&gt;"","分担契約",""))))</f>
        <v>#REF!</v>
      </c>
      <c r="BF97" s="205" t="e">
        <f>IF(COUNTIF(R97,"**"),"",IF(AND(R97&gt;=#REF!,OR(H97=#REF!,H97=#REF!)),1,IF(AND(R97&gt;=#REF!,H97&lt;&gt;#REF!,H97&lt;&gt;#REF!),1,"")))</f>
        <v>#REF!</v>
      </c>
      <c r="BG97" s="253" t="str">
        <f t="shared" si="15"/>
        <v>○</v>
      </c>
      <c r="BH97" s="205" t="b">
        <f t="shared" si="16"/>
        <v>1</v>
      </c>
      <c r="BI97" s="205" t="b">
        <f t="shared" si="17"/>
        <v>1</v>
      </c>
    </row>
    <row r="98" spans="1:61" s="75" customFormat="1" ht="54.95" customHeight="1">
      <c r="A98" s="177">
        <f t="shared" si="12"/>
        <v>93</v>
      </c>
      <c r="B98" s="177" t="str">
        <f t="shared" si="13"/>
        <v/>
      </c>
      <c r="C98" s="177" t="str">
        <f>IF(B98&lt;&gt;1,"",COUNTIF($B$6:B98,1))</f>
        <v/>
      </c>
      <c r="D98" s="177" t="str">
        <f>IF(B98&lt;&gt;2,"",COUNTIF($B$6:B98,2))</f>
        <v/>
      </c>
      <c r="E98" s="177" t="str">
        <f>IF(B98&lt;&gt;3,"",COUNTIF($B$6:B98,3))</f>
        <v/>
      </c>
      <c r="F98" s="177" t="str">
        <f>IF(B98&lt;&gt;4,"",COUNTIF($B$6:B98,4))</f>
        <v/>
      </c>
      <c r="G98" s="59"/>
      <c r="H98" s="85"/>
      <c r="I98" s="126"/>
      <c r="J98" s="8"/>
      <c r="K98" s="87"/>
      <c r="L98" s="91"/>
      <c r="M98" s="127"/>
      <c r="N98" s="8"/>
      <c r="O98" s="74"/>
      <c r="P98" s="85"/>
      <c r="Q98" s="87"/>
      <c r="R98" s="69"/>
      <c r="S98" s="69"/>
      <c r="T98" s="73"/>
      <c r="U98" s="237" t="e">
        <f>IF(OR(L98="×",AG98=#REF!),"－",IF(T98&lt;&gt;"",ROUNDDOWN(T98/R98,3),(IFERROR(ROUNDDOWN(S98/R98,3),"－"))))</f>
        <v>#REF!</v>
      </c>
      <c r="V98" s="86"/>
      <c r="W98" s="86"/>
      <c r="X98" s="87"/>
      <c r="Y98" s="88"/>
      <c r="Z98" s="89"/>
      <c r="AA98" s="90"/>
      <c r="AB98" s="91"/>
      <c r="AC98" s="92"/>
      <c r="AD98" s="92"/>
      <c r="AE98" s="93"/>
      <c r="AF98" s="94"/>
      <c r="AG98" s="88"/>
      <c r="AH98" s="85"/>
      <c r="AI98" s="85"/>
      <c r="AJ98" s="99"/>
      <c r="AK98" s="7"/>
      <c r="AL98" s="7"/>
      <c r="AM98" s="59"/>
      <c r="AN98" s="7"/>
      <c r="AO98" s="7"/>
      <c r="AP98" s="7"/>
      <c r="AQ98" s="7"/>
      <c r="AR98" s="7"/>
      <c r="AS98" s="7"/>
      <c r="AT98" s="7"/>
      <c r="AU98" s="7"/>
      <c r="AV98" s="179"/>
      <c r="AW98" s="59"/>
      <c r="AX98" s="194" t="e">
        <f>IF(AND(OR(K98=#REF!,K98=#REF!),OR(AG98=#REF!,AG98=#REF!)),"年間支払金額(全官署)",IF(OR(AG98=#REF!,AG98=#REF!),"年間支払金額",IF(AND(OR(COUNTIF(AI98,"*すべて*"),COUNTIF(AI98,"*全て*")),Q98="●",OR(K98=#REF!,K98=#REF!)),"年間支払金額(全官署、契約相手方ごと)",IF(AND(OR(COUNTIF(AI98,"*すべて*"),COUNTIF(AI98,"*全て*")),Q98="●"),"年間支払金額(契約相手方ごと)",IF(AND(OR(K98=#REF!,K98=#REF!),AG98=#REF!),"契約総額(全官署)",IF(AND(K98=#REF!,AG98=#REF!),"契約総額(自官署のみ)",IF(K98=#REF!,"年間支払金額(自官署のみ)",IF(AG98=#REF!,"契約総額",IF(AND(COUNTIF(BE98,"&lt;&gt;*単価*"),OR(K98=#REF!,K98=#REF!)),"全官署予定価格",IF(AND(COUNTIF(BE98,"*単価*"),OR(K98=#REF!,K98=#REF!)),"全官署支払金額",IF(AND(COUNTIF(BE98,"&lt;&gt;*単価*"),COUNTIF(BE98,"*変更契約*")),"変更後予定価格",IF(COUNTIF(BE98,"*単価*"),"年間支払金額","予定価格"))))))))))))</f>
        <v>#REF!</v>
      </c>
      <c r="AY98" s="194" t="e">
        <f>IF(AND(BD98=#REF!,R98&gt;#REF!),"○",IF(AND(BD98=#REF!,R98&gt;=#REF!),"○",IF(AND(BD98=#REF!,R98&gt;=#REF!),"○",IF(AND(BD98=#REF!,R98&gt;=#REF!),"○",IF(AND(BD98=#REF!,R98&gt;=#REF!),"○",IF(AND(BD98=#REF!,R98&gt;=#REF!),"○",IF(AND(BD98=#REF!,R98&gt;=#REF!),"○",IF(AND(BD98=#REF!,R98&gt;=#REF!),"○",IF(AND(BD98=#REF!,R98&gt;=#REF!),"○",IF(R98="他官署で調達手続き入札を実施のため","○","×"))))))))))</f>
        <v>#REF!</v>
      </c>
      <c r="AZ98" s="194" t="e">
        <f>IF(AND(BD98=#REF!,W98&gt;#REF!),"○",IF(AND(BD98=#REF!,W98&gt;=#REF!),"○",IF(AND(BD98=#REF!,W98&gt;=#REF!),"○",IF(AND(BD98=#REF!,W98&gt;=#REF!),"○",IF(AND(BD98=#REF!,W98&gt;=#REF!),"○",IF(AND(BD98=#REF!,W98&gt;=#REF!),"○",IF(AND(BD98=#REF!,W98&gt;=#REF!),"○",IF(AND(BD98=#REF!,W98&gt;=#REF!),"○",IF(AND(BD98=#REF!,W98&gt;=#REF!),"○","×")))))))))</f>
        <v>#REF!</v>
      </c>
      <c r="BA98" s="194" t="e">
        <f t="shared" si="9"/>
        <v>#REF!</v>
      </c>
      <c r="BB98" s="194" t="e">
        <f t="shared" si="10"/>
        <v>#REF!</v>
      </c>
      <c r="BC98" s="195" t="e">
        <f t="shared" si="11"/>
        <v>#REF!</v>
      </c>
      <c r="BD98" s="193">
        <f t="shared" si="14"/>
        <v>0</v>
      </c>
      <c r="BE98" s="7" t="e">
        <f>IF(AG98=#REF!,"",IF(AND(K98&lt;&gt;"",ISTEXT(S98)),"分担契約/単価契約",IF(ISTEXT(S98),"単価契約",IF(K98&lt;&gt;"","分担契約",""))))</f>
        <v>#REF!</v>
      </c>
      <c r="BF98" s="205" t="e">
        <f>IF(COUNTIF(R98,"**"),"",IF(AND(R98&gt;=#REF!,OR(H98=#REF!,H98=#REF!)),1,IF(AND(R98&gt;=#REF!,H98&lt;&gt;#REF!,H98&lt;&gt;#REF!),1,"")))</f>
        <v>#REF!</v>
      </c>
      <c r="BG98" s="253" t="str">
        <f t="shared" si="15"/>
        <v>○</v>
      </c>
      <c r="BH98" s="205" t="b">
        <f t="shared" si="16"/>
        <v>1</v>
      </c>
      <c r="BI98" s="205" t="b">
        <f t="shared" si="17"/>
        <v>1</v>
      </c>
    </row>
    <row r="99" spans="1:61" s="75" customFormat="1" ht="54.95" customHeight="1">
      <c r="A99" s="177">
        <f t="shared" si="12"/>
        <v>94</v>
      </c>
      <c r="B99" s="177" t="str">
        <f t="shared" si="13"/>
        <v/>
      </c>
      <c r="C99" s="177" t="str">
        <f>IF(B99&lt;&gt;1,"",COUNTIF($B$6:B99,1))</f>
        <v/>
      </c>
      <c r="D99" s="177" t="str">
        <f>IF(B99&lt;&gt;2,"",COUNTIF($B$6:B99,2))</f>
        <v/>
      </c>
      <c r="E99" s="177" t="str">
        <f>IF(B99&lt;&gt;3,"",COUNTIF($B$6:B99,3))</f>
        <v/>
      </c>
      <c r="F99" s="177" t="str">
        <f>IF(B99&lt;&gt;4,"",COUNTIF($B$6:B99,4))</f>
        <v/>
      </c>
      <c r="G99" s="59"/>
      <c r="H99" s="85"/>
      <c r="I99" s="126"/>
      <c r="J99" s="8"/>
      <c r="K99" s="104"/>
      <c r="L99" s="108"/>
      <c r="M99" s="119"/>
      <c r="N99" s="13"/>
      <c r="O99" s="124"/>
      <c r="P99" s="85"/>
      <c r="Q99" s="104"/>
      <c r="R99" s="129"/>
      <c r="S99" s="129"/>
      <c r="T99" s="130"/>
      <c r="U99" s="237" t="e">
        <f>IF(OR(L99="×",AG99=#REF!),"－",IF(T99&lt;&gt;"",ROUNDDOWN(T99/R99,3),(IFERROR(ROUNDDOWN(S99/R99,3),"－"))))</f>
        <v>#REF!</v>
      </c>
      <c r="V99" s="103"/>
      <c r="W99" s="103"/>
      <c r="X99" s="104"/>
      <c r="Y99" s="105"/>
      <c r="Z99" s="106"/>
      <c r="AA99" s="107"/>
      <c r="AB99" s="108"/>
      <c r="AC99" s="109"/>
      <c r="AD99" s="109"/>
      <c r="AE99" s="110"/>
      <c r="AF99" s="111"/>
      <c r="AG99" s="105"/>
      <c r="AH99" s="100"/>
      <c r="AI99" s="100"/>
      <c r="AJ99" s="118"/>
      <c r="AK99" s="7"/>
      <c r="AL99" s="7"/>
      <c r="AM99" s="59"/>
      <c r="AN99" s="7"/>
      <c r="AO99" s="7"/>
      <c r="AP99" s="7"/>
      <c r="AQ99" s="7"/>
      <c r="AR99" s="7"/>
      <c r="AS99" s="7"/>
      <c r="AT99" s="7"/>
      <c r="AU99" s="7"/>
      <c r="AV99" s="179"/>
      <c r="AW99" s="59"/>
      <c r="AX99" s="194" t="e">
        <f>IF(AND(OR(K99=#REF!,K99=#REF!),OR(AG99=#REF!,AG99=#REF!)),"年間支払金額(全官署)",IF(OR(AG99=#REF!,AG99=#REF!),"年間支払金額",IF(AND(OR(COUNTIF(AI99,"*すべて*"),COUNTIF(AI99,"*全て*")),Q99="●",OR(K99=#REF!,K99=#REF!)),"年間支払金額(全官署、契約相手方ごと)",IF(AND(OR(COUNTIF(AI99,"*すべて*"),COUNTIF(AI99,"*全て*")),Q99="●"),"年間支払金額(契約相手方ごと)",IF(AND(OR(K99=#REF!,K99=#REF!),AG99=#REF!),"契約総額(全官署)",IF(AND(K99=#REF!,AG99=#REF!),"契約総額(自官署のみ)",IF(K99=#REF!,"年間支払金額(自官署のみ)",IF(AG99=#REF!,"契約総額",IF(AND(COUNTIF(BE99,"&lt;&gt;*単価*"),OR(K99=#REF!,K99=#REF!)),"全官署予定価格",IF(AND(COUNTIF(BE99,"*単価*"),OR(K99=#REF!,K99=#REF!)),"全官署支払金額",IF(AND(COUNTIF(BE99,"&lt;&gt;*単価*"),COUNTIF(BE99,"*変更契約*")),"変更後予定価格",IF(COUNTIF(BE99,"*単価*"),"年間支払金額","予定価格"))))))))))))</f>
        <v>#REF!</v>
      </c>
      <c r="AY99" s="194" t="e">
        <f>IF(AND(BD99=#REF!,R99&gt;#REF!),"○",IF(AND(BD99=#REF!,R99&gt;=#REF!),"○",IF(AND(BD99=#REF!,R99&gt;=#REF!),"○",IF(AND(BD99=#REF!,R99&gt;=#REF!),"○",IF(AND(BD99=#REF!,R99&gt;=#REF!),"○",IF(AND(BD99=#REF!,R99&gt;=#REF!),"○",IF(AND(BD99=#REF!,R99&gt;=#REF!),"○",IF(AND(BD99=#REF!,R99&gt;=#REF!),"○",IF(AND(BD99=#REF!,R99&gt;=#REF!),"○",IF(R99="他官署で調達手続き入札を実施のため","○","×"))))))))))</f>
        <v>#REF!</v>
      </c>
      <c r="AZ99" s="194" t="e">
        <f>IF(AND(BD99=#REF!,W99&gt;#REF!),"○",IF(AND(BD99=#REF!,W99&gt;=#REF!),"○",IF(AND(BD99=#REF!,W99&gt;=#REF!),"○",IF(AND(BD99=#REF!,W99&gt;=#REF!),"○",IF(AND(BD99=#REF!,W99&gt;=#REF!),"○",IF(AND(BD99=#REF!,W99&gt;=#REF!),"○",IF(AND(BD99=#REF!,W99&gt;=#REF!),"○",IF(AND(BD99=#REF!,W99&gt;=#REF!),"○",IF(AND(BD99=#REF!,W99&gt;=#REF!),"○","×")))))))))</f>
        <v>#REF!</v>
      </c>
      <c r="BA99" s="194" t="e">
        <f t="shared" si="9"/>
        <v>#REF!</v>
      </c>
      <c r="BB99" s="194" t="e">
        <f t="shared" si="10"/>
        <v>#REF!</v>
      </c>
      <c r="BC99" s="195" t="e">
        <f t="shared" si="11"/>
        <v>#REF!</v>
      </c>
      <c r="BD99" s="193">
        <f t="shared" si="14"/>
        <v>0</v>
      </c>
      <c r="BE99" s="7" t="e">
        <f>IF(AG99=#REF!,"",IF(AND(K99&lt;&gt;"",ISTEXT(S99)),"分担契約/単価契約",IF(ISTEXT(S99),"単価契約",IF(K99&lt;&gt;"","分担契約",""))))</f>
        <v>#REF!</v>
      </c>
      <c r="BF99" s="205" t="e">
        <f>IF(COUNTIF(R99,"**"),"",IF(AND(R99&gt;=#REF!,OR(H99=#REF!,H99=#REF!)),1,IF(AND(R99&gt;=#REF!,H99&lt;&gt;#REF!,H99&lt;&gt;#REF!),1,"")))</f>
        <v>#REF!</v>
      </c>
      <c r="BG99" s="253" t="str">
        <f t="shared" si="15"/>
        <v>○</v>
      </c>
      <c r="BH99" s="205" t="b">
        <f t="shared" si="16"/>
        <v>1</v>
      </c>
      <c r="BI99" s="205" t="b">
        <f t="shared" si="17"/>
        <v>1</v>
      </c>
    </row>
    <row r="100" spans="1:61" s="75" customFormat="1" ht="54.95" customHeight="1">
      <c r="A100" s="177">
        <f t="shared" si="12"/>
        <v>95</v>
      </c>
      <c r="B100" s="177" t="str">
        <f t="shared" si="13"/>
        <v/>
      </c>
      <c r="C100" s="177" t="str">
        <f>IF(B100&lt;&gt;1,"",COUNTIF($B$6:B100,1))</f>
        <v/>
      </c>
      <c r="D100" s="177" t="str">
        <f>IF(B100&lt;&gt;2,"",COUNTIF($B$6:B100,2))</f>
        <v/>
      </c>
      <c r="E100" s="177" t="str">
        <f>IF(B100&lt;&gt;3,"",COUNTIF($B$6:B100,3))</f>
        <v/>
      </c>
      <c r="F100" s="177" t="str">
        <f>IF(B100&lt;&gt;4,"",COUNTIF($B$6:B100,4))</f>
        <v/>
      </c>
      <c r="G100" s="59"/>
      <c r="H100" s="100"/>
      <c r="I100" s="101"/>
      <c r="J100" s="8"/>
      <c r="K100" s="104"/>
      <c r="L100" s="108"/>
      <c r="M100" s="102"/>
      <c r="N100" s="8"/>
      <c r="O100" s="74"/>
      <c r="P100" s="100"/>
      <c r="Q100" s="104"/>
      <c r="R100" s="69"/>
      <c r="S100" s="69"/>
      <c r="T100" s="73"/>
      <c r="U100" s="237" t="e">
        <f>IF(OR(L100="×",AG100=#REF!),"－",IF(T100&lt;&gt;"",ROUNDDOWN(T100/R100,3),(IFERROR(ROUNDDOWN(S100/R100,3),"－"))))</f>
        <v>#REF!</v>
      </c>
      <c r="V100" s="103"/>
      <c r="W100" s="103"/>
      <c r="X100" s="104"/>
      <c r="Y100" s="105"/>
      <c r="Z100" s="106"/>
      <c r="AA100" s="107"/>
      <c r="AB100" s="108"/>
      <c r="AC100" s="109"/>
      <c r="AD100" s="109"/>
      <c r="AE100" s="110"/>
      <c r="AF100" s="111"/>
      <c r="AG100" s="105"/>
      <c r="AH100" s="100"/>
      <c r="AI100" s="100"/>
      <c r="AJ100" s="112"/>
      <c r="AK100" s="7"/>
      <c r="AL100" s="7"/>
      <c r="AM100" s="59"/>
      <c r="AN100" s="7"/>
      <c r="AO100" s="7"/>
      <c r="AP100" s="7"/>
      <c r="AQ100" s="7"/>
      <c r="AR100" s="7"/>
      <c r="AS100" s="7"/>
      <c r="AT100" s="7"/>
      <c r="AU100" s="7"/>
      <c r="AV100" s="179"/>
      <c r="AW100" s="59"/>
      <c r="AX100" s="194" t="e">
        <f>IF(AND(OR(K100=#REF!,K100=#REF!),OR(AG100=#REF!,AG100=#REF!)),"年間支払金額(全官署)",IF(OR(AG100=#REF!,AG100=#REF!),"年間支払金額",IF(AND(OR(COUNTIF(AI100,"*すべて*"),COUNTIF(AI100,"*全て*")),Q100="●",OR(K100=#REF!,K100=#REF!)),"年間支払金額(全官署、契約相手方ごと)",IF(AND(OR(COUNTIF(AI100,"*すべて*"),COUNTIF(AI100,"*全て*")),Q100="●"),"年間支払金額(契約相手方ごと)",IF(AND(OR(K100=#REF!,K100=#REF!),AG100=#REF!),"契約総額(全官署)",IF(AND(K100=#REF!,AG100=#REF!),"契約総額(自官署のみ)",IF(K100=#REF!,"年間支払金額(自官署のみ)",IF(AG100=#REF!,"契約総額",IF(AND(COUNTIF(BE100,"&lt;&gt;*単価*"),OR(K100=#REF!,K100=#REF!)),"全官署予定価格",IF(AND(COUNTIF(BE100,"*単価*"),OR(K100=#REF!,K100=#REF!)),"全官署支払金額",IF(AND(COUNTIF(BE100,"&lt;&gt;*単価*"),COUNTIF(BE100,"*変更契約*")),"変更後予定価格",IF(COUNTIF(BE100,"*単価*"),"年間支払金額","予定価格"))))))))))))</f>
        <v>#REF!</v>
      </c>
      <c r="AY100" s="194" t="e">
        <f>IF(AND(BD100=#REF!,R100&gt;#REF!),"○",IF(AND(BD100=#REF!,R100&gt;=#REF!),"○",IF(AND(BD100=#REF!,R100&gt;=#REF!),"○",IF(AND(BD100=#REF!,R100&gt;=#REF!),"○",IF(AND(BD100=#REF!,R100&gt;=#REF!),"○",IF(AND(BD100=#REF!,R100&gt;=#REF!),"○",IF(AND(BD100=#REF!,R100&gt;=#REF!),"○",IF(AND(BD100=#REF!,R100&gt;=#REF!),"○",IF(AND(BD100=#REF!,R100&gt;=#REF!),"○",IF(R100="他官署で調達手続き入札を実施のため","○","×"))))))))))</f>
        <v>#REF!</v>
      </c>
      <c r="AZ100" s="194" t="e">
        <f>IF(AND(BD100=#REF!,W100&gt;#REF!),"○",IF(AND(BD100=#REF!,W100&gt;=#REF!),"○",IF(AND(BD100=#REF!,W100&gt;=#REF!),"○",IF(AND(BD100=#REF!,W100&gt;=#REF!),"○",IF(AND(BD100=#REF!,W100&gt;=#REF!),"○",IF(AND(BD100=#REF!,W100&gt;=#REF!),"○",IF(AND(BD100=#REF!,W100&gt;=#REF!),"○",IF(AND(BD100=#REF!,W100&gt;=#REF!),"○",IF(AND(BD100=#REF!,W100&gt;=#REF!),"○","×")))))))))</f>
        <v>#REF!</v>
      </c>
      <c r="BA100" s="194" t="e">
        <f t="shared" si="9"/>
        <v>#REF!</v>
      </c>
      <c r="BB100" s="194" t="e">
        <f t="shared" si="10"/>
        <v>#REF!</v>
      </c>
      <c r="BC100" s="195" t="e">
        <f t="shared" si="11"/>
        <v>#REF!</v>
      </c>
      <c r="BD100" s="193">
        <f t="shared" si="14"/>
        <v>0</v>
      </c>
      <c r="BE100" s="7" t="e">
        <f>IF(AG100=#REF!,"",IF(AND(K100&lt;&gt;"",ISTEXT(S100)),"分担契約/単価契約",IF(ISTEXT(S100),"単価契約",IF(K100&lt;&gt;"","分担契約",""))))</f>
        <v>#REF!</v>
      </c>
      <c r="BF100" s="205" t="e">
        <f>IF(COUNTIF(R100,"**"),"",IF(AND(R100&gt;=#REF!,OR(H100=#REF!,H100=#REF!)),1,IF(AND(R100&gt;=#REF!,H100&lt;&gt;#REF!,H100&lt;&gt;#REF!),1,"")))</f>
        <v>#REF!</v>
      </c>
      <c r="BG100" s="253" t="str">
        <f t="shared" si="15"/>
        <v>○</v>
      </c>
      <c r="BH100" s="205" t="b">
        <f t="shared" si="16"/>
        <v>1</v>
      </c>
      <c r="BI100" s="205" t="b">
        <f t="shared" si="17"/>
        <v>1</v>
      </c>
    </row>
    <row r="101" spans="1:61" s="75" customFormat="1" ht="54.95" customHeight="1">
      <c r="A101" s="177">
        <f t="shared" si="12"/>
        <v>96</v>
      </c>
      <c r="B101" s="177" t="str">
        <f t="shared" si="13"/>
        <v/>
      </c>
      <c r="C101" s="177" t="str">
        <f>IF(B101&lt;&gt;1,"",COUNTIF($B$6:B101,1))</f>
        <v/>
      </c>
      <c r="D101" s="177" t="str">
        <f>IF(B101&lt;&gt;2,"",COUNTIF($B$6:B101,2))</f>
        <v/>
      </c>
      <c r="E101" s="177" t="str">
        <f>IF(B101&lt;&gt;3,"",COUNTIF($B$6:B101,3))</f>
        <v/>
      </c>
      <c r="F101" s="177" t="str">
        <f>IF(B101&lt;&gt;4,"",COUNTIF($B$6:B101,4))</f>
        <v/>
      </c>
      <c r="G101" s="59"/>
      <c r="H101" s="85"/>
      <c r="I101" s="131"/>
      <c r="J101" s="8"/>
      <c r="K101" s="87"/>
      <c r="L101" s="91"/>
      <c r="M101" s="120"/>
      <c r="N101" s="6"/>
      <c r="O101" s="12"/>
      <c r="P101" s="85"/>
      <c r="Q101" s="87"/>
      <c r="R101" s="97"/>
      <c r="S101" s="121"/>
      <c r="T101" s="95"/>
      <c r="U101" s="237" t="e">
        <f>IF(OR(L101="×",AG101=#REF!),"－",IF(T101&lt;&gt;"",ROUNDDOWN(T101/R101,3),(IFERROR(ROUNDDOWN(S101/R101,3),"－"))))</f>
        <v>#REF!</v>
      </c>
      <c r="V101" s="86"/>
      <c r="W101" s="86"/>
      <c r="X101" s="87"/>
      <c r="Y101" s="88"/>
      <c r="Z101" s="89"/>
      <c r="AA101" s="90"/>
      <c r="AB101" s="91"/>
      <c r="AC101" s="92"/>
      <c r="AD101" s="92"/>
      <c r="AE101" s="93"/>
      <c r="AF101" s="94"/>
      <c r="AG101" s="88"/>
      <c r="AH101" s="85"/>
      <c r="AI101" s="85"/>
      <c r="AJ101" s="122"/>
      <c r="AK101" s="7"/>
      <c r="AL101" s="7"/>
      <c r="AM101" s="59"/>
      <c r="AN101" s="7"/>
      <c r="AO101" s="7"/>
      <c r="AP101" s="7"/>
      <c r="AQ101" s="7"/>
      <c r="AR101" s="7"/>
      <c r="AS101" s="7"/>
      <c r="AT101" s="7"/>
      <c r="AU101" s="7"/>
      <c r="AV101" s="179"/>
      <c r="AW101" s="59"/>
      <c r="AX101" s="194" t="e">
        <f>IF(AND(OR(K101=#REF!,K101=#REF!),OR(AG101=#REF!,AG101=#REF!)),"年間支払金額(全官署)",IF(OR(AG101=#REF!,AG101=#REF!),"年間支払金額",IF(AND(OR(COUNTIF(AI101,"*すべて*"),COUNTIF(AI101,"*全て*")),Q101="●",OR(K101=#REF!,K101=#REF!)),"年間支払金額(全官署、契約相手方ごと)",IF(AND(OR(COUNTIF(AI101,"*すべて*"),COUNTIF(AI101,"*全て*")),Q101="●"),"年間支払金額(契約相手方ごと)",IF(AND(OR(K101=#REF!,K101=#REF!),AG101=#REF!),"契約総額(全官署)",IF(AND(K101=#REF!,AG101=#REF!),"契約総額(自官署のみ)",IF(K101=#REF!,"年間支払金額(自官署のみ)",IF(AG101=#REF!,"契約総額",IF(AND(COUNTIF(BE101,"&lt;&gt;*単価*"),OR(K101=#REF!,K101=#REF!)),"全官署予定価格",IF(AND(COUNTIF(BE101,"*単価*"),OR(K101=#REF!,K101=#REF!)),"全官署支払金額",IF(AND(COUNTIF(BE101,"&lt;&gt;*単価*"),COUNTIF(BE101,"*変更契約*")),"変更後予定価格",IF(COUNTIF(BE101,"*単価*"),"年間支払金額","予定価格"))))))))))))</f>
        <v>#REF!</v>
      </c>
      <c r="AY101" s="194" t="e">
        <f>IF(AND(BD101=#REF!,R101&gt;#REF!),"○",IF(AND(BD101=#REF!,R101&gt;=#REF!),"○",IF(AND(BD101=#REF!,R101&gt;=#REF!),"○",IF(AND(BD101=#REF!,R101&gt;=#REF!),"○",IF(AND(BD101=#REF!,R101&gt;=#REF!),"○",IF(AND(BD101=#REF!,R101&gt;=#REF!),"○",IF(AND(BD101=#REF!,R101&gt;=#REF!),"○",IF(AND(BD101=#REF!,R101&gt;=#REF!),"○",IF(AND(BD101=#REF!,R101&gt;=#REF!),"○",IF(R101="他官署で調達手続き入札を実施のため","○","×"))))))))))</f>
        <v>#REF!</v>
      </c>
      <c r="AZ101" s="194" t="e">
        <f>IF(AND(BD101=#REF!,W101&gt;#REF!),"○",IF(AND(BD101=#REF!,W101&gt;=#REF!),"○",IF(AND(BD101=#REF!,W101&gt;=#REF!),"○",IF(AND(BD101=#REF!,W101&gt;=#REF!),"○",IF(AND(BD101=#REF!,W101&gt;=#REF!),"○",IF(AND(BD101=#REF!,W101&gt;=#REF!),"○",IF(AND(BD101=#REF!,W101&gt;=#REF!),"○",IF(AND(BD101=#REF!,W101&gt;=#REF!),"○",IF(AND(BD101=#REF!,W101&gt;=#REF!),"○","×")))))))))</f>
        <v>#REF!</v>
      </c>
      <c r="BA101" s="194" t="e">
        <f t="shared" si="9"/>
        <v>#REF!</v>
      </c>
      <c r="BB101" s="194" t="e">
        <f t="shared" si="10"/>
        <v>#REF!</v>
      </c>
      <c r="BC101" s="195" t="e">
        <f t="shared" si="11"/>
        <v>#REF!</v>
      </c>
      <c r="BD101" s="193">
        <f t="shared" si="14"/>
        <v>0</v>
      </c>
      <c r="BE101" s="7" t="e">
        <f>IF(AG101=#REF!,"",IF(AND(K101&lt;&gt;"",ISTEXT(S101)),"分担契約/単価契約",IF(ISTEXT(S101),"単価契約",IF(K101&lt;&gt;"","分担契約",""))))</f>
        <v>#REF!</v>
      </c>
      <c r="BF101" s="205" t="e">
        <f>IF(COUNTIF(R101,"**"),"",IF(AND(R101&gt;=#REF!,OR(H101=#REF!,H101=#REF!)),1,IF(AND(R101&gt;=#REF!,H101&lt;&gt;#REF!,H101&lt;&gt;#REF!),1,"")))</f>
        <v>#REF!</v>
      </c>
      <c r="BG101" s="253" t="str">
        <f t="shared" si="15"/>
        <v>○</v>
      </c>
      <c r="BH101" s="205" t="b">
        <f t="shared" si="16"/>
        <v>1</v>
      </c>
      <c r="BI101" s="205" t="b">
        <f t="shared" si="17"/>
        <v>1</v>
      </c>
    </row>
    <row r="102" spans="1:61" s="75" customFormat="1" ht="54.95" customHeight="1">
      <c r="A102" s="177">
        <f t="shared" si="12"/>
        <v>97</v>
      </c>
      <c r="B102" s="177" t="str">
        <f t="shared" si="13"/>
        <v/>
      </c>
      <c r="C102" s="177" t="str">
        <f>IF(B102&lt;&gt;1,"",COUNTIF($B$6:B102,1))</f>
        <v/>
      </c>
      <c r="D102" s="177" t="str">
        <f>IF(B102&lt;&gt;2,"",COUNTIF($B$6:B102,2))</f>
        <v/>
      </c>
      <c r="E102" s="177" t="str">
        <f>IF(B102&lt;&gt;3,"",COUNTIF($B$6:B102,3))</f>
        <v/>
      </c>
      <c r="F102" s="177" t="str">
        <f>IF(B102&lt;&gt;4,"",COUNTIF($B$6:B102,4))</f>
        <v/>
      </c>
      <c r="G102" s="59"/>
      <c r="H102" s="60"/>
      <c r="I102" s="15"/>
      <c r="J102" s="13"/>
      <c r="K102" s="59"/>
      <c r="L102" s="7"/>
      <c r="M102" s="14"/>
      <c r="N102" s="15"/>
      <c r="O102" s="18"/>
      <c r="P102" s="60"/>
      <c r="Q102" s="59"/>
      <c r="R102" s="10"/>
      <c r="S102" s="132"/>
      <c r="T102" s="83"/>
      <c r="U102" s="237" t="e">
        <f>IF(OR(L102="×",AG102=#REF!),"－",IF(T102&lt;&gt;"",ROUNDDOWN(T102/R102,3),(IFERROR(ROUNDDOWN(S102/R102,3),"－"))))</f>
        <v>#REF!</v>
      </c>
      <c r="V102" s="63"/>
      <c r="W102" s="63"/>
      <c r="X102" s="59"/>
      <c r="Y102" s="64"/>
      <c r="Z102" s="65"/>
      <c r="AA102" s="66"/>
      <c r="AB102" s="7"/>
      <c r="AC102" s="10"/>
      <c r="AD102" s="10"/>
      <c r="AE102" s="67"/>
      <c r="AF102" s="68"/>
      <c r="AG102" s="64"/>
      <c r="AH102" s="60"/>
      <c r="AI102" s="60"/>
      <c r="AJ102" s="133"/>
      <c r="AK102" s="7"/>
      <c r="AL102" s="7"/>
      <c r="AM102" s="59"/>
      <c r="AN102" s="7"/>
      <c r="AO102" s="7"/>
      <c r="AP102" s="7"/>
      <c r="AQ102" s="7"/>
      <c r="AR102" s="7"/>
      <c r="AS102" s="7"/>
      <c r="AT102" s="7"/>
      <c r="AU102" s="7"/>
      <c r="AV102" s="179"/>
      <c r="AW102" s="59"/>
      <c r="AX102" s="194" t="e">
        <f>IF(AND(OR(K102=#REF!,K102=#REF!),OR(AG102=#REF!,AG102=#REF!)),"年間支払金額(全官署)",IF(OR(AG102=#REF!,AG102=#REF!),"年間支払金額",IF(AND(OR(COUNTIF(AI102,"*すべて*"),COUNTIF(AI102,"*全て*")),Q102="●",OR(K102=#REF!,K102=#REF!)),"年間支払金額(全官署、契約相手方ごと)",IF(AND(OR(COUNTIF(AI102,"*すべて*"),COUNTIF(AI102,"*全て*")),Q102="●"),"年間支払金額(契約相手方ごと)",IF(AND(OR(K102=#REF!,K102=#REF!),AG102=#REF!),"契約総額(全官署)",IF(AND(K102=#REF!,AG102=#REF!),"契約総額(自官署のみ)",IF(K102=#REF!,"年間支払金額(自官署のみ)",IF(AG102=#REF!,"契約総額",IF(AND(COUNTIF(BE102,"&lt;&gt;*単価*"),OR(K102=#REF!,K102=#REF!)),"全官署予定価格",IF(AND(COUNTIF(BE102,"*単価*"),OR(K102=#REF!,K102=#REF!)),"全官署支払金額",IF(AND(COUNTIF(BE102,"&lt;&gt;*単価*"),COUNTIF(BE102,"*変更契約*")),"変更後予定価格",IF(COUNTIF(BE102,"*単価*"),"年間支払金額","予定価格"))))))))))))</f>
        <v>#REF!</v>
      </c>
      <c r="AY102" s="194" t="e">
        <f>IF(AND(BD102=#REF!,R102&gt;#REF!),"○",IF(AND(BD102=#REF!,R102&gt;=#REF!),"○",IF(AND(BD102=#REF!,R102&gt;=#REF!),"○",IF(AND(BD102=#REF!,R102&gt;=#REF!),"○",IF(AND(BD102=#REF!,R102&gt;=#REF!),"○",IF(AND(BD102=#REF!,R102&gt;=#REF!),"○",IF(AND(BD102=#REF!,R102&gt;=#REF!),"○",IF(AND(BD102=#REF!,R102&gt;=#REF!),"○",IF(AND(BD102=#REF!,R102&gt;=#REF!),"○",IF(R102="他官署で調達手続き入札を実施のため","○","×"))))))))))</f>
        <v>#REF!</v>
      </c>
      <c r="AZ102" s="194" t="e">
        <f>IF(AND(BD102=#REF!,W102&gt;#REF!),"○",IF(AND(BD102=#REF!,W102&gt;=#REF!),"○",IF(AND(BD102=#REF!,W102&gt;=#REF!),"○",IF(AND(BD102=#REF!,W102&gt;=#REF!),"○",IF(AND(BD102=#REF!,W102&gt;=#REF!),"○",IF(AND(BD102=#REF!,W102&gt;=#REF!),"○",IF(AND(BD102=#REF!,W102&gt;=#REF!),"○",IF(AND(BD102=#REF!,W102&gt;=#REF!),"○",IF(AND(BD102=#REF!,W102&gt;=#REF!),"○","×")))))))))</f>
        <v>#REF!</v>
      </c>
      <c r="BA102" s="194" t="e">
        <f t="shared" si="9"/>
        <v>#REF!</v>
      </c>
      <c r="BB102" s="194" t="e">
        <f t="shared" si="10"/>
        <v>#REF!</v>
      </c>
      <c r="BC102" s="195" t="e">
        <f t="shared" si="11"/>
        <v>#REF!</v>
      </c>
      <c r="BD102" s="193">
        <f t="shared" si="14"/>
        <v>0</v>
      </c>
      <c r="BE102" s="7" t="e">
        <f>IF(AG102=#REF!,"",IF(AND(K102&lt;&gt;"",ISTEXT(S102)),"分担契約/単価契約",IF(ISTEXT(S102),"単価契約",IF(K102&lt;&gt;"","分担契約",""))))</f>
        <v>#REF!</v>
      </c>
      <c r="BF102" s="205" t="e">
        <f>IF(COUNTIF(R102,"**"),"",IF(AND(R102&gt;=#REF!,OR(H102=#REF!,H102=#REF!)),1,IF(AND(R102&gt;=#REF!,H102&lt;&gt;#REF!,H102&lt;&gt;#REF!),1,"")))</f>
        <v>#REF!</v>
      </c>
      <c r="BG102" s="253" t="str">
        <f t="shared" si="15"/>
        <v>○</v>
      </c>
      <c r="BH102" s="205" t="b">
        <f t="shared" si="16"/>
        <v>1</v>
      </c>
      <c r="BI102" s="205" t="b">
        <f t="shared" si="17"/>
        <v>1</v>
      </c>
    </row>
    <row r="103" spans="1:61" s="75" customFormat="1" ht="54.95" customHeight="1">
      <c r="A103" s="177">
        <f t="shared" si="12"/>
        <v>98</v>
      </c>
      <c r="B103" s="177" t="str">
        <f t="shared" si="13"/>
        <v/>
      </c>
      <c r="C103" s="177" t="str">
        <f>IF(B103&lt;&gt;1,"",COUNTIF($B$6:B103,1))</f>
        <v/>
      </c>
      <c r="D103" s="177" t="str">
        <f>IF(B103&lt;&gt;2,"",COUNTIF($B$6:B103,2))</f>
        <v/>
      </c>
      <c r="E103" s="177" t="str">
        <f>IF(B103&lt;&gt;3,"",COUNTIF($B$6:B103,3))</f>
        <v/>
      </c>
      <c r="F103" s="177" t="str">
        <f>IF(B103&lt;&gt;4,"",COUNTIF($B$6:B103,4))</f>
        <v/>
      </c>
      <c r="G103" s="59"/>
      <c r="H103" s="60"/>
      <c r="I103" s="15"/>
      <c r="J103" s="15"/>
      <c r="K103" s="59"/>
      <c r="L103" s="7"/>
      <c r="M103" s="14"/>
      <c r="N103" s="15"/>
      <c r="O103" s="18"/>
      <c r="P103" s="60"/>
      <c r="Q103" s="59"/>
      <c r="R103" s="134"/>
      <c r="S103" s="134"/>
      <c r="T103" s="135"/>
      <c r="U103" s="237" t="e">
        <f>IF(OR(L103="×",AG103=#REF!),"－",IF(T103&lt;&gt;"",ROUNDDOWN(T103/R103,3),(IFERROR(ROUNDDOWN(S103/R103,3),"－"))))</f>
        <v>#REF!</v>
      </c>
      <c r="V103" s="63"/>
      <c r="W103" s="63"/>
      <c r="X103" s="59"/>
      <c r="Y103" s="64"/>
      <c r="Z103" s="65"/>
      <c r="AA103" s="66"/>
      <c r="AB103" s="7"/>
      <c r="AC103" s="10"/>
      <c r="AD103" s="10"/>
      <c r="AE103" s="67"/>
      <c r="AF103" s="68"/>
      <c r="AG103" s="64"/>
      <c r="AH103" s="60"/>
      <c r="AI103" s="60"/>
      <c r="AJ103" s="123"/>
      <c r="AK103" s="7"/>
      <c r="AL103" s="7"/>
      <c r="AM103" s="59"/>
      <c r="AN103" s="7"/>
      <c r="AO103" s="7"/>
      <c r="AP103" s="7"/>
      <c r="AQ103" s="7"/>
      <c r="AR103" s="7"/>
      <c r="AS103" s="7"/>
      <c r="AT103" s="7"/>
      <c r="AU103" s="7"/>
      <c r="AV103" s="179"/>
      <c r="AW103" s="59"/>
      <c r="AX103" s="194" t="e">
        <f>IF(AND(OR(K103=#REF!,K103=#REF!),OR(AG103=#REF!,AG103=#REF!)),"年間支払金額(全官署)",IF(OR(AG103=#REF!,AG103=#REF!),"年間支払金額",IF(AND(OR(COUNTIF(AI103,"*すべて*"),COUNTIF(AI103,"*全て*")),Q103="●",OR(K103=#REF!,K103=#REF!)),"年間支払金額(全官署、契約相手方ごと)",IF(AND(OR(COUNTIF(AI103,"*すべて*"),COUNTIF(AI103,"*全て*")),Q103="●"),"年間支払金額(契約相手方ごと)",IF(AND(OR(K103=#REF!,K103=#REF!),AG103=#REF!),"契約総額(全官署)",IF(AND(K103=#REF!,AG103=#REF!),"契約総額(自官署のみ)",IF(K103=#REF!,"年間支払金額(自官署のみ)",IF(AG103=#REF!,"契約総額",IF(AND(COUNTIF(BE103,"&lt;&gt;*単価*"),OR(K103=#REF!,K103=#REF!)),"全官署予定価格",IF(AND(COUNTIF(BE103,"*単価*"),OR(K103=#REF!,K103=#REF!)),"全官署支払金額",IF(AND(COUNTIF(BE103,"&lt;&gt;*単価*"),COUNTIF(BE103,"*変更契約*")),"変更後予定価格",IF(COUNTIF(BE103,"*単価*"),"年間支払金額","予定価格"))))))))))))</f>
        <v>#REF!</v>
      </c>
      <c r="AY103" s="194" t="e">
        <f>IF(AND(BD103=#REF!,R103&gt;#REF!),"○",IF(AND(BD103=#REF!,R103&gt;=#REF!),"○",IF(AND(BD103=#REF!,R103&gt;=#REF!),"○",IF(AND(BD103=#REF!,R103&gt;=#REF!),"○",IF(AND(BD103=#REF!,R103&gt;=#REF!),"○",IF(AND(BD103=#REF!,R103&gt;=#REF!),"○",IF(AND(BD103=#REF!,R103&gt;=#REF!),"○",IF(AND(BD103=#REF!,R103&gt;=#REF!),"○",IF(AND(BD103=#REF!,R103&gt;=#REF!),"○",IF(R103="他官署で調達手続き入札を実施のため","○","×"))))))))))</f>
        <v>#REF!</v>
      </c>
      <c r="AZ103" s="194" t="e">
        <f>IF(AND(BD103=#REF!,W103&gt;#REF!),"○",IF(AND(BD103=#REF!,W103&gt;=#REF!),"○",IF(AND(BD103=#REF!,W103&gt;=#REF!),"○",IF(AND(BD103=#REF!,W103&gt;=#REF!),"○",IF(AND(BD103=#REF!,W103&gt;=#REF!),"○",IF(AND(BD103=#REF!,W103&gt;=#REF!),"○",IF(AND(BD103=#REF!,W103&gt;=#REF!),"○",IF(AND(BD103=#REF!,W103&gt;=#REF!),"○",IF(AND(BD103=#REF!,W103&gt;=#REF!),"○","×")))))))))</f>
        <v>#REF!</v>
      </c>
      <c r="BA103" s="194" t="e">
        <f t="shared" si="9"/>
        <v>#REF!</v>
      </c>
      <c r="BB103" s="194" t="e">
        <f t="shared" si="10"/>
        <v>#REF!</v>
      </c>
      <c r="BC103" s="195" t="e">
        <f t="shared" si="11"/>
        <v>#REF!</v>
      </c>
      <c r="BD103" s="193">
        <f t="shared" si="14"/>
        <v>0</v>
      </c>
      <c r="BE103" s="7" t="e">
        <f>IF(AG103=#REF!,"",IF(AND(K103&lt;&gt;"",ISTEXT(S103)),"分担契約/単価契約",IF(ISTEXT(S103),"単価契約",IF(K103&lt;&gt;"","分担契約",""))))</f>
        <v>#REF!</v>
      </c>
      <c r="BF103" s="205" t="e">
        <f>IF(COUNTIF(R103,"**"),"",IF(AND(R103&gt;=#REF!,OR(H103=#REF!,H103=#REF!)),1,IF(AND(R103&gt;=#REF!,H103&lt;&gt;#REF!,H103&lt;&gt;#REF!),1,"")))</f>
        <v>#REF!</v>
      </c>
      <c r="BG103" s="253" t="str">
        <f t="shared" si="15"/>
        <v>○</v>
      </c>
      <c r="BH103" s="205" t="b">
        <f t="shared" si="16"/>
        <v>1</v>
      </c>
      <c r="BI103" s="205" t="b">
        <f t="shared" si="17"/>
        <v>1</v>
      </c>
    </row>
    <row r="104" spans="1:61" s="75" customFormat="1" ht="54.95" customHeight="1">
      <c r="A104" s="177">
        <f t="shared" si="12"/>
        <v>99</v>
      </c>
      <c r="B104" s="177" t="str">
        <f t="shared" si="13"/>
        <v/>
      </c>
      <c r="C104" s="177" t="str">
        <f>IF(B104&lt;&gt;1,"",COUNTIF($B$6:B104,1))</f>
        <v/>
      </c>
      <c r="D104" s="177" t="str">
        <f>IF(B104&lt;&gt;2,"",COUNTIF($B$6:B104,2))</f>
        <v/>
      </c>
      <c r="E104" s="177" t="str">
        <f>IF(B104&lt;&gt;3,"",COUNTIF($B$6:B104,3))</f>
        <v/>
      </c>
      <c r="F104" s="177" t="str">
        <f>IF(B104&lt;&gt;4,"",COUNTIF($B$6:B104,4))</f>
        <v/>
      </c>
      <c r="G104" s="59"/>
      <c r="H104" s="60"/>
      <c r="I104" s="15"/>
      <c r="J104" s="15"/>
      <c r="K104" s="59"/>
      <c r="L104" s="7"/>
      <c r="M104" s="14"/>
      <c r="N104" s="15"/>
      <c r="O104" s="18"/>
      <c r="P104" s="60"/>
      <c r="Q104" s="59"/>
      <c r="R104" s="134"/>
      <c r="S104" s="134"/>
      <c r="T104" s="135"/>
      <c r="U104" s="237" t="e">
        <f>IF(OR(L104="×",AG104=#REF!),"－",IF(T104&lt;&gt;"",ROUNDDOWN(T104/R104,3),(IFERROR(ROUNDDOWN(S104/R104,3),"－"))))</f>
        <v>#REF!</v>
      </c>
      <c r="V104" s="63"/>
      <c r="W104" s="63"/>
      <c r="X104" s="59"/>
      <c r="Y104" s="64"/>
      <c r="Z104" s="65"/>
      <c r="AA104" s="66"/>
      <c r="AB104" s="7"/>
      <c r="AC104" s="10"/>
      <c r="AD104" s="10"/>
      <c r="AE104" s="67"/>
      <c r="AF104" s="68"/>
      <c r="AG104" s="64"/>
      <c r="AH104" s="60"/>
      <c r="AI104" s="60"/>
      <c r="AJ104" s="123"/>
      <c r="AK104" s="7"/>
      <c r="AL104" s="7"/>
      <c r="AM104" s="59"/>
      <c r="AN104" s="7"/>
      <c r="AO104" s="7"/>
      <c r="AP104" s="7"/>
      <c r="AQ104" s="7"/>
      <c r="AR104" s="7"/>
      <c r="AS104" s="7"/>
      <c r="AT104" s="7"/>
      <c r="AU104" s="7"/>
      <c r="AV104" s="179"/>
      <c r="AW104" s="59"/>
      <c r="AX104" s="194" t="e">
        <f>IF(AND(OR(K104=#REF!,K104=#REF!),OR(AG104=#REF!,AG104=#REF!)),"年間支払金額(全官署)",IF(OR(AG104=#REF!,AG104=#REF!),"年間支払金額",IF(AND(OR(COUNTIF(AI104,"*すべて*"),COUNTIF(AI104,"*全て*")),Q104="●",OR(K104=#REF!,K104=#REF!)),"年間支払金額(全官署、契約相手方ごと)",IF(AND(OR(COUNTIF(AI104,"*すべて*"),COUNTIF(AI104,"*全て*")),Q104="●"),"年間支払金額(契約相手方ごと)",IF(AND(OR(K104=#REF!,K104=#REF!),AG104=#REF!),"契約総額(全官署)",IF(AND(K104=#REF!,AG104=#REF!),"契約総額(自官署のみ)",IF(K104=#REF!,"年間支払金額(自官署のみ)",IF(AG104=#REF!,"契約総額",IF(AND(COUNTIF(BE104,"&lt;&gt;*単価*"),OR(K104=#REF!,K104=#REF!)),"全官署予定価格",IF(AND(COUNTIF(BE104,"*単価*"),OR(K104=#REF!,K104=#REF!)),"全官署支払金額",IF(AND(COUNTIF(BE104,"&lt;&gt;*単価*"),COUNTIF(BE104,"*変更契約*")),"変更後予定価格",IF(COUNTIF(BE104,"*単価*"),"年間支払金額","予定価格"))))))))))))</f>
        <v>#REF!</v>
      </c>
      <c r="AY104" s="194" t="e">
        <f>IF(AND(BD104=#REF!,R104&gt;#REF!),"○",IF(AND(BD104=#REF!,R104&gt;=#REF!),"○",IF(AND(BD104=#REF!,R104&gt;=#REF!),"○",IF(AND(BD104=#REF!,R104&gt;=#REF!),"○",IF(AND(BD104=#REF!,R104&gt;=#REF!),"○",IF(AND(BD104=#REF!,R104&gt;=#REF!),"○",IF(AND(BD104=#REF!,R104&gt;=#REF!),"○",IF(AND(BD104=#REF!,R104&gt;=#REF!),"○",IF(AND(BD104=#REF!,R104&gt;=#REF!),"○",IF(R104="他官署で調達手続き入札を実施のため","○","×"))))))))))</f>
        <v>#REF!</v>
      </c>
      <c r="AZ104" s="194" t="e">
        <f>IF(AND(BD104=#REF!,W104&gt;#REF!),"○",IF(AND(BD104=#REF!,W104&gt;=#REF!),"○",IF(AND(BD104=#REF!,W104&gt;=#REF!),"○",IF(AND(BD104=#REF!,W104&gt;=#REF!),"○",IF(AND(BD104=#REF!,W104&gt;=#REF!),"○",IF(AND(BD104=#REF!,W104&gt;=#REF!),"○",IF(AND(BD104=#REF!,W104&gt;=#REF!),"○",IF(AND(BD104=#REF!,W104&gt;=#REF!),"○",IF(AND(BD104=#REF!,W104&gt;=#REF!),"○","×")))))))))</f>
        <v>#REF!</v>
      </c>
      <c r="BA104" s="194" t="e">
        <f t="shared" si="9"/>
        <v>#REF!</v>
      </c>
      <c r="BB104" s="194" t="e">
        <f t="shared" si="10"/>
        <v>#REF!</v>
      </c>
      <c r="BC104" s="195" t="e">
        <f t="shared" si="11"/>
        <v>#REF!</v>
      </c>
      <c r="BD104" s="193">
        <f t="shared" si="14"/>
        <v>0</v>
      </c>
      <c r="BE104" s="7" t="e">
        <f>IF(AG104=#REF!,"",IF(AND(K104&lt;&gt;"",ISTEXT(S104)),"分担契約/単価契約",IF(ISTEXT(S104),"単価契約",IF(K104&lt;&gt;"","分担契約",""))))</f>
        <v>#REF!</v>
      </c>
      <c r="BF104" s="205" t="e">
        <f>IF(COUNTIF(R104,"**"),"",IF(AND(R104&gt;=#REF!,OR(H104=#REF!,H104=#REF!)),1,IF(AND(R104&gt;=#REF!,H104&lt;&gt;#REF!,H104&lt;&gt;#REF!),1,"")))</f>
        <v>#REF!</v>
      </c>
      <c r="BG104" s="253" t="str">
        <f t="shared" si="15"/>
        <v>○</v>
      </c>
      <c r="BH104" s="205" t="b">
        <f t="shared" si="16"/>
        <v>1</v>
      </c>
      <c r="BI104" s="205" t="b">
        <f t="shared" si="17"/>
        <v>1</v>
      </c>
    </row>
    <row r="105" spans="1:61" s="75" customFormat="1" ht="54.95" customHeight="1">
      <c r="A105" s="177">
        <f t="shared" si="12"/>
        <v>100</v>
      </c>
      <c r="B105" s="177" t="str">
        <f t="shared" si="13"/>
        <v/>
      </c>
      <c r="C105" s="177" t="str">
        <f>IF(B105&lt;&gt;1,"",COUNTIF($B$6:B105,1))</f>
        <v/>
      </c>
      <c r="D105" s="177" t="str">
        <f>IF(B105&lt;&gt;2,"",COUNTIF($B$6:B105,2))</f>
        <v/>
      </c>
      <c r="E105" s="177" t="str">
        <f>IF(B105&lt;&gt;3,"",COUNTIF($B$6:B105,3))</f>
        <v/>
      </c>
      <c r="F105" s="177" t="str">
        <f>IF(B105&lt;&gt;4,"",COUNTIF($B$6:B105,4))</f>
        <v/>
      </c>
      <c r="G105" s="59"/>
      <c r="H105" s="60"/>
      <c r="I105" s="60"/>
      <c r="J105" s="60"/>
      <c r="K105" s="59"/>
      <c r="L105" s="7"/>
      <c r="M105" s="61"/>
      <c r="N105" s="60"/>
      <c r="O105" s="62"/>
      <c r="P105" s="60"/>
      <c r="Q105" s="59"/>
      <c r="R105" s="63"/>
      <c r="S105" s="80"/>
      <c r="T105" s="81"/>
      <c r="U105" s="237" t="e">
        <f>IF(OR(L105="×",AG105=#REF!),"－",IF(T105&lt;&gt;"",ROUNDDOWN(T105/R105,3),(IFERROR(ROUNDDOWN(S105/R105,3),"－"))))</f>
        <v>#REF!</v>
      </c>
      <c r="V105" s="63"/>
      <c r="W105" s="63"/>
      <c r="X105" s="59"/>
      <c r="Y105" s="64"/>
      <c r="Z105" s="65"/>
      <c r="AA105" s="66"/>
      <c r="AB105" s="7"/>
      <c r="AC105" s="10"/>
      <c r="AD105" s="10"/>
      <c r="AE105" s="67"/>
      <c r="AF105" s="68"/>
      <c r="AG105" s="64"/>
      <c r="AH105" s="60"/>
      <c r="AI105" s="60"/>
      <c r="AJ105" s="60"/>
      <c r="AK105" s="7"/>
      <c r="AL105" s="7"/>
      <c r="AM105" s="59"/>
      <c r="AN105" s="7"/>
      <c r="AO105" s="7"/>
      <c r="AP105" s="7"/>
      <c r="AQ105" s="7"/>
      <c r="AR105" s="7"/>
      <c r="AS105" s="7"/>
      <c r="AT105" s="7"/>
      <c r="AU105" s="7"/>
      <c r="AV105" s="179"/>
      <c r="AW105" s="59"/>
      <c r="AX105" s="194" t="e">
        <f>IF(AND(OR(K105=#REF!,K105=#REF!),OR(AG105=#REF!,AG105=#REF!)),"年間支払金額(全官署)",IF(OR(AG105=#REF!,AG105=#REF!),"年間支払金額",IF(AND(OR(COUNTIF(AI105,"*すべて*"),COUNTIF(AI105,"*全て*")),Q105="●",OR(K105=#REF!,K105=#REF!)),"年間支払金額(全官署、契約相手方ごと)",IF(AND(OR(COUNTIF(AI105,"*すべて*"),COUNTIF(AI105,"*全て*")),Q105="●"),"年間支払金額(契約相手方ごと)",IF(AND(OR(K105=#REF!,K105=#REF!),AG105=#REF!),"契約総額(全官署)",IF(AND(K105=#REF!,AG105=#REF!),"契約総額(自官署のみ)",IF(K105=#REF!,"年間支払金額(自官署のみ)",IF(AG105=#REF!,"契約総額",IF(AND(COUNTIF(BE105,"&lt;&gt;*単価*"),OR(K105=#REF!,K105=#REF!)),"全官署予定価格",IF(AND(COUNTIF(BE105,"*単価*"),OR(K105=#REF!,K105=#REF!)),"全官署支払金額",IF(AND(COUNTIF(BE105,"&lt;&gt;*単価*"),COUNTIF(BE105,"*変更契約*")),"変更後予定価格",IF(COUNTIF(BE105,"*単価*"),"年間支払金額","予定価格"))))))))))))</f>
        <v>#REF!</v>
      </c>
      <c r="AY105" s="194" t="e">
        <f>IF(AND(BD105=#REF!,R105&gt;#REF!),"○",IF(AND(BD105=#REF!,R105&gt;=#REF!),"○",IF(AND(BD105=#REF!,R105&gt;=#REF!),"○",IF(AND(BD105=#REF!,R105&gt;=#REF!),"○",IF(AND(BD105=#REF!,R105&gt;=#REF!),"○",IF(AND(BD105=#REF!,R105&gt;=#REF!),"○",IF(AND(BD105=#REF!,R105&gt;=#REF!),"○",IF(AND(BD105=#REF!,R105&gt;=#REF!),"○",IF(AND(BD105=#REF!,R105&gt;=#REF!),"○",IF(R105="他官署で調達手続き入札を実施のため","○","×"))))))))))</f>
        <v>#REF!</v>
      </c>
      <c r="AZ105" s="194" t="e">
        <f>IF(AND(BD105=#REF!,W105&gt;#REF!),"○",IF(AND(BD105=#REF!,W105&gt;=#REF!),"○",IF(AND(BD105=#REF!,W105&gt;=#REF!),"○",IF(AND(BD105=#REF!,W105&gt;=#REF!),"○",IF(AND(BD105=#REF!,W105&gt;=#REF!),"○",IF(AND(BD105=#REF!,W105&gt;=#REF!),"○",IF(AND(BD105=#REF!,W105&gt;=#REF!),"○",IF(AND(BD105=#REF!,W105&gt;=#REF!),"○",IF(AND(BD105=#REF!,W105&gt;=#REF!),"○","×")))))))))</f>
        <v>#REF!</v>
      </c>
      <c r="BA105" s="194" t="e">
        <f t="shared" si="9"/>
        <v>#REF!</v>
      </c>
      <c r="BB105" s="194" t="e">
        <f t="shared" si="10"/>
        <v>#REF!</v>
      </c>
      <c r="BC105" s="195" t="e">
        <f t="shared" si="11"/>
        <v>#REF!</v>
      </c>
      <c r="BD105" s="193">
        <f t="shared" si="14"/>
        <v>0</v>
      </c>
      <c r="BE105" s="7" t="e">
        <f>IF(AG105=#REF!,"",IF(AND(K105&lt;&gt;"",ISTEXT(S105)),"分担契約/単価契約",IF(ISTEXT(S105),"単価契約",IF(K105&lt;&gt;"","分担契約",""))))</f>
        <v>#REF!</v>
      </c>
      <c r="BF105" s="205" t="e">
        <f>IF(COUNTIF(R105,"**"),"",IF(AND(R105&gt;=#REF!,OR(H105=#REF!,H105=#REF!)),1,IF(AND(R105&gt;=#REF!,H105&lt;&gt;#REF!,H105&lt;&gt;#REF!),1,"")))</f>
        <v>#REF!</v>
      </c>
      <c r="BG105" s="253" t="str">
        <f t="shared" si="15"/>
        <v>○</v>
      </c>
      <c r="BH105" s="205" t="b">
        <f t="shared" si="16"/>
        <v>1</v>
      </c>
      <c r="BI105" s="205" t="b">
        <f t="shared" si="17"/>
        <v>1</v>
      </c>
    </row>
    <row r="106" spans="1:61" s="75" customFormat="1" ht="54.95" customHeight="1">
      <c r="A106" s="177">
        <f t="shared" si="12"/>
        <v>101</v>
      </c>
      <c r="B106" s="177" t="str">
        <f t="shared" si="13"/>
        <v/>
      </c>
      <c r="C106" s="177" t="str">
        <f>IF(B106&lt;&gt;1,"",COUNTIF($B$6:B106,1))</f>
        <v/>
      </c>
      <c r="D106" s="177" t="str">
        <f>IF(B106&lt;&gt;2,"",COUNTIF($B$6:B106,2))</f>
        <v/>
      </c>
      <c r="E106" s="177" t="str">
        <f>IF(B106&lt;&gt;3,"",COUNTIF($B$6:B106,3))</f>
        <v/>
      </c>
      <c r="F106" s="177" t="str">
        <f>IF(B106&lt;&gt;4,"",COUNTIF($B$6:B106,4))</f>
        <v/>
      </c>
      <c r="G106" s="59"/>
      <c r="H106" s="60"/>
      <c r="I106" s="60"/>
      <c r="J106" s="60"/>
      <c r="K106" s="59"/>
      <c r="L106" s="7"/>
      <c r="M106" s="61"/>
      <c r="N106" s="60"/>
      <c r="O106" s="62"/>
      <c r="P106" s="60"/>
      <c r="Q106" s="59"/>
      <c r="R106" s="63"/>
      <c r="S106" s="80"/>
      <c r="T106" s="81"/>
      <c r="U106" s="237" t="e">
        <f>IF(OR(L106="×",AG106=#REF!),"－",IF(T106&lt;&gt;"",ROUNDDOWN(T106/R106,3),(IFERROR(ROUNDDOWN(S106/R106,3),"－"))))</f>
        <v>#REF!</v>
      </c>
      <c r="V106" s="63"/>
      <c r="W106" s="63"/>
      <c r="X106" s="59"/>
      <c r="Y106" s="64"/>
      <c r="Z106" s="65"/>
      <c r="AA106" s="66"/>
      <c r="AB106" s="7"/>
      <c r="AC106" s="10"/>
      <c r="AD106" s="10"/>
      <c r="AE106" s="67"/>
      <c r="AF106" s="68"/>
      <c r="AG106" s="64"/>
      <c r="AH106" s="60"/>
      <c r="AI106" s="60"/>
      <c r="AJ106" s="60"/>
      <c r="AK106" s="7"/>
      <c r="AL106" s="7"/>
      <c r="AM106" s="59"/>
      <c r="AN106" s="7"/>
      <c r="AO106" s="7"/>
      <c r="AP106" s="7"/>
      <c r="AQ106" s="7"/>
      <c r="AR106" s="7"/>
      <c r="AS106" s="7"/>
      <c r="AT106" s="7"/>
      <c r="AU106" s="7"/>
      <c r="AV106" s="179"/>
      <c r="AW106" s="59"/>
      <c r="AX106" s="194" t="e">
        <f>IF(AND(OR(K106=#REF!,K106=#REF!),OR(AG106=#REF!,AG106=#REF!)),"年間支払金額(全官署)",IF(OR(AG106=#REF!,AG106=#REF!),"年間支払金額",IF(AND(OR(COUNTIF(AI106,"*すべて*"),COUNTIF(AI106,"*全て*")),Q106="●",OR(K106=#REF!,K106=#REF!)),"年間支払金額(全官署、契約相手方ごと)",IF(AND(OR(COUNTIF(AI106,"*すべて*"),COUNTIF(AI106,"*全て*")),Q106="●"),"年間支払金額(契約相手方ごと)",IF(AND(OR(K106=#REF!,K106=#REF!),AG106=#REF!),"契約総額(全官署)",IF(AND(K106=#REF!,AG106=#REF!),"契約総額(自官署のみ)",IF(K106=#REF!,"年間支払金額(自官署のみ)",IF(AG106=#REF!,"契約総額",IF(AND(COUNTIF(BE106,"&lt;&gt;*単価*"),OR(K106=#REF!,K106=#REF!)),"全官署予定価格",IF(AND(COUNTIF(BE106,"*単価*"),OR(K106=#REF!,K106=#REF!)),"全官署支払金額",IF(AND(COUNTIF(BE106,"&lt;&gt;*単価*"),COUNTIF(BE106,"*変更契約*")),"変更後予定価格",IF(COUNTIF(BE106,"*単価*"),"年間支払金額","予定価格"))))))))))))</f>
        <v>#REF!</v>
      </c>
      <c r="AY106" s="194" t="e">
        <f>IF(AND(BD106=#REF!,R106&gt;#REF!),"○",IF(AND(BD106=#REF!,R106&gt;=#REF!),"○",IF(AND(BD106=#REF!,R106&gt;=#REF!),"○",IF(AND(BD106=#REF!,R106&gt;=#REF!),"○",IF(AND(BD106=#REF!,R106&gt;=#REF!),"○",IF(AND(BD106=#REF!,R106&gt;=#REF!),"○",IF(AND(BD106=#REF!,R106&gt;=#REF!),"○",IF(AND(BD106=#REF!,R106&gt;=#REF!),"○",IF(AND(BD106=#REF!,R106&gt;=#REF!),"○",IF(R106="他官署で調達手続き入札を実施のため","○","×"))))))))))</f>
        <v>#REF!</v>
      </c>
      <c r="AZ106" s="194" t="e">
        <f>IF(AND(BD106=#REF!,W106&gt;#REF!),"○",IF(AND(BD106=#REF!,W106&gt;=#REF!),"○",IF(AND(BD106=#REF!,W106&gt;=#REF!),"○",IF(AND(BD106=#REF!,W106&gt;=#REF!),"○",IF(AND(BD106=#REF!,W106&gt;=#REF!),"○",IF(AND(BD106=#REF!,W106&gt;=#REF!),"○",IF(AND(BD106=#REF!,W106&gt;=#REF!),"○",IF(AND(BD106=#REF!,W106&gt;=#REF!),"○",IF(AND(BD106=#REF!,W106&gt;=#REF!),"○","×")))))))))</f>
        <v>#REF!</v>
      </c>
      <c r="BA106" s="194" t="e">
        <f t="shared" si="9"/>
        <v>#REF!</v>
      </c>
      <c r="BB106" s="194" t="e">
        <f t="shared" si="10"/>
        <v>#REF!</v>
      </c>
      <c r="BC106" s="195" t="e">
        <f t="shared" si="11"/>
        <v>#REF!</v>
      </c>
      <c r="BD106" s="193">
        <f t="shared" si="14"/>
        <v>0</v>
      </c>
      <c r="BE106" s="7" t="e">
        <f>IF(AG106=#REF!,"",IF(AND(K106&lt;&gt;"",ISTEXT(S106)),"分担契約/単価契約",IF(ISTEXT(S106),"単価契約",IF(K106&lt;&gt;"","分担契約",""))))</f>
        <v>#REF!</v>
      </c>
      <c r="BF106" s="205" t="e">
        <f>IF(COUNTIF(R106,"**"),"",IF(AND(R106&gt;=#REF!,OR(H106=#REF!,H106=#REF!)),1,IF(AND(R106&gt;=#REF!,H106&lt;&gt;#REF!,H106&lt;&gt;#REF!),1,"")))</f>
        <v>#REF!</v>
      </c>
      <c r="BG106" s="253" t="str">
        <f t="shared" si="15"/>
        <v>○</v>
      </c>
      <c r="BH106" s="205" t="b">
        <f t="shared" si="16"/>
        <v>1</v>
      </c>
      <c r="BI106" s="205" t="b">
        <f t="shared" si="17"/>
        <v>1</v>
      </c>
    </row>
    <row r="107" spans="1:61" s="75" customFormat="1" ht="54.95" customHeight="1">
      <c r="A107" s="177">
        <f t="shared" si="12"/>
        <v>102</v>
      </c>
      <c r="B107" s="177" t="str">
        <f t="shared" si="13"/>
        <v/>
      </c>
      <c r="C107" s="177" t="str">
        <f>IF(B107&lt;&gt;1,"",COUNTIF($B$6:B107,1))</f>
        <v/>
      </c>
      <c r="D107" s="177" t="str">
        <f>IF(B107&lt;&gt;2,"",COUNTIF($B$6:B107,2))</f>
        <v/>
      </c>
      <c r="E107" s="177" t="str">
        <f>IF(B107&lt;&gt;3,"",COUNTIF($B$6:B107,3))</f>
        <v/>
      </c>
      <c r="F107" s="177" t="str">
        <f>IF(B107&lt;&gt;4,"",COUNTIF($B$6:B107,4))</f>
        <v/>
      </c>
      <c r="G107" s="59"/>
      <c r="H107" s="60"/>
      <c r="I107" s="60"/>
      <c r="J107" s="60"/>
      <c r="K107" s="59"/>
      <c r="L107" s="7"/>
      <c r="M107" s="61"/>
      <c r="N107" s="60"/>
      <c r="O107" s="62"/>
      <c r="P107" s="60"/>
      <c r="Q107" s="59"/>
      <c r="R107" s="63"/>
      <c r="S107" s="82"/>
      <c r="T107" s="83"/>
      <c r="U107" s="237" t="e">
        <f>IF(OR(L107="×",AG107=#REF!),"－",IF(T107&lt;&gt;"",ROUNDDOWN(T107/R107,3),(IFERROR(ROUNDDOWN(S107/R107,3),"－"))))</f>
        <v>#REF!</v>
      </c>
      <c r="V107" s="63"/>
      <c r="W107" s="63"/>
      <c r="X107" s="59"/>
      <c r="Y107" s="64"/>
      <c r="Z107" s="65"/>
      <c r="AA107" s="66"/>
      <c r="AB107" s="7"/>
      <c r="AC107" s="10"/>
      <c r="AD107" s="10"/>
      <c r="AE107" s="67"/>
      <c r="AF107" s="68"/>
      <c r="AG107" s="64"/>
      <c r="AH107" s="60"/>
      <c r="AI107" s="60"/>
      <c r="AJ107" s="60"/>
      <c r="AK107" s="7"/>
      <c r="AL107" s="7"/>
      <c r="AM107" s="59"/>
      <c r="AN107" s="7"/>
      <c r="AO107" s="7"/>
      <c r="AP107" s="7"/>
      <c r="AQ107" s="7"/>
      <c r="AR107" s="7"/>
      <c r="AS107" s="7"/>
      <c r="AT107" s="7"/>
      <c r="AU107" s="7"/>
      <c r="AV107" s="179"/>
      <c r="AW107" s="59"/>
      <c r="AX107" s="194" t="e">
        <f>IF(AND(OR(K107=#REF!,K107=#REF!),OR(AG107=#REF!,AG107=#REF!)),"年間支払金額(全官署)",IF(OR(AG107=#REF!,AG107=#REF!),"年間支払金額",IF(AND(OR(COUNTIF(AI107,"*すべて*"),COUNTIF(AI107,"*全て*")),Q107="●",OR(K107=#REF!,K107=#REF!)),"年間支払金額(全官署、契約相手方ごと)",IF(AND(OR(COUNTIF(AI107,"*すべて*"),COUNTIF(AI107,"*全て*")),Q107="●"),"年間支払金額(契約相手方ごと)",IF(AND(OR(K107=#REF!,K107=#REF!),AG107=#REF!),"契約総額(全官署)",IF(AND(K107=#REF!,AG107=#REF!),"契約総額(自官署のみ)",IF(K107=#REF!,"年間支払金額(自官署のみ)",IF(AG107=#REF!,"契約総額",IF(AND(COUNTIF(BE107,"&lt;&gt;*単価*"),OR(K107=#REF!,K107=#REF!)),"全官署予定価格",IF(AND(COUNTIF(BE107,"*単価*"),OR(K107=#REF!,K107=#REF!)),"全官署支払金額",IF(AND(COUNTIF(BE107,"&lt;&gt;*単価*"),COUNTIF(BE107,"*変更契約*")),"変更後予定価格",IF(COUNTIF(BE107,"*単価*"),"年間支払金額","予定価格"))))))))))))</f>
        <v>#REF!</v>
      </c>
      <c r="AY107" s="194" t="e">
        <f>IF(AND(BD107=#REF!,R107&gt;#REF!),"○",IF(AND(BD107=#REF!,R107&gt;=#REF!),"○",IF(AND(BD107=#REF!,R107&gt;=#REF!),"○",IF(AND(BD107=#REF!,R107&gt;=#REF!),"○",IF(AND(BD107=#REF!,R107&gt;=#REF!),"○",IF(AND(BD107=#REF!,R107&gt;=#REF!),"○",IF(AND(BD107=#REF!,R107&gt;=#REF!),"○",IF(AND(BD107=#REF!,R107&gt;=#REF!),"○",IF(AND(BD107=#REF!,R107&gt;=#REF!),"○",IF(R107="他官署で調達手続き入札を実施のため","○","×"))))))))))</f>
        <v>#REF!</v>
      </c>
      <c r="AZ107" s="194" t="e">
        <f>IF(AND(BD107=#REF!,W107&gt;#REF!),"○",IF(AND(BD107=#REF!,W107&gt;=#REF!),"○",IF(AND(BD107=#REF!,W107&gt;=#REF!),"○",IF(AND(BD107=#REF!,W107&gt;=#REF!),"○",IF(AND(BD107=#REF!,W107&gt;=#REF!),"○",IF(AND(BD107=#REF!,W107&gt;=#REF!),"○",IF(AND(BD107=#REF!,W107&gt;=#REF!),"○",IF(AND(BD107=#REF!,W107&gt;=#REF!),"○",IF(AND(BD107=#REF!,W107&gt;=#REF!),"○","×")))))))))</f>
        <v>#REF!</v>
      </c>
      <c r="BA107" s="194" t="e">
        <f t="shared" si="9"/>
        <v>#REF!</v>
      </c>
      <c r="BB107" s="194" t="e">
        <f t="shared" si="10"/>
        <v>#REF!</v>
      </c>
      <c r="BC107" s="195" t="e">
        <f t="shared" si="11"/>
        <v>#REF!</v>
      </c>
      <c r="BD107" s="193">
        <f t="shared" si="14"/>
        <v>0</v>
      </c>
      <c r="BE107" s="7" t="e">
        <f>IF(AG107=#REF!,"",IF(AND(K107&lt;&gt;"",ISTEXT(S107)),"分担契約/単価契約",IF(ISTEXT(S107),"単価契約",IF(K107&lt;&gt;"","分担契約",""))))</f>
        <v>#REF!</v>
      </c>
      <c r="BF107" s="205" t="e">
        <f>IF(COUNTIF(R107,"**"),"",IF(AND(R107&gt;=#REF!,OR(H107=#REF!,H107=#REF!)),1,IF(AND(R107&gt;=#REF!,H107&lt;&gt;#REF!,H107&lt;&gt;#REF!),1,"")))</f>
        <v>#REF!</v>
      </c>
      <c r="BG107" s="253" t="str">
        <f t="shared" si="15"/>
        <v>○</v>
      </c>
      <c r="BH107" s="205" t="b">
        <f t="shared" si="16"/>
        <v>1</v>
      </c>
      <c r="BI107" s="205" t="b">
        <f t="shared" si="17"/>
        <v>1</v>
      </c>
    </row>
    <row r="108" spans="1:61" s="26" customFormat="1" ht="54.95" customHeight="1">
      <c r="A108" s="177">
        <f t="shared" si="12"/>
        <v>103</v>
      </c>
      <c r="B108" s="177" t="str">
        <f t="shared" si="13"/>
        <v/>
      </c>
      <c r="C108" s="177" t="str">
        <f>IF(B108&lt;&gt;1,"",COUNTIF($B$6:B108,1))</f>
        <v/>
      </c>
      <c r="D108" s="177" t="str">
        <f>IF(B108&lt;&gt;2,"",COUNTIF($B$6:B108,2))</f>
        <v/>
      </c>
      <c r="E108" s="177" t="str">
        <f>IF(B108&lt;&gt;3,"",COUNTIF($B$6:B108,3))</f>
        <v/>
      </c>
      <c r="F108" s="177" t="str">
        <f>IF(B108&lt;&gt;4,"",COUNTIF($B$6:B108,4))</f>
        <v/>
      </c>
      <c r="G108" s="59"/>
      <c r="H108" s="60"/>
      <c r="I108" s="60"/>
      <c r="J108" s="60"/>
      <c r="K108" s="59"/>
      <c r="L108" s="7"/>
      <c r="M108" s="61"/>
      <c r="N108" s="60"/>
      <c r="O108" s="62"/>
      <c r="P108" s="60"/>
      <c r="Q108" s="59"/>
      <c r="R108" s="63"/>
      <c r="S108" s="136"/>
      <c r="T108" s="83"/>
      <c r="U108" s="237" t="e">
        <f>IF(OR(L108="×",AG108=#REF!),"－",IF(T108&lt;&gt;"",ROUNDDOWN(T108/R108,3),(IFERROR(ROUNDDOWN(S108/R108,3),"－"))))</f>
        <v>#REF!</v>
      </c>
      <c r="V108" s="63"/>
      <c r="W108" s="63"/>
      <c r="X108" s="59"/>
      <c r="Y108" s="64"/>
      <c r="Z108" s="65"/>
      <c r="AA108" s="66"/>
      <c r="AB108" s="7"/>
      <c r="AC108" s="10"/>
      <c r="AD108" s="10"/>
      <c r="AE108" s="67"/>
      <c r="AF108" s="68"/>
      <c r="AG108" s="64"/>
      <c r="AH108" s="60"/>
      <c r="AI108" s="60"/>
      <c r="AJ108" s="60"/>
      <c r="AK108" s="7"/>
      <c r="AL108" s="7"/>
      <c r="AM108" s="59"/>
      <c r="AN108" s="7"/>
      <c r="AO108" s="7"/>
      <c r="AP108" s="7"/>
      <c r="AQ108" s="7"/>
      <c r="AR108" s="7"/>
      <c r="AS108" s="7"/>
      <c r="AT108" s="7"/>
      <c r="AU108" s="7"/>
      <c r="AV108" s="179"/>
      <c r="AW108" s="196"/>
      <c r="AX108" s="194" t="e">
        <f>IF(AND(OR(K108=#REF!,K108=#REF!),OR(AG108=#REF!,AG108=#REF!)),"年間支払金額(全官署)",IF(OR(AG108=#REF!,AG108=#REF!),"年間支払金額",IF(AND(OR(COUNTIF(AI108,"*すべて*"),COUNTIF(AI108,"*全て*")),Q108="●",OR(K108=#REF!,K108=#REF!)),"年間支払金額(全官署、契約相手方ごと)",IF(AND(OR(COUNTIF(AI108,"*すべて*"),COUNTIF(AI108,"*全て*")),Q108="●"),"年間支払金額(契約相手方ごと)",IF(AND(OR(K108=#REF!,K108=#REF!),AG108=#REF!),"契約総額(全官署)",IF(AND(K108=#REF!,AG108=#REF!),"契約総額(自官署のみ)",IF(K108=#REF!,"年間支払金額(自官署のみ)",IF(AG108=#REF!,"契約総額",IF(AND(COUNTIF(BE108,"&lt;&gt;*単価*"),OR(K108=#REF!,K108=#REF!)),"全官署予定価格",IF(AND(COUNTIF(BE108,"*単価*"),OR(K108=#REF!,K108=#REF!)),"全官署支払金額",IF(AND(COUNTIF(BE108,"&lt;&gt;*単価*"),COUNTIF(BE108,"*変更契約*")),"変更後予定価格",IF(COUNTIF(BE108,"*単価*"),"年間支払金額","予定価格"))))))))))))</f>
        <v>#REF!</v>
      </c>
      <c r="AY108" s="194" t="e">
        <f>IF(AND(BD108=#REF!,R108&gt;#REF!),"○",IF(AND(BD108=#REF!,R108&gt;=#REF!),"○",IF(AND(BD108=#REF!,R108&gt;=#REF!),"○",IF(AND(BD108=#REF!,R108&gt;=#REF!),"○",IF(AND(BD108=#REF!,R108&gt;=#REF!),"○",IF(AND(BD108=#REF!,R108&gt;=#REF!),"○",IF(AND(BD108=#REF!,R108&gt;=#REF!),"○",IF(AND(BD108=#REF!,R108&gt;=#REF!),"○",IF(AND(BD108=#REF!,R108&gt;=#REF!),"○",IF(R108="他官署で調達手続き入札を実施のため","○","×"))))))))))</f>
        <v>#REF!</v>
      </c>
      <c r="AZ108" s="194" t="e">
        <f>IF(AND(BD108=#REF!,W108&gt;#REF!),"○",IF(AND(BD108=#REF!,W108&gt;=#REF!),"○",IF(AND(BD108=#REF!,W108&gt;=#REF!),"○",IF(AND(BD108=#REF!,W108&gt;=#REF!),"○",IF(AND(BD108=#REF!,W108&gt;=#REF!),"○",IF(AND(BD108=#REF!,W108&gt;=#REF!),"○",IF(AND(BD108=#REF!,W108&gt;=#REF!),"○",IF(AND(BD108=#REF!,W108&gt;=#REF!),"○",IF(AND(BD108=#REF!,W108&gt;=#REF!),"○","×")))))))))</f>
        <v>#REF!</v>
      </c>
      <c r="BA108" s="194" t="e">
        <f t="shared" si="9"/>
        <v>#REF!</v>
      </c>
      <c r="BB108" s="194" t="e">
        <f t="shared" si="10"/>
        <v>#REF!</v>
      </c>
      <c r="BC108" s="195" t="e">
        <f t="shared" si="11"/>
        <v>#REF!</v>
      </c>
      <c r="BD108" s="193">
        <f t="shared" si="14"/>
        <v>0</v>
      </c>
      <c r="BE108" s="7" t="e">
        <f>IF(AG108=#REF!,"",IF(AND(K108&lt;&gt;"",ISTEXT(S108)),"分担契約/単価契約",IF(ISTEXT(S108),"単価契約",IF(K108&lt;&gt;"","分担契約",""))))</f>
        <v>#REF!</v>
      </c>
      <c r="BF108" s="205" t="e">
        <f>IF(COUNTIF(R108,"**"),"",IF(AND(R108&gt;=#REF!,OR(H108=#REF!,H108=#REF!)),1,IF(AND(R108&gt;=#REF!,H108&lt;&gt;#REF!,H108&lt;&gt;#REF!),1,"")))</f>
        <v>#REF!</v>
      </c>
      <c r="BG108" s="253" t="str">
        <f t="shared" si="15"/>
        <v>○</v>
      </c>
      <c r="BH108" s="205" t="b">
        <f t="shared" si="16"/>
        <v>1</v>
      </c>
      <c r="BI108" s="205" t="b">
        <f t="shared" si="17"/>
        <v>1</v>
      </c>
    </row>
    <row r="109" spans="1:61" s="26" customFormat="1" ht="54.95" customHeight="1">
      <c r="A109" s="177">
        <f t="shared" si="12"/>
        <v>104</v>
      </c>
      <c r="B109" s="177" t="str">
        <f t="shared" si="13"/>
        <v/>
      </c>
      <c r="C109" s="177" t="str">
        <f>IF(B109&lt;&gt;1,"",COUNTIF($B$6:B109,1))</f>
        <v/>
      </c>
      <c r="D109" s="177" t="str">
        <f>IF(B109&lt;&gt;2,"",COUNTIF($B$6:B109,2))</f>
        <v/>
      </c>
      <c r="E109" s="177" t="str">
        <f>IF(B109&lt;&gt;3,"",COUNTIF($B$6:B109,3))</f>
        <v/>
      </c>
      <c r="F109" s="177" t="str">
        <f>IF(B109&lt;&gt;4,"",COUNTIF($B$6:B109,4))</f>
        <v/>
      </c>
      <c r="G109" s="59"/>
      <c r="H109" s="60"/>
      <c r="I109" s="60"/>
      <c r="J109" s="60"/>
      <c r="K109" s="59"/>
      <c r="L109" s="7"/>
      <c r="M109" s="61"/>
      <c r="N109" s="60"/>
      <c r="O109" s="62"/>
      <c r="P109" s="60"/>
      <c r="Q109" s="59"/>
      <c r="R109" s="63"/>
      <c r="S109" s="136"/>
      <c r="T109" s="83"/>
      <c r="U109" s="237" t="e">
        <f>IF(OR(L109="×",AG109=#REF!),"－",IF(T109&lt;&gt;"",ROUNDDOWN(T109/R109,3),(IFERROR(ROUNDDOWN(S109/R109,3),"－"))))</f>
        <v>#REF!</v>
      </c>
      <c r="V109" s="63"/>
      <c r="W109" s="63"/>
      <c r="X109" s="59"/>
      <c r="Y109" s="64"/>
      <c r="Z109" s="65"/>
      <c r="AA109" s="66"/>
      <c r="AB109" s="7"/>
      <c r="AC109" s="10"/>
      <c r="AD109" s="10"/>
      <c r="AE109" s="67"/>
      <c r="AF109" s="68"/>
      <c r="AG109" s="64"/>
      <c r="AH109" s="60"/>
      <c r="AI109" s="60"/>
      <c r="AJ109" s="60"/>
      <c r="AK109" s="7"/>
      <c r="AL109" s="7"/>
      <c r="AM109" s="59"/>
      <c r="AN109" s="7"/>
      <c r="AO109" s="7"/>
      <c r="AP109" s="7"/>
      <c r="AQ109" s="7"/>
      <c r="AR109" s="7"/>
      <c r="AS109" s="7"/>
      <c r="AT109" s="7"/>
      <c r="AU109" s="7"/>
      <c r="AV109" s="179"/>
      <c r="AW109" s="196"/>
      <c r="AX109" s="194" t="e">
        <f>IF(AND(OR(K109=#REF!,K109=#REF!),OR(AG109=#REF!,AG109=#REF!)),"年間支払金額(全官署)",IF(OR(AG109=#REF!,AG109=#REF!),"年間支払金額",IF(AND(OR(COUNTIF(AI109,"*すべて*"),COUNTIF(AI109,"*全て*")),Q109="●",OR(K109=#REF!,K109=#REF!)),"年間支払金額(全官署、契約相手方ごと)",IF(AND(OR(COUNTIF(AI109,"*すべて*"),COUNTIF(AI109,"*全て*")),Q109="●"),"年間支払金額(契約相手方ごと)",IF(AND(OR(K109=#REF!,K109=#REF!),AG109=#REF!),"契約総額(全官署)",IF(AND(K109=#REF!,AG109=#REF!),"契約総額(自官署のみ)",IF(K109=#REF!,"年間支払金額(自官署のみ)",IF(AG109=#REF!,"契約総額",IF(AND(COUNTIF(BE109,"&lt;&gt;*単価*"),OR(K109=#REF!,K109=#REF!)),"全官署予定価格",IF(AND(COUNTIF(BE109,"*単価*"),OR(K109=#REF!,K109=#REF!)),"全官署支払金額",IF(AND(COUNTIF(BE109,"&lt;&gt;*単価*"),COUNTIF(BE109,"*変更契約*")),"変更後予定価格",IF(COUNTIF(BE109,"*単価*"),"年間支払金額","予定価格"))))))))))))</f>
        <v>#REF!</v>
      </c>
      <c r="AY109" s="194" t="e">
        <f>IF(AND(BD109=#REF!,R109&gt;#REF!),"○",IF(AND(BD109=#REF!,R109&gt;=#REF!),"○",IF(AND(BD109=#REF!,R109&gt;=#REF!),"○",IF(AND(BD109=#REF!,R109&gt;=#REF!),"○",IF(AND(BD109=#REF!,R109&gt;=#REF!),"○",IF(AND(BD109=#REF!,R109&gt;=#REF!),"○",IF(AND(BD109=#REF!,R109&gt;=#REF!),"○",IF(AND(BD109=#REF!,R109&gt;=#REF!),"○",IF(AND(BD109=#REF!,R109&gt;=#REF!),"○",IF(R109="他官署で調達手続き入札を実施のため","○","×"))))))))))</f>
        <v>#REF!</v>
      </c>
      <c r="AZ109" s="194" t="e">
        <f>IF(AND(BD109=#REF!,W109&gt;#REF!),"○",IF(AND(BD109=#REF!,W109&gt;=#REF!),"○",IF(AND(BD109=#REF!,W109&gt;=#REF!),"○",IF(AND(BD109=#REF!,W109&gt;=#REF!),"○",IF(AND(BD109=#REF!,W109&gt;=#REF!),"○",IF(AND(BD109=#REF!,W109&gt;=#REF!),"○",IF(AND(BD109=#REF!,W109&gt;=#REF!),"○",IF(AND(BD109=#REF!,W109&gt;=#REF!),"○",IF(AND(BD109=#REF!,W109&gt;=#REF!),"○","×")))))))))</f>
        <v>#REF!</v>
      </c>
      <c r="BA109" s="194" t="e">
        <f t="shared" si="9"/>
        <v>#REF!</v>
      </c>
      <c r="BB109" s="194" t="e">
        <f t="shared" si="10"/>
        <v>#REF!</v>
      </c>
      <c r="BC109" s="195" t="e">
        <f t="shared" si="11"/>
        <v>#REF!</v>
      </c>
      <c r="BD109" s="193">
        <f t="shared" si="14"/>
        <v>0</v>
      </c>
      <c r="BE109" s="7" t="e">
        <f>IF(AG109=#REF!,"",IF(AND(K109&lt;&gt;"",ISTEXT(S109)),"分担契約/単価契約",IF(ISTEXT(S109),"単価契約",IF(K109&lt;&gt;"","分担契約",""))))</f>
        <v>#REF!</v>
      </c>
      <c r="BF109" s="205" t="e">
        <f>IF(COUNTIF(R109,"**"),"",IF(AND(R109&gt;=#REF!,OR(H109=#REF!,H109=#REF!)),1,IF(AND(R109&gt;=#REF!,H109&lt;&gt;#REF!,H109&lt;&gt;#REF!),1,"")))</f>
        <v>#REF!</v>
      </c>
      <c r="BG109" s="253" t="str">
        <f t="shared" si="15"/>
        <v>○</v>
      </c>
      <c r="BH109" s="205" t="b">
        <f t="shared" si="16"/>
        <v>1</v>
      </c>
      <c r="BI109" s="205" t="b">
        <f t="shared" si="17"/>
        <v>1</v>
      </c>
    </row>
    <row r="110" spans="1:61" s="26" customFormat="1" ht="54.95" customHeight="1">
      <c r="A110" s="177">
        <f t="shared" si="12"/>
        <v>105</v>
      </c>
      <c r="B110" s="177" t="str">
        <f t="shared" si="13"/>
        <v/>
      </c>
      <c r="C110" s="177" t="str">
        <f>IF(B110&lt;&gt;1,"",COUNTIF($B$6:B110,1))</f>
        <v/>
      </c>
      <c r="D110" s="177" t="str">
        <f>IF(B110&lt;&gt;2,"",COUNTIF($B$6:B110,2))</f>
        <v/>
      </c>
      <c r="E110" s="177" t="str">
        <f>IF(B110&lt;&gt;3,"",COUNTIF($B$6:B110,3))</f>
        <v/>
      </c>
      <c r="F110" s="177" t="str">
        <f>IF(B110&lt;&gt;4,"",COUNTIF($B$6:B110,4))</f>
        <v/>
      </c>
      <c r="G110" s="59"/>
      <c r="H110" s="60"/>
      <c r="I110" s="60"/>
      <c r="J110" s="60"/>
      <c r="K110" s="59"/>
      <c r="L110" s="7"/>
      <c r="M110" s="61"/>
      <c r="N110" s="60"/>
      <c r="O110" s="62"/>
      <c r="P110" s="60"/>
      <c r="Q110" s="59"/>
      <c r="R110" s="63"/>
      <c r="S110" s="136"/>
      <c r="T110" s="83"/>
      <c r="U110" s="237" t="e">
        <f>IF(OR(L110="×",AG110=#REF!),"－",IF(T110&lt;&gt;"",ROUNDDOWN(T110/R110,3),(IFERROR(ROUNDDOWN(S110/R110,3),"－"))))</f>
        <v>#REF!</v>
      </c>
      <c r="V110" s="63"/>
      <c r="W110" s="63"/>
      <c r="X110" s="59"/>
      <c r="Y110" s="64"/>
      <c r="Z110" s="65"/>
      <c r="AA110" s="66"/>
      <c r="AB110" s="7"/>
      <c r="AC110" s="10"/>
      <c r="AD110" s="10"/>
      <c r="AE110" s="67"/>
      <c r="AF110" s="68"/>
      <c r="AG110" s="64"/>
      <c r="AH110" s="60"/>
      <c r="AI110" s="60"/>
      <c r="AJ110" s="60"/>
      <c r="AK110" s="7"/>
      <c r="AL110" s="7"/>
      <c r="AM110" s="59"/>
      <c r="AN110" s="7"/>
      <c r="AO110" s="7"/>
      <c r="AP110" s="7"/>
      <c r="AQ110" s="7"/>
      <c r="AR110" s="7"/>
      <c r="AS110" s="7"/>
      <c r="AT110" s="7"/>
      <c r="AU110" s="7"/>
      <c r="AV110" s="179"/>
      <c r="AW110" s="196"/>
      <c r="AX110" s="194" t="e">
        <f>IF(AND(OR(K110=#REF!,K110=#REF!),OR(AG110=#REF!,AG110=#REF!)),"年間支払金額(全官署)",IF(OR(AG110=#REF!,AG110=#REF!),"年間支払金額",IF(AND(OR(COUNTIF(AI110,"*すべて*"),COUNTIF(AI110,"*全て*")),Q110="●",OR(K110=#REF!,K110=#REF!)),"年間支払金額(全官署、契約相手方ごと)",IF(AND(OR(COUNTIF(AI110,"*すべて*"),COUNTIF(AI110,"*全て*")),Q110="●"),"年間支払金額(契約相手方ごと)",IF(AND(OR(K110=#REF!,K110=#REF!),AG110=#REF!),"契約総額(全官署)",IF(AND(K110=#REF!,AG110=#REF!),"契約総額(自官署のみ)",IF(K110=#REF!,"年間支払金額(自官署のみ)",IF(AG110=#REF!,"契約総額",IF(AND(COUNTIF(BE110,"&lt;&gt;*単価*"),OR(K110=#REF!,K110=#REF!)),"全官署予定価格",IF(AND(COUNTIF(BE110,"*単価*"),OR(K110=#REF!,K110=#REF!)),"全官署支払金額",IF(AND(COUNTIF(BE110,"&lt;&gt;*単価*"),COUNTIF(BE110,"*変更契約*")),"変更後予定価格",IF(COUNTIF(BE110,"*単価*"),"年間支払金額","予定価格"))))))))))))</f>
        <v>#REF!</v>
      </c>
      <c r="AY110" s="194" t="e">
        <f>IF(AND(BD110=#REF!,R110&gt;#REF!),"○",IF(AND(BD110=#REF!,R110&gt;=#REF!),"○",IF(AND(BD110=#REF!,R110&gt;=#REF!),"○",IF(AND(BD110=#REF!,R110&gt;=#REF!),"○",IF(AND(BD110=#REF!,R110&gt;=#REF!),"○",IF(AND(BD110=#REF!,R110&gt;=#REF!),"○",IF(AND(BD110=#REF!,R110&gt;=#REF!),"○",IF(AND(BD110=#REF!,R110&gt;=#REF!),"○",IF(AND(BD110=#REF!,R110&gt;=#REF!),"○",IF(R110="他官署で調達手続き入札を実施のため","○","×"))))))))))</f>
        <v>#REF!</v>
      </c>
      <c r="AZ110" s="194" t="e">
        <f>IF(AND(BD110=#REF!,W110&gt;#REF!),"○",IF(AND(BD110=#REF!,W110&gt;=#REF!),"○",IF(AND(BD110=#REF!,W110&gt;=#REF!),"○",IF(AND(BD110=#REF!,W110&gt;=#REF!),"○",IF(AND(BD110=#REF!,W110&gt;=#REF!),"○",IF(AND(BD110=#REF!,W110&gt;=#REF!),"○",IF(AND(BD110=#REF!,W110&gt;=#REF!),"○",IF(AND(BD110=#REF!,W110&gt;=#REF!),"○",IF(AND(BD110=#REF!,W110&gt;=#REF!),"○","×")))))))))</f>
        <v>#REF!</v>
      </c>
      <c r="BA110" s="194" t="e">
        <f t="shared" si="9"/>
        <v>#REF!</v>
      </c>
      <c r="BB110" s="194" t="e">
        <f t="shared" si="10"/>
        <v>#REF!</v>
      </c>
      <c r="BC110" s="195" t="e">
        <f t="shared" si="11"/>
        <v>#REF!</v>
      </c>
      <c r="BD110" s="193">
        <f t="shared" si="14"/>
        <v>0</v>
      </c>
      <c r="BE110" s="7" t="e">
        <f>IF(AG110=#REF!,"",IF(AND(K110&lt;&gt;"",ISTEXT(S110)),"分担契約/単価契約",IF(ISTEXT(S110),"単価契約",IF(K110&lt;&gt;"","分担契約",""))))</f>
        <v>#REF!</v>
      </c>
      <c r="BF110" s="205" t="e">
        <f>IF(COUNTIF(R110,"**"),"",IF(AND(R110&gt;=#REF!,OR(H110=#REF!,H110=#REF!)),1,IF(AND(R110&gt;=#REF!,H110&lt;&gt;#REF!,H110&lt;&gt;#REF!),1,"")))</f>
        <v>#REF!</v>
      </c>
      <c r="BG110" s="253" t="str">
        <f t="shared" si="15"/>
        <v>○</v>
      </c>
      <c r="BH110" s="205" t="b">
        <f t="shared" si="16"/>
        <v>1</v>
      </c>
      <c r="BI110" s="205" t="b">
        <f t="shared" si="17"/>
        <v>1</v>
      </c>
    </row>
    <row r="111" spans="1:61" s="75" customFormat="1" ht="54.95" customHeight="1">
      <c r="A111" s="177">
        <f t="shared" si="12"/>
        <v>106</v>
      </c>
      <c r="B111" s="177" t="str">
        <f t="shared" si="13"/>
        <v/>
      </c>
      <c r="C111" s="177" t="str">
        <f>IF(B111&lt;&gt;1,"",COUNTIF($B$6:B111,1))</f>
        <v/>
      </c>
      <c r="D111" s="177" t="str">
        <f>IF(B111&lt;&gt;2,"",COUNTIF($B$6:B111,2))</f>
        <v/>
      </c>
      <c r="E111" s="177" t="str">
        <f>IF(B111&lt;&gt;3,"",COUNTIF($B$6:B111,3))</f>
        <v/>
      </c>
      <c r="F111" s="177" t="str">
        <f>IF(B111&lt;&gt;4,"",COUNTIF($B$6:B111,4))</f>
        <v/>
      </c>
      <c r="G111" s="59"/>
      <c r="H111" s="60"/>
      <c r="I111" s="60"/>
      <c r="J111" s="60"/>
      <c r="K111" s="59"/>
      <c r="L111" s="7"/>
      <c r="M111" s="61"/>
      <c r="N111" s="60"/>
      <c r="O111" s="62"/>
      <c r="P111" s="60"/>
      <c r="Q111" s="59"/>
      <c r="R111" s="63"/>
      <c r="S111" s="82"/>
      <c r="T111" s="83"/>
      <c r="U111" s="237" t="e">
        <f>IF(OR(L111="×",AG111=#REF!),"－",IF(T111&lt;&gt;"",ROUNDDOWN(T111/R111,3),(IFERROR(ROUNDDOWN(S111/R111,3),"－"))))</f>
        <v>#REF!</v>
      </c>
      <c r="V111" s="63"/>
      <c r="W111" s="63"/>
      <c r="X111" s="59"/>
      <c r="Y111" s="64"/>
      <c r="Z111" s="65"/>
      <c r="AA111" s="65"/>
      <c r="AB111" s="7"/>
      <c r="AC111" s="10"/>
      <c r="AD111" s="10"/>
      <c r="AE111" s="67"/>
      <c r="AF111" s="68"/>
      <c r="AG111" s="64"/>
      <c r="AH111" s="60"/>
      <c r="AI111" s="60"/>
      <c r="AJ111" s="60"/>
      <c r="AK111" s="7"/>
      <c r="AL111" s="7"/>
      <c r="AM111" s="59"/>
      <c r="AN111" s="7"/>
      <c r="AO111" s="7"/>
      <c r="AP111" s="7"/>
      <c r="AQ111" s="7"/>
      <c r="AR111" s="7"/>
      <c r="AS111" s="7"/>
      <c r="AT111" s="7"/>
      <c r="AU111" s="7"/>
      <c r="AV111" s="179"/>
      <c r="AW111" s="196"/>
      <c r="AX111" s="194" t="e">
        <f>IF(AND(OR(K111=#REF!,K111=#REF!),OR(AG111=#REF!,AG111=#REF!)),"年間支払金額(全官署)",IF(OR(AG111=#REF!,AG111=#REF!),"年間支払金額",IF(AND(OR(COUNTIF(AI111,"*すべて*"),COUNTIF(AI111,"*全て*")),Q111="●",OR(K111=#REF!,K111=#REF!)),"年間支払金額(全官署、契約相手方ごと)",IF(AND(OR(COUNTIF(AI111,"*すべて*"),COUNTIF(AI111,"*全て*")),Q111="●"),"年間支払金額(契約相手方ごと)",IF(AND(OR(K111=#REF!,K111=#REF!),AG111=#REF!),"契約総額(全官署)",IF(AND(K111=#REF!,AG111=#REF!),"契約総額(自官署のみ)",IF(K111=#REF!,"年間支払金額(自官署のみ)",IF(AG111=#REF!,"契約総額",IF(AND(COUNTIF(BE111,"&lt;&gt;*単価*"),OR(K111=#REF!,K111=#REF!)),"全官署予定価格",IF(AND(COUNTIF(BE111,"*単価*"),OR(K111=#REF!,K111=#REF!)),"全官署支払金額",IF(AND(COUNTIF(BE111,"&lt;&gt;*単価*"),COUNTIF(BE111,"*変更契約*")),"変更後予定価格",IF(COUNTIF(BE111,"*単価*"),"年間支払金額","予定価格"))))))))))))</f>
        <v>#REF!</v>
      </c>
      <c r="AY111" s="194" t="e">
        <f>IF(AND(BD111=#REF!,R111&gt;#REF!),"○",IF(AND(BD111=#REF!,R111&gt;=#REF!),"○",IF(AND(BD111=#REF!,R111&gt;=#REF!),"○",IF(AND(BD111=#REF!,R111&gt;=#REF!),"○",IF(AND(BD111=#REF!,R111&gt;=#REF!),"○",IF(AND(BD111=#REF!,R111&gt;=#REF!),"○",IF(AND(BD111=#REF!,R111&gt;=#REF!),"○",IF(AND(BD111=#REF!,R111&gt;=#REF!),"○",IF(AND(BD111=#REF!,R111&gt;=#REF!),"○",IF(R111="他官署で調達手続き入札を実施のため","○","×"))))))))))</f>
        <v>#REF!</v>
      </c>
      <c r="AZ111" s="194" t="e">
        <f>IF(AND(BD111=#REF!,W111&gt;#REF!),"○",IF(AND(BD111=#REF!,W111&gt;=#REF!),"○",IF(AND(BD111=#REF!,W111&gt;=#REF!),"○",IF(AND(BD111=#REF!,W111&gt;=#REF!),"○",IF(AND(BD111=#REF!,W111&gt;=#REF!),"○",IF(AND(BD111=#REF!,W111&gt;=#REF!),"○",IF(AND(BD111=#REF!,W111&gt;=#REF!),"○",IF(AND(BD111=#REF!,W111&gt;=#REF!),"○",IF(AND(BD111=#REF!,W111&gt;=#REF!),"○","×")))))))))</f>
        <v>#REF!</v>
      </c>
      <c r="BA111" s="194" t="e">
        <f t="shared" si="9"/>
        <v>#REF!</v>
      </c>
      <c r="BB111" s="194" t="e">
        <f t="shared" si="10"/>
        <v>#REF!</v>
      </c>
      <c r="BC111" s="195" t="e">
        <f t="shared" si="11"/>
        <v>#REF!</v>
      </c>
      <c r="BD111" s="193">
        <f t="shared" si="14"/>
        <v>0</v>
      </c>
      <c r="BE111" s="7" t="e">
        <f>IF(AG111=#REF!,"",IF(AND(K111&lt;&gt;"",ISTEXT(S111)),"分担契約/単価契約",IF(ISTEXT(S111),"単価契約",IF(K111&lt;&gt;"","分担契約",""))))</f>
        <v>#REF!</v>
      </c>
      <c r="BF111" s="205" t="e">
        <f>IF(COUNTIF(R111,"**"),"",IF(AND(R111&gt;=#REF!,OR(H111=#REF!,H111=#REF!)),1,IF(AND(R111&gt;=#REF!,H111&lt;&gt;#REF!,H111&lt;&gt;#REF!),1,"")))</f>
        <v>#REF!</v>
      </c>
      <c r="BG111" s="253" t="str">
        <f t="shared" si="15"/>
        <v>○</v>
      </c>
      <c r="BH111" s="205" t="b">
        <f t="shared" si="16"/>
        <v>1</v>
      </c>
      <c r="BI111" s="205" t="b">
        <f t="shared" si="17"/>
        <v>1</v>
      </c>
    </row>
    <row r="112" spans="1:61" s="75" customFormat="1" ht="54.95" customHeight="1">
      <c r="A112" s="177">
        <f t="shared" si="12"/>
        <v>107</v>
      </c>
      <c r="B112" s="177" t="str">
        <f t="shared" si="13"/>
        <v/>
      </c>
      <c r="C112" s="177" t="str">
        <f>IF(B112&lt;&gt;1,"",COUNTIF($B$6:B112,1))</f>
        <v/>
      </c>
      <c r="D112" s="177" t="str">
        <f>IF(B112&lt;&gt;2,"",COUNTIF($B$6:B112,2))</f>
        <v/>
      </c>
      <c r="E112" s="177" t="str">
        <f>IF(B112&lt;&gt;3,"",COUNTIF($B$6:B112,3))</f>
        <v/>
      </c>
      <c r="F112" s="177" t="str">
        <f>IF(B112&lt;&gt;4,"",COUNTIF($B$6:B112,4))</f>
        <v/>
      </c>
      <c r="G112" s="59"/>
      <c r="H112" s="60"/>
      <c r="I112" s="60"/>
      <c r="J112" s="60"/>
      <c r="K112" s="59"/>
      <c r="L112" s="7"/>
      <c r="M112" s="61"/>
      <c r="N112" s="60"/>
      <c r="O112" s="62"/>
      <c r="P112" s="60"/>
      <c r="Q112" s="59"/>
      <c r="R112" s="63"/>
      <c r="S112" s="80"/>
      <c r="T112" s="80"/>
      <c r="U112" s="237" t="e">
        <f>IF(OR(L112="×",AG112=#REF!),"－",IF(T112&lt;&gt;"",ROUNDDOWN(T112/R112,3),(IFERROR(ROUNDDOWN(S112/R112,3),"－"))))</f>
        <v>#REF!</v>
      </c>
      <c r="V112" s="63"/>
      <c r="W112" s="63"/>
      <c r="X112" s="59"/>
      <c r="Y112" s="64"/>
      <c r="Z112" s="65"/>
      <c r="AA112" s="66"/>
      <c r="AB112" s="7"/>
      <c r="AC112" s="10"/>
      <c r="AD112" s="10"/>
      <c r="AE112" s="67"/>
      <c r="AF112" s="68"/>
      <c r="AG112" s="64"/>
      <c r="AH112" s="60"/>
      <c r="AI112" s="60"/>
      <c r="AJ112" s="60"/>
      <c r="AK112" s="7"/>
      <c r="AL112" s="7"/>
      <c r="AM112" s="59"/>
      <c r="AN112" s="7"/>
      <c r="AO112" s="7"/>
      <c r="AP112" s="7"/>
      <c r="AQ112" s="7"/>
      <c r="AR112" s="7"/>
      <c r="AS112" s="7"/>
      <c r="AT112" s="7"/>
      <c r="AU112" s="7"/>
      <c r="AV112" s="179"/>
      <c r="AW112" s="59"/>
      <c r="AX112" s="194" t="e">
        <f>IF(AND(OR(K112=#REF!,K112=#REF!),OR(AG112=#REF!,AG112=#REF!)),"年間支払金額(全官署)",IF(OR(AG112=#REF!,AG112=#REF!),"年間支払金額",IF(AND(OR(COUNTIF(AI112,"*すべて*"),COUNTIF(AI112,"*全て*")),Q112="●",OR(K112=#REF!,K112=#REF!)),"年間支払金額(全官署、契約相手方ごと)",IF(AND(OR(COUNTIF(AI112,"*すべて*"),COUNTIF(AI112,"*全て*")),Q112="●"),"年間支払金額(契約相手方ごと)",IF(AND(OR(K112=#REF!,K112=#REF!),AG112=#REF!),"契約総額(全官署)",IF(AND(K112=#REF!,AG112=#REF!),"契約総額(自官署のみ)",IF(K112=#REF!,"年間支払金額(自官署のみ)",IF(AG112=#REF!,"契約総額",IF(AND(COUNTIF(BE112,"&lt;&gt;*単価*"),OR(K112=#REF!,K112=#REF!)),"全官署予定価格",IF(AND(COUNTIF(BE112,"*単価*"),OR(K112=#REF!,K112=#REF!)),"全官署支払金額",IF(AND(COUNTIF(BE112,"&lt;&gt;*単価*"),COUNTIF(BE112,"*変更契約*")),"変更後予定価格",IF(COUNTIF(BE112,"*単価*"),"年間支払金額","予定価格"))))))))))))</f>
        <v>#REF!</v>
      </c>
      <c r="AY112" s="194" t="e">
        <f>IF(AND(BD112=#REF!,R112&gt;#REF!),"○",IF(AND(BD112=#REF!,R112&gt;=#REF!),"○",IF(AND(BD112=#REF!,R112&gt;=#REF!),"○",IF(AND(BD112=#REF!,R112&gt;=#REF!),"○",IF(AND(BD112=#REF!,R112&gt;=#REF!),"○",IF(AND(BD112=#REF!,R112&gt;=#REF!),"○",IF(AND(BD112=#REF!,R112&gt;=#REF!),"○",IF(AND(BD112=#REF!,R112&gt;=#REF!),"○",IF(AND(BD112=#REF!,R112&gt;=#REF!),"○",IF(R112="他官署で調達手続き入札を実施のため","○","×"))))))))))</f>
        <v>#REF!</v>
      </c>
      <c r="AZ112" s="194" t="e">
        <f>IF(AND(BD112=#REF!,W112&gt;#REF!),"○",IF(AND(BD112=#REF!,W112&gt;=#REF!),"○",IF(AND(BD112=#REF!,W112&gt;=#REF!),"○",IF(AND(BD112=#REF!,W112&gt;=#REF!),"○",IF(AND(BD112=#REF!,W112&gt;=#REF!),"○",IF(AND(BD112=#REF!,W112&gt;=#REF!),"○",IF(AND(BD112=#REF!,W112&gt;=#REF!),"○",IF(AND(BD112=#REF!,W112&gt;=#REF!),"○",IF(AND(BD112=#REF!,W112&gt;=#REF!),"○","×")))))))))</f>
        <v>#REF!</v>
      </c>
      <c r="BA112" s="194" t="e">
        <f t="shared" si="9"/>
        <v>#REF!</v>
      </c>
      <c r="BB112" s="194" t="e">
        <f t="shared" si="10"/>
        <v>#REF!</v>
      </c>
      <c r="BC112" s="195" t="e">
        <f t="shared" si="11"/>
        <v>#REF!</v>
      </c>
      <c r="BD112" s="193">
        <f t="shared" si="14"/>
        <v>0</v>
      </c>
      <c r="BE112" s="7" t="e">
        <f>IF(AG112=#REF!,"",IF(AND(K112&lt;&gt;"",ISTEXT(S112)),"分担契約/単価契約",IF(ISTEXT(S112),"単価契約",IF(K112&lt;&gt;"","分担契約",""))))</f>
        <v>#REF!</v>
      </c>
      <c r="BF112" s="205" t="e">
        <f>IF(COUNTIF(R112,"**"),"",IF(AND(R112&gt;=#REF!,OR(H112=#REF!,H112=#REF!)),1,IF(AND(R112&gt;=#REF!,H112&lt;&gt;#REF!,H112&lt;&gt;#REF!),1,"")))</f>
        <v>#REF!</v>
      </c>
      <c r="BG112" s="253" t="str">
        <f t="shared" si="15"/>
        <v>○</v>
      </c>
      <c r="BH112" s="205" t="b">
        <f t="shared" si="16"/>
        <v>1</v>
      </c>
      <c r="BI112" s="205" t="b">
        <f t="shared" si="17"/>
        <v>1</v>
      </c>
    </row>
    <row r="113" spans="1:61" s="75" customFormat="1" ht="54.95" customHeight="1">
      <c r="A113" s="177">
        <f t="shared" si="12"/>
        <v>108</v>
      </c>
      <c r="B113" s="177" t="str">
        <f t="shared" si="13"/>
        <v/>
      </c>
      <c r="C113" s="177" t="str">
        <f>IF(B113&lt;&gt;1,"",COUNTIF($B$6:B113,1))</f>
        <v/>
      </c>
      <c r="D113" s="177" t="str">
        <f>IF(B113&lt;&gt;2,"",COUNTIF($B$6:B113,2))</f>
        <v/>
      </c>
      <c r="E113" s="177" t="str">
        <f>IF(B113&lt;&gt;3,"",COUNTIF($B$6:B113,3))</f>
        <v/>
      </c>
      <c r="F113" s="177" t="str">
        <f>IF(B113&lt;&gt;4,"",COUNTIF($B$6:B113,4))</f>
        <v/>
      </c>
      <c r="G113" s="59"/>
      <c r="H113" s="60"/>
      <c r="I113" s="60"/>
      <c r="J113" s="60"/>
      <c r="K113" s="59"/>
      <c r="L113" s="7"/>
      <c r="M113" s="61"/>
      <c r="N113" s="60"/>
      <c r="O113" s="148"/>
      <c r="P113" s="60"/>
      <c r="Q113" s="59"/>
      <c r="R113" s="63"/>
      <c r="S113" s="80"/>
      <c r="T113" s="80"/>
      <c r="U113" s="237" t="e">
        <f>IF(OR(L113="×",AG113=#REF!),"－",IF(T113&lt;&gt;"",ROUNDDOWN(T113/R113,3),(IFERROR(ROUNDDOWN(S113/R113,3),"－"))))</f>
        <v>#REF!</v>
      </c>
      <c r="V113" s="63"/>
      <c r="W113" s="63"/>
      <c r="X113" s="59"/>
      <c r="Y113" s="64"/>
      <c r="Z113" s="65"/>
      <c r="AA113" s="66"/>
      <c r="AB113" s="7"/>
      <c r="AC113" s="10"/>
      <c r="AD113" s="10"/>
      <c r="AE113" s="67"/>
      <c r="AF113" s="68"/>
      <c r="AG113" s="64"/>
      <c r="AH113" s="60"/>
      <c r="AI113" s="60"/>
      <c r="AJ113" s="60"/>
      <c r="AK113" s="7"/>
      <c r="AL113" s="7"/>
      <c r="AM113" s="59"/>
      <c r="AN113" s="7"/>
      <c r="AO113" s="7"/>
      <c r="AP113" s="7"/>
      <c r="AQ113" s="7"/>
      <c r="AR113" s="7"/>
      <c r="AS113" s="64"/>
      <c r="AT113" s="7"/>
      <c r="AU113" s="7"/>
      <c r="AV113" s="179"/>
      <c r="AW113" s="59"/>
      <c r="AX113" s="194" t="e">
        <f>IF(AND(OR(K113=#REF!,K113=#REF!),OR(AG113=#REF!,AG113=#REF!)),"年間支払金額(全官署)",IF(OR(AG113=#REF!,AG113=#REF!),"年間支払金額",IF(AND(OR(COUNTIF(AI113,"*すべて*"),COUNTIF(AI113,"*全て*")),Q113="●",OR(K113=#REF!,K113=#REF!)),"年間支払金額(全官署、契約相手方ごと)",IF(AND(OR(COUNTIF(AI113,"*すべて*"),COUNTIF(AI113,"*全て*")),Q113="●"),"年間支払金額(契約相手方ごと)",IF(AND(OR(K113=#REF!,K113=#REF!),AG113=#REF!),"契約総額(全官署)",IF(AND(K113=#REF!,AG113=#REF!),"契約総額(自官署のみ)",IF(K113=#REF!,"年間支払金額(自官署のみ)",IF(AG113=#REF!,"契約総額",IF(AND(COUNTIF(BE113,"&lt;&gt;*単価*"),OR(K113=#REF!,K113=#REF!)),"全官署予定価格",IF(AND(COUNTIF(BE113,"*単価*"),OR(K113=#REF!,K113=#REF!)),"全官署支払金額",IF(AND(COUNTIF(BE113,"&lt;&gt;*単価*"),COUNTIF(BE113,"*変更契約*")),"変更後予定価格",IF(COUNTIF(BE113,"*単価*"),"年間支払金額","予定価格"))))))))))))</f>
        <v>#REF!</v>
      </c>
      <c r="AY113" s="194" t="e">
        <f>IF(AND(BD113=#REF!,R113&gt;#REF!),"○",IF(AND(BD113=#REF!,R113&gt;=#REF!),"○",IF(AND(BD113=#REF!,R113&gt;=#REF!),"○",IF(AND(BD113=#REF!,R113&gt;=#REF!),"○",IF(AND(BD113=#REF!,R113&gt;=#REF!),"○",IF(AND(BD113=#REF!,R113&gt;=#REF!),"○",IF(AND(BD113=#REF!,R113&gt;=#REF!),"○",IF(AND(BD113=#REF!,R113&gt;=#REF!),"○",IF(AND(BD113=#REF!,R113&gt;=#REF!),"○",IF(R113="他官署で調達手続き入札を実施のため","○","×"))))))))))</f>
        <v>#REF!</v>
      </c>
      <c r="AZ113" s="194" t="e">
        <f>IF(AND(BD113=#REF!,W113&gt;#REF!),"○",IF(AND(BD113=#REF!,W113&gt;=#REF!),"○",IF(AND(BD113=#REF!,W113&gt;=#REF!),"○",IF(AND(BD113=#REF!,W113&gt;=#REF!),"○",IF(AND(BD113=#REF!,W113&gt;=#REF!),"○",IF(AND(BD113=#REF!,W113&gt;=#REF!),"○",IF(AND(BD113=#REF!,W113&gt;=#REF!),"○",IF(AND(BD113=#REF!,W113&gt;=#REF!),"○",IF(AND(BD113=#REF!,W113&gt;=#REF!),"○","×")))))))))</f>
        <v>#REF!</v>
      </c>
      <c r="BA113" s="194" t="e">
        <f t="shared" si="9"/>
        <v>#REF!</v>
      </c>
      <c r="BB113" s="194" t="e">
        <f t="shared" si="10"/>
        <v>#REF!</v>
      </c>
      <c r="BC113" s="195" t="e">
        <f t="shared" si="11"/>
        <v>#REF!</v>
      </c>
      <c r="BD113" s="193">
        <f t="shared" si="14"/>
        <v>0</v>
      </c>
      <c r="BE113" s="7" t="e">
        <f>IF(AG113=#REF!,"",IF(AND(K113&lt;&gt;"",ISTEXT(S113)),"分担契約/単価契約",IF(ISTEXT(S113),"単価契約",IF(K113&lt;&gt;"","分担契約",""))))</f>
        <v>#REF!</v>
      </c>
      <c r="BF113" s="205" t="e">
        <f>IF(COUNTIF(R113,"**"),"",IF(AND(R113&gt;=#REF!,OR(H113=#REF!,H113=#REF!)),1,IF(AND(R113&gt;=#REF!,H113&lt;&gt;#REF!,H113&lt;&gt;#REF!),1,"")))</f>
        <v>#REF!</v>
      </c>
      <c r="BG113" s="253" t="str">
        <f t="shared" si="15"/>
        <v>○</v>
      </c>
      <c r="BH113" s="205" t="b">
        <f t="shared" si="16"/>
        <v>1</v>
      </c>
      <c r="BI113" s="205" t="b">
        <f t="shared" si="17"/>
        <v>1</v>
      </c>
    </row>
    <row r="114" spans="1:61" s="75" customFormat="1" ht="54.95" customHeight="1">
      <c r="A114" s="177">
        <f t="shared" si="12"/>
        <v>109</v>
      </c>
      <c r="B114" s="177" t="str">
        <f t="shared" si="13"/>
        <v/>
      </c>
      <c r="C114" s="177" t="str">
        <f>IF(B114&lt;&gt;1,"",COUNTIF($B$6:B114,1))</f>
        <v/>
      </c>
      <c r="D114" s="177" t="str">
        <f>IF(B114&lt;&gt;2,"",COUNTIF($B$6:B114,2))</f>
        <v/>
      </c>
      <c r="E114" s="177" t="str">
        <f>IF(B114&lt;&gt;3,"",COUNTIF($B$6:B114,3))</f>
        <v/>
      </c>
      <c r="F114" s="177" t="str">
        <f>IF(B114&lt;&gt;4,"",COUNTIF($B$6:B114,4))</f>
        <v/>
      </c>
      <c r="G114" s="59"/>
      <c r="H114" s="60"/>
      <c r="I114" s="60"/>
      <c r="J114" s="60"/>
      <c r="K114" s="59"/>
      <c r="L114" s="7"/>
      <c r="M114" s="61"/>
      <c r="N114" s="60"/>
      <c r="O114" s="62"/>
      <c r="P114" s="7"/>
      <c r="Q114" s="59"/>
      <c r="R114" s="63"/>
      <c r="S114" s="82"/>
      <c r="T114" s="83"/>
      <c r="U114" s="237" t="e">
        <f>IF(OR(L114="×",AG114=#REF!),"－",IF(T114&lt;&gt;"",ROUNDDOWN(T114/R114,3),(IFERROR(ROUNDDOWN(S114/R114,3),"－"))))</f>
        <v>#REF!</v>
      </c>
      <c r="V114" s="63"/>
      <c r="W114" s="63"/>
      <c r="X114" s="59"/>
      <c r="Y114" s="64"/>
      <c r="Z114" s="65"/>
      <c r="AA114" s="66"/>
      <c r="AB114" s="7"/>
      <c r="AC114" s="10"/>
      <c r="AD114" s="10"/>
      <c r="AE114" s="67"/>
      <c r="AF114" s="68"/>
      <c r="AG114" s="64"/>
      <c r="AH114" s="60"/>
      <c r="AI114" s="60"/>
      <c r="AJ114" s="60"/>
      <c r="AK114" s="7"/>
      <c r="AL114" s="7"/>
      <c r="AM114" s="59"/>
      <c r="AN114" s="7"/>
      <c r="AO114" s="7"/>
      <c r="AP114" s="7"/>
      <c r="AQ114" s="7"/>
      <c r="AR114" s="7"/>
      <c r="AS114" s="7"/>
      <c r="AT114" s="7"/>
      <c r="AU114" s="7"/>
      <c r="AV114" s="179"/>
      <c r="AW114" s="59"/>
      <c r="AX114" s="194" t="e">
        <f>IF(AND(OR(K114=#REF!,K114=#REF!),OR(AG114=#REF!,AG114=#REF!)),"年間支払金額(全官署)",IF(OR(AG114=#REF!,AG114=#REF!),"年間支払金額",IF(AND(OR(COUNTIF(AI114,"*すべて*"),COUNTIF(AI114,"*全て*")),Q114="●",OR(K114=#REF!,K114=#REF!)),"年間支払金額(全官署、契約相手方ごと)",IF(AND(OR(COUNTIF(AI114,"*すべて*"),COUNTIF(AI114,"*全て*")),Q114="●"),"年間支払金額(契約相手方ごと)",IF(AND(OR(K114=#REF!,K114=#REF!),AG114=#REF!),"契約総額(全官署)",IF(AND(K114=#REF!,AG114=#REF!),"契約総額(自官署のみ)",IF(K114=#REF!,"年間支払金額(自官署のみ)",IF(AG114=#REF!,"契約総額",IF(AND(COUNTIF(BE114,"&lt;&gt;*単価*"),OR(K114=#REF!,K114=#REF!)),"全官署予定価格",IF(AND(COUNTIF(BE114,"*単価*"),OR(K114=#REF!,K114=#REF!)),"全官署支払金額",IF(AND(COUNTIF(BE114,"&lt;&gt;*単価*"),COUNTIF(BE114,"*変更契約*")),"変更後予定価格",IF(COUNTIF(BE114,"*単価*"),"年間支払金額","予定価格"))))))))))))</f>
        <v>#REF!</v>
      </c>
      <c r="AY114" s="194" t="e">
        <f>IF(AND(BD114=#REF!,R114&gt;#REF!),"○",IF(AND(BD114=#REF!,R114&gt;=#REF!),"○",IF(AND(BD114=#REF!,R114&gt;=#REF!),"○",IF(AND(BD114=#REF!,R114&gt;=#REF!),"○",IF(AND(BD114=#REF!,R114&gt;=#REF!),"○",IF(AND(BD114=#REF!,R114&gt;=#REF!),"○",IF(AND(BD114=#REF!,R114&gt;=#REF!),"○",IF(AND(BD114=#REF!,R114&gt;=#REF!),"○",IF(AND(BD114=#REF!,R114&gt;=#REF!),"○",IF(R114="他官署で調達手続き入札を実施のため","○","×"))))))))))</f>
        <v>#REF!</v>
      </c>
      <c r="AZ114" s="194" t="e">
        <f>IF(AND(BD114=#REF!,W114&gt;#REF!),"○",IF(AND(BD114=#REF!,W114&gt;=#REF!),"○",IF(AND(BD114=#REF!,W114&gt;=#REF!),"○",IF(AND(BD114=#REF!,W114&gt;=#REF!),"○",IF(AND(BD114=#REF!,W114&gt;=#REF!),"○",IF(AND(BD114=#REF!,W114&gt;=#REF!),"○",IF(AND(BD114=#REF!,W114&gt;=#REF!),"○",IF(AND(BD114=#REF!,W114&gt;=#REF!),"○",IF(AND(BD114=#REF!,W114&gt;=#REF!),"○","×")))))))))</f>
        <v>#REF!</v>
      </c>
      <c r="BA114" s="194" t="e">
        <f t="shared" si="9"/>
        <v>#REF!</v>
      </c>
      <c r="BB114" s="194" t="e">
        <f t="shared" si="10"/>
        <v>#REF!</v>
      </c>
      <c r="BC114" s="195" t="e">
        <f t="shared" si="11"/>
        <v>#REF!</v>
      </c>
      <c r="BD114" s="193">
        <f t="shared" si="14"/>
        <v>0</v>
      </c>
      <c r="BE114" s="7" t="e">
        <f>IF(AG114=#REF!,"",IF(AND(K114&lt;&gt;"",ISTEXT(S114)),"分担契約/単価契約",IF(ISTEXT(S114),"単価契約",IF(K114&lt;&gt;"","分担契約",""))))</f>
        <v>#REF!</v>
      </c>
      <c r="BF114" s="205" t="e">
        <f>IF(COUNTIF(R114,"**"),"",IF(AND(R114&gt;=#REF!,OR(H114=#REF!,H114=#REF!)),1,IF(AND(R114&gt;=#REF!,H114&lt;&gt;#REF!,H114&lt;&gt;#REF!),1,"")))</f>
        <v>#REF!</v>
      </c>
      <c r="BG114" s="253" t="str">
        <f t="shared" si="15"/>
        <v>○</v>
      </c>
      <c r="BH114" s="205" t="b">
        <f t="shared" si="16"/>
        <v>1</v>
      </c>
      <c r="BI114" s="205" t="b">
        <f t="shared" si="17"/>
        <v>1</v>
      </c>
    </row>
    <row r="115" spans="1:61" s="75" customFormat="1" ht="54.95" customHeight="1">
      <c r="A115" s="177">
        <f t="shared" si="12"/>
        <v>110</v>
      </c>
      <c r="B115" s="177" t="str">
        <f t="shared" si="13"/>
        <v/>
      </c>
      <c r="C115" s="177" t="str">
        <f>IF(B115&lt;&gt;1,"",COUNTIF($B$6:B115,1))</f>
        <v/>
      </c>
      <c r="D115" s="177" t="str">
        <f>IF(B115&lt;&gt;2,"",COUNTIF($B$6:B115,2))</f>
        <v/>
      </c>
      <c r="E115" s="177" t="str">
        <f>IF(B115&lt;&gt;3,"",COUNTIF($B$6:B115,3))</f>
        <v/>
      </c>
      <c r="F115" s="177" t="str">
        <f>IF(B115&lt;&gt;4,"",COUNTIF($B$6:B115,4))</f>
        <v/>
      </c>
      <c r="G115" s="59"/>
      <c r="H115" s="60"/>
      <c r="I115" s="60"/>
      <c r="J115" s="60"/>
      <c r="K115" s="59"/>
      <c r="L115" s="7"/>
      <c r="M115" s="61"/>
      <c r="N115" s="60"/>
      <c r="O115" s="62"/>
      <c r="P115" s="7"/>
      <c r="Q115" s="59"/>
      <c r="R115" s="63"/>
      <c r="S115" s="82"/>
      <c r="T115" s="83"/>
      <c r="U115" s="237" t="e">
        <f>IF(OR(L115="×",AG115=#REF!),"－",IF(T115&lt;&gt;"",ROUNDDOWN(T115/R115,3),(IFERROR(ROUNDDOWN(S115/R115,3),"－"))))</f>
        <v>#REF!</v>
      </c>
      <c r="V115" s="63"/>
      <c r="W115" s="63"/>
      <c r="X115" s="59"/>
      <c r="Y115" s="64"/>
      <c r="Z115" s="65"/>
      <c r="AA115" s="66"/>
      <c r="AB115" s="7"/>
      <c r="AC115" s="10"/>
      <c r="AD115" s="10"/>
      <c r="AE115" s="67"/>
      <c r="AF115" s="68"/>
      <c r="AG115" s="64"/>
      <c r="AH115" s="60"/>
      <c r="AI115" s="60"/>
      <c r="AJ115" s="60"/>
      <c r="AK115" s="7"/>
      <c r="AL115" s="7"/>
      <c r="AM115" s="59"/>
      <c r="AN115" s="7"/>
      <c r="AO115" s="7"/>
      <c r="AP115" s="7"/>
      <c r="AQ115" s="7"/>
      <c r="AR115" s="7"/>
      <c r="AS115" s="7"/>
      <c r="AT115" s="7"/>
      <c r="AU115" s="7"/>
      <c r="AV115" s="179"/>
      <c r="AW115" s="59"/>
      <c r="AX115" s="194" t="e">
        <f>IF(AND(OR(K115=#REF!,K115=#REF!),OR(AG115=#REF!,AG115=#REF!)),"年間支払金額(全官署)",IF(OR(AG115=#REF!,AG115=#REF!),"年間支払金額",IF(AND(OR(COUNTIF(AI115,"*すべて*"),COUNTIF(AI115,"*全て*")),Q115="●",OR(K115=#REF!,K115=#REF!)),"年間支払金額(全官署、契約相手方ごと)",IF(AND(OR(COUNTIF(AI115,"*すべて*"),COUNTIF(AI115,"*全て*")),Q115="●"),"年間支払金額(契約相手方ごと)",IF(AND(OR(K115=#REF!,K115=#REF!),AG115=#REF!),"契約総額(全官署)",IF(AND(K115=#REF!,AG115=#REF!),"契約総額(自官署のみ)",IF(K115=#REF!,"年間支払金額(自官署のみ)",IF(AG115=#REF!,"契約総額",IF(AND(COUNTIF(BE115,"&lt;&gt;*単価*"),OR(K115=#REF!,K115=#REF!)),"全官署予定価格",IF(AND(COUNTIF(BE115,"*単価*"),OR(K115=#REF!,K115=#REF!)),"全官署支払金額",IF(AND(COUNTIF(BE115,"&lt;&gt;*単価*"),COUNTIF(BE115,"*変更契約*")),"変更後予定価格",IF(COUNTIF(BE115,"*単価*"),"年間支払金額","予定価格"))))))))))))</f>
        <v>#REF!</v>
      </c>
      <c r="AY115" s="194" t="e">
        <f>IF(AND(BD115=#REF!,R115&gt;#REF!),"○",IF(AND(BD115=#REF!,R115&gt;=#REF!),"○",IF(AND(BD115=#REF!,R115&gt;=#REF!),"○",IF(AND(BD115=#REF!,R115&gt;=#REF!),"○",IF(AND(BD115=#REF!,R115&gt;=#REF!),"○",IF(AND(BD115=#REF!,R115&gt;=#REF!),"○",IF(AND(BD115=#REF!,R115&gt;=#REF!),"○",IF(AND(BD115=#REF!,R115&gt;=#REF!),"○",IF(AND(BD115=#REF!,R115&gt;=#REF!),"○",IF(R115="他官署で調達手続き入札を実施のため","○","×"))))))))))</f>
        <v>#REF!</v>
      </c>
      <c r="AZ115" s="194" t="e">
        <f>IF(AND(BD115=#REF!,W115&gt;#REF!),"○",IF(AND(BD115=#REF!,W115&gt;=#REF!),"○",IF(AND(BD115=#REF!,W115&gt;=#REF!),"○",IF(AND(BD115=#REF!,W115&gt;=#REF!),"○",IF(AND(BD115=#REF!,W115&gt;=#REF!),"○",IF(AND(BD115=#REF!,W115&gt;=#REF!),"○",IF(AND(BD115=#REF!,W115&gt;=#REF!),"○",IF(AND(BD115=#REF!,W115&gt;=#REF!),"○",IF(AND(BD115=#REF!,W115&gt;=#REF!),"○","×")))))))))</f>
        <v>#REF!</v>
      </c>
      <c r="BA115" s="194" t="e">
        <f t="shared" si="9"/>
        <v>#REF!</v>
      </c>
      <c r="BB115" s="194" t="e">
        <f t="shared" si="10"/>
        <v>#REF!</v>
      </c>
      <c r="BC115" s="195" t="e">
        <f t="shared" si="11"/>
        <v>#REF!</v>
      </c>
      <c r="BD115" s="193">
        <f t="shared" si="14"/>
        <v>0</v>
      </c>
      <c r="BE115" s="7" t="e">
        <f>IF(AG115=#REF!,"",IF(AND(K115&lt;&gt;"",ISTEXT(S115)),"分担契約/単価契約",IF(ISTEXT(S115),"単価契約",IF(K115&lt;&gt;"","分担契約",""))))</f>
        <v>#REF!</v>
      </c>
      <c r="BF115" s="205" t="e">
        <f>IF(COUNTIF(R115,"**"),"",IF(AND(R115&gt;=#REF!,OR(H115=#REF!,H115=#REF!)),1,IF(AND(R115&gt;=#REF!,H115&lt;&gt;#REF!,H115&lt;&gt;#REF!),1,"")))</f>
        <v>#REF!</v>
      </c>
      <c r="BG115" s="253" t="str">
        <f t="shared" si="15"/>
        <v>○</v>
      </c>
      <c r="BH115" s="205" t="b">
        <f t="shared" si="16"/>
        <v>1</v>
      </c>
      <c r="BI115" s="205" t="b">
        <f t="shared" si="17"/>
        <v>1</v>
      </c>
    </row>
    <row r="116" spans="1:61" s="75" customFormat="1" ht="54.95" customHeight="1">
      <c r="A116" s="177">
        <f t="shared" si="12"/>
        <v>111</v>
      </c>
      <c r="B116" s="177" t="str">
        <f t="shared" si="13"/>
        <v/>
      </c>
      <c r="C116" s="177" t="str">
        <f>IF(B116&lt;&gt;1,"",COUNTIF($B$6:B116,1))</f>
        <v/>
      </c>
      <c r="D116" s="177" t="str">
        <f>IF(B116&lt;&gt;2,"",COUNTIF($B$6:B116,2))</f>
        <v/>
      </c>
      <c r="E116" s="177" t="str">
        <f>IF(B116&lt;&gt;3,"",COUNTIF($B$6:B116,3))</f>
        <v/>
      </c>
      <c r="F116" s="177" t="str">
        <f>IF(B116&lt;&gt;4,"",COUNTIF($B$6:B116,4))</f>
        <v/>
      </c>
      <c r="G116" s="59"/>
      <c r="H116" s="60"/>
      <c r="I116" s="60"/>
      <c r="J116" s="60"/>
      <c r="K116" s="59"/>
      <c r="L116" s="7"/>
      <c r="M116" s="61"/>
      <c r="N116" s="60"/>
      <c r="O116" s="62"/>
      <c r="P116" s="60"/>
      <c r="Q116" s="59"/>
      <c r="R116" s="63"/>
      <c r="S116" s="80"/>
      <c r="T116" s="81"/>
      <c r="U116" s="237" t="e">
        <f>IF(OR(L116="×",AG116=#REF!),"－",IF(T116&lt;&gt;"",ROUNDDOWN(T116/R116,3),(IFERROR(ROUNDDOWN(S116/R116,3),"－"))))</f>
        <v>#REF!</v>
      </c>
      <c r="V116" s="63"/>
      <c r="W116" s="63"/>
      <c r="X116" s="59"/>
      <c r="Y116" s="64"/>
      <c r="Z116" s="65"/>
      <c r="AA116" s="66"/>
      <c r="AB116" s="7"/>
      <c r="AC116" s="10"/>
      <c r="AD116" s="10"/>
      <c r="AE116" s="67"/>
      <c r="AF116" s="68"/>
      <c r="AG116" s="64"/>
      <c r="AH116" s="60"/>
      <c r="AI116" s="60"/>
      <c r="AJ116" s="60"/>
      <c r="AK116" s="7"/>
      <c r="AL116" s="7"/>
      <c r="AM116" s="59"/>
      <c r="AN116" s="7"/>
      <c r="AO116" s="7"/>
      <c r="AP116" s="7"/>
      <c r="AQ116" s="7"/>
      <c r="AR116" s="7"/>
      <c r="AS116" s="7"/>
      <c r="AT116" s="7"/>
      <c r="AU116" s="7"/>
      <c r="AV116" s="179"/>
      <c r="AW116" s="59"/>
      <c r="AX116" s="194" t="e">
        <f>IF(AND(OR(K116=#REF!,K116=#REF!),OR(AG116=#REF!,AG116=#REF!)),"年間支払金額(全官署)",IF(OR(AG116=#REF!,AG116=#REF!),"年間支払金額",IF(AND(OR(COUNTIF(AI116,"*すべて*"),COUNTIF(AI116,"*全て*")),Q116="●",OR(K116=#REF!,K116=#REF!)),"年間支払金額(全官署、契約相手方ごと)",IF(AND(OR(COUNTIF(AI116,"*すべて*"),COUNTIF(AI116,"*全て*")),Q116="●"),"年間支払金額(契約相手方ごと)",IF(AND(OR(K116=#REF!,K116=#REF!),AG116=#REF!),"契約総額(全官署)",IF(AND(K116=#REF!,AG116=#REF!),"契約総額(自官署のみ)",IF(K116=#REF!,"年間支払金額(自官署のみ)",IF(AG116=#REF!,"契約総額",IF(AND(COUNTIF(BE116,"&lt;&gt;*単価*"),OR(K116=#REF!,K116=#REF!)),"全官署予定価格",IF(AND(COUNTIF(BE116,"*単価*"),OR(K116=#REF!,K116=#REF!)),"全官署支払金額",IF(AND(COUNTIF(BE116,"&lt;&gt;*単価*"),COUNTIF(BE116,"*変更契約*")),"変更後予定価格",IF(COUNTIF(BE116,"*単価*"),"年間支払金額","予定価格"))))))))))))</f>
        <v>#REF!</v>
      </c>
      <c r="AY116" s="194" t="e">
        <f>IF(AND(BD116=#REF!,R116&gt;#REF!),"○",IF(AND(BD116=#REF!,R116&gt;=#REF!),"○",IF(AND(BD116=#REF!,R116&gt;=#REF!),"○",IF(AND(BD116=#REF!,R116&gt;=#REF!),"○",IF(AND(BD116=#REF!,R116&gt;=#REF!),"○",IF(AND(BD116=#REF!,R116&gt;=#REF!),"○",IF(AND(BD116=#REF!,R116&gt;=#REF!),"○",IF(AND(BD116=#REF!,R116&gt;=#REF!),"○",IF(AND(BD116=#REF!,R116&gt;=#REF!),"○",IF(R116="他官署で調達手続き入札を実施のため","○","×"))))))))))</f>
        <v>#REF!</v>
      </c>
      <c r="AZ116" s="194" t="e">
        <f>IF(AND(BD116=#REF!,W116&gt;#REF!),"○",IF(AND(BD116=#REF!,W116&gt;=#REF!),"○",IF(AND(BD116=#REF!,W116&gt;=#REF!),"○",IF(AND(BD116=#REF!,W116&gt;=#REF!),"○",IF(AND(BD116=#REF!,W116&gt;=#REF!),"○",IF(AND(BD116=#REF!,W116&gt;=#REF!),"○",IF(AND(BD116=#REF!,W116&gt;=#REF!),"○",IF(AND(BD116=#REF!,W116&gt;=#REF!),"○",IF(AND(BD116=#REF!,W116&gt;=#REF!),"○","×")))))))))</f>
        <v>#REF!</v>
      </c>
      <c r="BA116" s="194" t="e">
        <f t="shared" si="9"/>
        <v>#REF!</v>
      </c>
      <c r="BB116" s="194" t="e">
        <f t="shared" si="10"/>
        <v>#REF!</v>
      </c>
      <c r="BC116" s="195" t="e">
        <f t="shared" si="11"/>
        <v>#REF!</v>
      </c>
      <c r="BD116" s="193">
        <f t="shared" si="14"/>
        <v>0</v>
      </c>
      <c r="BE116" s="7" t="e">
        <f>IF(AG116=#REF!,"",IF(AND(K116&lt;&gt;"",ISTEXT(S116)),"分担契約/単価契約",IF(ISTEXT(S116),"単価契約",IF(K116&lt;&gt;"","分担契約",""))))</f>
        <v>#REF!</v>
      </c>
      <c r="BF116" s="205" t="e">
        <f>IF(COUNTIF(R116,"**"),"",IF(AND(R116&gt;=#REF!,OR(H116=#REF!,H116=#REF!)),1,IF(AND(R116&gt;=#REF!,H116&lt;&gt;#REF!,H116&lt;&gt;#REF!),1,"")))</f>
        <v>#REF!</v>
      </c>
      <c r="BG116" s="253" t="str">
        <f t="shared" si="15"/>
        <v>○</v>
      </c>
      <c r="BH116" s="205" t="b">
        <f t="shared" si="16"/>
        <v>1</v>
      </c>
      <c r="BI116" s="205" t="b">
        <f t="shared" si="17"/>
        <v>1</v>
      </c>
    </row>
    <row r="117" spans="1:61" s="75" customFormat="1" ht="54.95" customHeight="1">
      <c r="A117" s="177">
        <f t="shared" si="12"/>
        <v>112</v>
      </c>
      <c r="B117" s="177" t="str">
        <f t="shared" si="13"/>
        <v/>
      </c>
      <c r="C117" s="177" t="str">
        <f>IF(B117&lt;&gt;1,"",COUNTIF($B$6:B117,1))</f>
        <v/>
      </c>
      <c r="D117" s="177" t="str">
        <f>IF(B117&lt;&gt;2,"",COUNTIF($B$6:B117,2))</f>
        <v/>
      </c>
      <c r="E117" s="177" t="str">
        <f>IF(B117&lt;&gt;3,"",COUNTIF($B$6:B117,3))</f>
        <v/>
      </c>
      <c r="F117" s="177" t="str">
        <f>IF(B117&lt;&gt;4,"",COUNTIF($B$6:B117,4))</f>
        <v/>
      </c>
      <c r="G117" s="59"/>
      <c r="H117" s="60"/>
      <c r="I117" s="60"/>
      <c r="J117" s="60"/>
      <c r="K117" s="59"/>
      <c r="L117" s="7"/>
      <c r="M117" s="61"/>
      <c r="N117" s="60"/>
      <c r="O117" s="62"/>
      <c r="P117" s="60"/>
      <c r="Q117" s="59"/>
      <c r="R117" s="63"/>
      <c r="S117" s="82"/>
      <c r="T117" s="83"/>
      <c r="U117" s="237" t="e">
        <f>IF(OR(L117="×",AG117=#REF!),"－",IF(T117&lt;&gt;"",ROUNDDOWN(T117/R117,3),(IFERROR(ROUNDDOWN(S117/R117,3),"－"))))</f>
        <v>#REF!</v>
      </c>
      <c r="V117" s="63"/>
      <c r="W117" s="63"/>
      <c r="X117" s="59"/>
      <c r="Y117" s="64"/>
      <c r="Z117" s="65"/>
      <c r="AA117" s="66"/>
      <c r="AB117" s="7"/>
      <c r="AC117" s="10"/>
      <c r="AD117" s="10"/>
      <c r="AE117" s="67"/>
      <c r="AF117" s="68"/>
      <c r="AG117" s="64"/>
      <c r="AH117" s="60"/>
      <c r="AI117" s="60"/>
      <c r="AJ117" s="60"/>
      <c r="AK117" s="7"/>
      <c r="AL117" s="7"/>
      <c r="AM117" s="59"/>
      <c r="AN117" s="7"/>
      <c r="AO117" s="7"/>
      <c r="AP117" s="7"/>
      <c r="AQ117" s="7"/>
      <c r="AR117" s="7"/>
      <c r="AS117" s="7"/>
      <c r="AT117" s="7"/>
      <c r="AU117" s="7"/>
      <c r="AV117" s="179"/>
      <c r="AW117" s="59"/>
      <c r="AX117" s="194" t="e">
        <f>IF(AND(OR(K117=#REF!,K117=#REF!),OR(AG117=#REF!,AG117=#REF!)),"年間支払金額(全官署)",IF(OR(AG117=#REF!,AG117=#REF!),"年間支払金額",IF(AND(OR(COUNTIF(AI117,"*すべて*"),COUNTIF(AI117,"*全て*")),Q117="●",OR(K117=#REF!,K117=#REF!)),"年間支払金額(全官署、契約相手方ごと)",IF(AND(OR(COUNTIF(AI117,"*すべて*"),COUNTIF(AI117,"*全て*")),Q117="●"),"年間支払金額(契約相手方ごと)",IF(AND(OR(K117=#REF!,K117=#REF!),AG117=#REF!),"契約総額(全官署)",IF(AND(K117=#REF!,AG117=#REF!),"契約総額(自官署のみ)",IF(K117=#REF!,"年間支払金額(自官署のみ)",IF(AG117=#REF!,"契約総額",IF(AND(COUNTIF(BE117,"&lt;&gt;*単価*"),OR(K117=#REF!,K117=#REF!)),"全官署予定価格",IF(AND(COUNTIF(BE117,"*単価*"),OR(K117=#REF!,K117=#REF!)),"全官署支払金額",IF(AND(COUNTIF(BE117,"&lt;&gt;*単価*"),COUNTIF(BE117,"*変更契約*")),"変更後予定価格",IF(COUNTIF(BE117,"*単価*"),"年間支払金額","予定価格"))))))))))))</f>
        <v>#REF!</v>
      </c>
      <c r="AY117" s="194" t="e">
        <f>IF(AND(BD117=#REF!,R117&gt;#REF!),"○",IF(AND(BD117=#REF!,R117&gt;=#REF!),"○",IF(AND(BD117=#REF!,R117&gt;=#REF!),"○",IF(AND(BD117=#REF!,R117&gt;=#REF!),"○",IF(AND(BD117=#REF!,R117&gt;=#REF!),"○",IF(AND(BD117=#REF!,R117&gt;=#REF!),"○",IF(AND(BD117=#REF!,R117&gt;=#REF!),"○",IF(AND(BD117=#REF!,R117&gt;=#REF!),"○",IF(AND(BD117=#REF!,R117&gt;=#REF!),"○",IF(R117="他官署で調達手続き入札を実施のため","○","×"))))))))))</f>
        <v>#REF!</v>
      </c>
      <c r="AZ117" s="194" t="e">
        <f>IF(AND(BD117=#REF!,W117&gt;#REF!),"○",IF(AND(BD117=#REF!,W117&gt;=#REF!),"○",IF(AND(BD117=#REF!,W117&gt;=#REF!),"○",IF(AND(BD117=#REF!,W117&gt;=#REF!),"○",IF(AND(BD117=#REF!,W117&gt;=#REF!),"○",IF(AND(BD117=#REF!,W117&gt;=#REF!),"○",IF(AND(BD117=#REF!,W117&gt;=#REF!),"○",IF(AND(BD117=#REF!,W117&gt;=#REF!),"○",IF(AND(BD117=#REF!,W117&gt;=#REF!),"○","×")))))))))</f>
        <v>#REF!</v>
      </c>
      <c r="BA117" s="194" t="e">
        <f t="shared" si="9"/>
        <v>#REF!</v>
      </c>
      <c r="BB117" s="194" t="e">
        <f t="shared" si="10"/>
        <v>#REF!</v>
      </c>
      <c r="BC117" s="195" t="e">
        <f t="shared" si="11"/>
        <v>#REF!</v>
      </c>
      <c r="BD117" s="193">
        <f t="shared" si="14"/>
        <v>0</v>
      </c>
      <c r="BE117" s="7" t="e">
        <f>IF(AG117=#REF!,"",IF(AND(K117&lt;&gt;"",ISTEXT(S117)),"分担契約/単価契約",IF(ISTEXT(S117),"単価契約",IF(K117&lt;&gt;"","分担契約",""))))</f>
        <v>#REF!</v>
      </c>
      <c r="BF117" s="205" t="e">
        <f>IF(COUNTIF(R117,"**"),"",IF(AND(R117&gt;=#REF!,OR(H117=#REF!,H117=#REF!)),1,IF(AND(R117&gt;=#REF!,H117&lt;&gt;#REF!,H117&lt;&gt;#REF!),1,"")))</f>
        <v>#REF!</v>
      </c>
      <c r="BG117" s="253" t="str">
        <f t="shared" si="15"/>
        <v>○</v>
      </c>
      <c r="BH117" s="205" t="b">
        <f t="shared" si="16"/>
        <v>1</v>
      </c>
      <c r="BI117" s="205" t="b">
        <f t="shared" si="17"/>
        <v>1</v>
      </c>
    </row>
    <row r="118" spans="1:61" s="75" customFormat="1" ht="54.95" customHeight="1">
      <c r="A118" s="177">
        <f t="shared" si="12"/>
        <v>113</v>
      </c>
      <c r="B118" s="177" t="str">
        <f t="shared" si="13"/>
        <v/>
      </c>
      <c r="C118" s="177" t="str">
        <f>IF(B118&lt;&gt;1,"",COUNTIF($B$6:B118,1))</f>
        <v/>
      </c>
      <c r="D118" s="177" t="str">
        <f>IF(B118&lt;&gt;2,"",COUNTIF($B$6:B118,2))</f>
        <v/>
      </c>
      <c r="E118" s="177" t="str">
        <f>IF(B118&lt;&gt;3,"",COUNTIF($B$6:B118,3))</f>
        <v/>
      </c>
      <c r="F118" s="177" t="str">
        <f>IF(B118&lt;&gt;4,"",COUNTIF($B$6:B118,4))</f>
        <v/>
      </c>
      <c r="G118" s="59"/>
      <c r="H118" s="60"/>
      <c r="I118" s="60"/>
      <c r="J118" s="60"/>
      <c r="K118" s="59"/>
      <c r="L118" s="7"/>
      <c r="M118" s="61"/>
      <c r="N118" s="60"/>
      <c r="O118" s="62"/>
      <c r="P118" s="60"/>
      <c r="Q118" s="59"/>
      <c r="R118" s="63"/>
      <c r="S118" s="82"/>
      <c r="T118" s="83"/>
      <c r="U118" s="237" t="e">
        <f>IF(OR(L118="×",AG118=#REF!),"－",IF(T118&lt;&gt;"",ROUNDDOWN(T118/R118,3),(IFERROR(ROUNDDOWN(S118/R118,3),"－"))))</f>
        <v>#REF!</v>
      </c>
      <c r="V118" s="63"/>
      <c r="W118" s="63"/>
      <c r="X118" s="59"/>
      <c r="Y118" s="64"/>
      <c r="Z118" s="65"/>
      <c r="AA118" s="66"/>
      <c r="AB118" s="7"/>
      <c r="AC118" s="10"/>
      <c r="AD118" s="10"/>
      <c r="AE118" s="67"/>
      <c r="AF118" s="68"/>
      <c r="AG118" s="64"/>
      <c r="AH118" s="60"/>
      <c r="AI118" s="60"/>
      <c r="AJ118" s="60"/>
      <c r="AK118" s="7"/>
      <c r="AL118" s="7"/>
      <c r="AM118" s="59"/>
      <c r="AN118" s="7"/>
      <c r="AO118" s="7"/>
      <c r="AP118" s="7"/>
      <c r="AQ118" s="7"/>
      <c r="AR118" s="7"/>
      <c r="AS118" s="7"/>
      <c r="AT118" s="7"/>
      <c r="AU118" s="7"/>
      <c r="AV118" s="179"/>
      <c r="AW118" s="59"/>
      <c r="AX118" s="194" t="e">
        <f>IF(AND(OR(K118=#REF!,K118=#REF!),OR(AG118=#REF!,AG118=#REF!)),"年間支払金額(全官署)",IF(OR(AG118=#REF!,AG118=#REF!),"年間支払金額",IF(AND(OR(COUNTIF(AI118,"*すべて*"),COUNTIF(AI118,"*全て*")),Q118="●",OR(K118=#REF!,K118=#REF!)),"年間支払金額(全官署、契約相手方ごと)",IF(AND(OR(COUNTIF(AI118,"*すべて*"),COUNTIF(AI118,"*全て*")),Q118="●"),"年間支払金額(契約相手方ごと)",IF(AND(OR(K118=#REF!,K118=#REF!),AG118=#REF!),"契約総額(全官署)",IF(AND(K118=#REF!,AG118=#REF!),"契約総額(自官署のみ)",IF(K118=#REF!,"年間支払金額(自官署のみ)",IF(AG118=#REF!,"契約総額",IF(AND(COUNTIF(BE118,"&lt;&gt;*単価*"),OR(K118=#REF!,K118=#REF!)),"全官署予定価格",IF(AND(COUNTIF(BE118,"*単価*"),OR(K118=#REF!,K118=#REF!)),"全官署支払金額",IF(AND(COUNTIF(BE118,"&lt;&gt;*単価*"),COUNTIF(BE118,"*変更契約*")),"変更後予定価格",IF(COUNTIF(BE118,"*単価*"),"年間支払金額","予定価格"))))))))))))</f>
        <v>#REF!</v>
      </c>
      <c r="AY118" s="194" t="e">
        <f>IF(AND(BD118=#REF!,R118&gt;#REF!),"○",IF(AND(BD118=#REF!,R118&gt;=#REF!),"○",IF(AND(BD118=#REF!,R118&gt;=#REF!),"○",IF(AND(BD118=#REF!,R118&gt;=#REF!),"○",IF(AND(BD118=#REF!,R118&gt;=#REF!),"○",IF(AND(BD118=#REF!,R118&gt;=#REF!),"○",IF(AND(BD118=#REF!,R118&gt;=#REF!),"○",IF(AND(BD118=#REF!,R118&gt;=#REF!),"○",IF(AND(BD118=#REF!,R118&gt;=#REF!),"○",IF(R118="他官署で調達手続き入札を実施のため","○","×"))))))))))</f>
        <v>#REF!</v>
      </c>
      <c r="AZ118" s="194" t="e">
        <f>IF(AND(BD118=#REF!,W118&gt;#REF!),"○",IF(AND(BD118=#REF!,W118&gt;=#REF!),"○",IF(AND(BD118=#REF!,W118&gt;=#REF!),"○",IF(AND(BD118=#REF!,W118&gt;=#REF!),"○",IF(AND(BD118=#REF!,W118&gt;=#REF!),"○",IF(AND(BD118=#REF!,W118&gt;=#REF!),"○",IF(AND(BD118=#REF!,W118&gt;=#REF!),"○",IF(AND(BD118=#REF!,W118&gt;=#REF!),"○",IF(AND(BD118=#REF!,W118&gt;=#REF!),"○","×")))))))))</f>
        <v>#REF!</v>
      </c>
      <c r="BA118" s="194" t="e">
        <f t="shared" si="9"/>
        <v>#REF!</v>
      </c>
      <c r="BB118" s="194" t="e">
        <f t="shared" si="10"/>
        <v>#REF!</v>
      </c>
      <c r="BC118" s="195" t="e">
        <f t="shared" si="11"/>
        <v>#REF!</v>
      </c>
      <c r="BD118" s="193">
        <f t="shared" si="14"/>
        <v>0</v>
      </c>
      <c r="BE118" s="7" t="e">
        <f>IF(AG118=#REF!,"",IF(AND(K118&lt;&gt;"",ISTEXT(S118)),"分担契約/単価契約",IF(ISTEXT(S118),"単価契約",IF(K118&lt;&gt;"","分担契約",""))))</f>
        <v>#REF!</v>
      </c>
      <c r="BF118" s="205" t="e">
        <f>IF(COUNTIF(R118,"**"),"",IF(AND(R118&gt;=#REF!,OR(H118=#REF!,H118=#REF!)),1,IF(AND(R118&gt;=#REF!,H118&lt;&gt;#REF!,H118&lt;&gt;#REF!),1,"")))</f>
        <v>#REF!</v>
      </c>
      <c r="BG118" s="253" t="str">
        <f t="shared" si="15"/>
        <v>○</v>
      </c>
      <c r="BH118" s="205" t="b">
        <f t="shared" si="16"/>
        <v>1</v>
      </c>
      <c r="BI118" s="205" t="b">
        <f t="shared" si="17"/>
        <v>1</v>
      </c>
    </row>
    <row r="119" spans="1:61" s="75" customFormat="1" ht="54.95" customHeight="1">
      <c r="A119" s="177">
        <f t="shared" si="12"/>
        <v>114</v>
      </c>
      <c r="B119" s="177" t="str">
        <f t="shared" si="13"/>
        <v/>
      </c>
      <c r="C119" s="177" t="str">
        <f>IF(B119&lt;&gt;1,"",COUNTIF($B$6:B119,1))</f>
        <v/>
      </c>
      <c r="D119" s="177" t="str">
        <f>IF(B119&lt;&gt;2,"",COUNTIF($B$6:B119,2))</f>
        <v/>
      </c>
      <c r="E119" s="177" t="str">
        <f>IF(B119&lt;&gt;3,"",COUNTIF($B$6:B119,3))</f>
        <v/>
      </c>
      <c r="F119" s="177" t="str">
        <f>IF(B119&lt;&gt;4,"",COUNTIF($B$6:B119,4))</f>
        <v/>
      </c>
      <c r="G119" s="59"/>
      <c r="H119" s="60"/>
      <c r="I119" s="60"/>
      <c r="J119" s="60"/>
      <c r="K119" s="59"/>
      <c r="L119" s="7"/>
      <c r="M119" s="61"/>
      <c r="N119" s="60"/>
      <c r="O119" s="62"/>
      <c r="P119" s="60"/>
      <c r="Q119" s="59"/>
      <c r="R119" s="63"/>
      <c r="S119" s="82"/>
      <c r="T119" s="83"/>
      <c r="U119" s="237" t="e">
        <f>IF(OR(L119="×",AG119=#REF!),"－",IF(T119&lt;&gt;"",ROUNDDOWN(T119/R119,3),(IFERROR(ROUNDDOWN(S119/R119,3),"－"))))</f>
        <v>#REF!</v>
      </c>
      <c r="V119" s="63"/>
      <c r="W119" s="63"/>
      <c r="X119" s="59"/>
      <c r="Y119" s="64"/>
      <c r="Z119" s="65"/>
      <c r="AA119" s="66"/>
      <c r="AB119" s="7"/>
      <c r="AC119" s="10"/>
      <c r="AD119" s="10"/>
      <c r="AE119" s="67"/>
      <c r="AF119" s="68"/>
      <c r="AG119" s="64"/>
      <c r="AH119" s="60"/>
      <c r="AI119" s="60"/>
      <c r="AJ119" s="60"/>
      <c r="AK119" s="7"/>
      <c r="AL119" s="7"/>
      <c r="AM119" s="59"/>
      <c r="AN119" s="7"/>
      <c r="AO119" s="7"/>
      <c r="AP119" s="7"/>
      <c r="AQ119" s="7"/>
      <c r="AR119" s="7"/>
      <c r="AS119" s="7"/>
      <c r="AT119" s="7"/>
      <c r="AU119" s="7"/>
      <c r="AV119" s="179"/>
      <c r="AW119" s="59"/>
      <c r="AX119" s="194" t="e">
        <f>IF(AND(OR(K119=#REF!,K119=#REF!),OR(AG119=#REF!,AG119=#REF!)),"年間支払金額(全官署)",IF(OR(AG119=#REF!,AG119=#REF!),"年間支払金額",IF(AND(OR(COUNTIF(AI119,"*すべて*"),COUNTIF(AI119,"*全て*")),Q119="●",OR(K119=#REF!,K119=#REF!)),"年間支払金額(全官署、契約相手方ごと)",IF(AND(OR(COUNTIF(AI119,"*すべて*"),COUNTIF(AI119,"*全て*")),Q119="●"),"年間支払金額(契約相手方ごと)",IF(AND(OR(K119=#REF!,K119=#REF!),AG119=#REF!),"契約総額(全官署)",IF(AND(K119=#REF!,AG119=#REF!),"契約総額(自官署のみ)",IF(K119=#REF!,"年間支払金額(自官署のみ)",IF(AG119=#REF!,"契約総額",IF(AND(COUNTIF(BE119,"&lt;&gt;*単価*"),OR(K119=#REF!,K119=#REF!)),"全官署予定価格",IF(AND(COUNTIF(BE119,"*単価*"),OR(K119=#REF!,K119=#REF!)),"全官署支払金額",IF(AND(COUNTIF(BE119,"&lt;&gt;*単価*"),COUNTIF(BE119,"*変更契約*")),"変更後予定価格",IF(COUNTIF(BE119,"*単価*"),"年間支払金額","予定価格"))))))))))))</f>
        <v>#REF!</v>
      </c>
      <c r="AY119" s="194" t="e">
        <f>IF(AND(BD119=#REF!,R119&gt;#REF!),"○",IF(AND(BD119=#REF!,R119&gt;=#REF!),"○",IF(AND(BD119=#REF!,R119&gt;=#REF!),"○",IF(AND(BD119=#REF!,R119&gt;=#REF!),"○",IF(AND(BD119=#REF!,R119&gt;=#REF!),"○",IF(AND(BD119=#REF!,R119&gt;=#REF!),"○",IF(AND(BD119=#REF!,R119&gt;=#REF!),"○",IF(AND(BD119=#REF!,R119&gt;=#REF!),"○",IF(AND(BD119=#REF!,R119&gt;=#REF!),"○",IF(R119="他官署で調達手続き入札を実施のため","○","×"))))))))))</f>
        <v>#REF!</v>
      </c>
      <c r="AZ119" s="194" t="e">
        <f>IF(AND(BD119=#REF!,W119&gt;#REF!),"○",IF(AND(BD119=#REF!,W119&gt;=#REF!),"○",IF(AND(BD119=#REF!,W119&gt;=#REF!),"○",IF(AND(BD119=#REF!,W119&gt;=#REF!),"○",IF(AND(BD119=#REF!,W119&gt;=#REF!),"○",IF(AND(BD119=#REF!,W119&gt;=#REF!),"○",IF(AND(BD119=#REF!,W119&gt;=#REF!),"○",IF(AND(BD119=#REF!,W119&gt;=#REF!),"○",IF(AND(BD119=#REF!,W119&gt;=#REF!),"○","×")))))))))</f>
        <v>#REF!</v>
      </c>
      <c r="BA119" s="194" t="e">
        <f t="shared" si="9"/>
        <v>#REF!</v>
      </c>
      <c r="BB119" s="194" t="e">
        <f t="shared" si="10"/>
        <v>#REF!</v>
      </c>
      <c r="BC119" s="195" t="e">
        <f t="shared" si="11"/>
        <v>#REF!</v>
      </c>
      <c r="BD119" s="193">
        <f t="shared" si="14"/>
        <v>0</v>
      </c>
      <c r="BE119" s="7" t="e">
        <f>IF(AG119=#REF!,"",IF(AND(K119&lt;&gt;"",ISTEXT(S119)),"分担契約/単価契約",IF(ISTEXT(S119),"単価契約",IF(K119&lt;&gt;"","分担契約",""))))</f>
        <v>#REF!</v>
      </c>
      <c r="BF119" s="205" t="e">
        <f>IF(COUNTIF(R119,"**"),"",IF(AND(R119&gt;=#REF!,OR(H119=#REF!,H119=#REF!)),1,IF(AND(R119&gt;=#REF!,H119&lt;&gt;#REF!,H119&lt;&gt;#REF!),1,"")))</f>
        <v>#REF!</v>
      </c>
      <c r="BG119" s="253" t="str">
        <f t="shared" si="15"/>
        <v>○</v>
      </c>
      <c r="BH119" s="205" t="b">
        <f t="shared" si="16"/>
        <v>1</v>
      </c>
      <c r="BI119" s="205" t="b">
        <f t="shared" si="17"/>
        <v>1</v>
      </c>
    </row>
    <row r="120" spans="1:61" s="75" customFormat="1" ht="54.95" customHeight="1">
      <c r="A120" s="177">
        <f t="shared" si="12"/>
        <v>115</v>
      </c>
      <c r="B120" s="177" t="str">
        <f t="shared" si="13"/>
        <v/>
      </c>
      <c r="C120" s="177" t="str">
        <f>IF(B120&lt;&gt;1,"",COUNTIF($B$6:B120,1))</f>
        <v/>
      </c>
      <c r="D120" s="177" t="str">
        <f>IF(B120&lt;&gt;2,"",COUNTIF($B$6:B120,2))</f>
        <v/>
      </c>
      <c r="E120" s="177" t="str">
        <f>IF(B120&lt;&gt;3,"",COUNTIF($B$6:B120,3))</f>
        <v/>
      </c>
      <c r="F120" s="177" t="str">
        <f>IF(B120&lt;&gt;4,"",COUNTIF($B$6:B120,4))</f>
        <v/>
      </c>
      <c r="G120" s="59"/>
      <c r="H120" s="60"/>
      <c r="I120" s="60"/>
      <c r="J120" s="60"/>
      <c r="K120" s="59"/>
      <c r="L120" s="7"/>
      <c r="M120" s="61"/>
      <c r="N120" s="98"/>
      <c r="O120" s="150"/>
      <c r="P120" s="60"/>
      <c r="Q120" s="59"/>
      <c r="R120" s="63"/>
      <c r="S120" s="80"/>
      <c r="T120" s="80"/>
      <c r="U120" s="237" t="e">
        <f>IF(OR(L120="×",AG120=#REF!),"－",IF(T120&lt;&gt;"",ROUNDDOWN(T120/R120,3),(IFERROR(ROUNDDOWN(S120/R120,3),"－"))))</f>
        <v>#REF!</v>
      </c>
      <c r="V120" s="63"/>
      <c r="W120" s="63"/>
      <c r="X120" s="59"/>
      <c r="Y120" s="64"/>
      <c r="Z120" s="65"/>
      <c r="AA120" s="66"/>
      <c r="AB120" s="7"/>
      <c r="AC120" s="10"/>
      <c r="AD120" s="10"/>
      <c r="AE120" s="67"/>
      <c r="AF120" s="68"/>
      <c r="AG120" s="64"/>
      <c r="AH120" s="60"/>
      <c r="AI120" s="60"/>
      <c r="AJ120" s="60"/>
      <c r="AK120" s="7"/>
      <c r="AL120" s="7"/>
      <c r="AM120" s="59"/>
      <c r="AN120" s="7"/>
      <c r="AO120" s="7"/>
      <c r="AP120" s="7"/>
      <c r="AQ120" s="7"/>
      <c r="AR120" s="7"/>
      <c r="AS120" s="7"/>
      <c r="AT120" s="7"/>
      <c r="AU120" s="7"/>
      <c r="AV120" s="179"/>
      <c r="AW120" s="59"/>
      <c r="AX120" s="194" t="e">
        <f>IF(AND(OR(K120=#REF!,K120=#REF!),OR(AG120=#REF!,AG120=#REF!)),"年間支払金額(全官署)",IF(OR(AG120=#REF!,AG120=#REF!),"年間支払金額",IF(AND(OR(COUNTIF(AI120,"*すべて*"),COUNTIF(AI120,"*全て*")),Q120="●",OR(K120=#REF!,K120=#REF!)),"年間支払金額(全官署、契約相手方ごと)",IF(AND(OR(COUNTIF(AI120,"*すべて*"),COUNTIF(AI120,"*全て*")),Q120="●"),"年間支払金額(契約相手方ごと)",IF(AND(OR(K120=#REF!,K120=#REF!),AG120=#REF!),"契約総額(全官署)",IF(AND(K120=#REF!,AG120=#REF!),"契約総額(自官署のみ)",IF(K120=#REF!,"年間支払金額(自官署のみ)",IF(AG120=#REF!,"契約総額",IF(AND(COUNTIF(BE120,"&lt;&gt;*単価*"),OR(K120=#REF!,K120=#REF!)),"全官署予定価格",IF(AND(COUNTIF(BE120,"*単価*"),OR(K120=#REF!,K120=#REF!)),"全官署支払金額",IF(AND(COUNTIF(BE120,"&lt;&gt;*単価*"),COUNTIF(BE120,"*変更契約*")),"変更後予定価格",IF(COUNTIF(BE120,"*単価*"),"年間支払金額","予定価格"))))))))))))</f>
        <v>#REF!</v>
      </c>
      <c r="AY120" s="194" t="e">
        <f>IF(AND(BD120=#REF!,R120&gt;#REF!),"○",IF(AND(BD120=#REF!,R120&gt;=#REF!),"○",IF(AND(BD120=#REF!,R120&gt;=#REF!),"○",IF(AND(BD120=#REF!,R120&gt;=#REF!),"○",IF(AND(BD120=#REF!,R120&gt;=#REF!),"○",IF(AND(BD120=#REF!,R120&gt;=#REF!),"○",IF(AND(BD120=#REF!,R120&gt;=#REF!),"○",IF(AND(BD120=#REF!,R120&gt;=#REF!),"○",IF(AND(BD120=#REF!,R120&gt;=#REF!),"○",IF(R120="他官署で調達手続き入札を実施のため","○","×"))))))))))</f>
        <v>#REF!</v>
      </c>
      <c r="AZ120" s="194" t="e">
        <f>IF(AND(BD120=#REF!,W120&gt;#REF!),"○",IF(AND(BD120=#REF!,W120&gt;=#REF!),"○",IF(AND(BD120=#REF!,W120&gt;=#REF!),"○",IF(AND(BD120=#REF!,W120&gt;=#REF!),"○",IF(AND(BD120=#REF!,W120&gt;=#REF!),"○",IF(AND(BD120=#REF!,W120&gt;=#REF!),"○",IF(AND(BD120=#REF!,W120&gt;=#REF!),"○",IF(AND(BD120=#REF!,W120&gt;=#REF!),"○",IF(AND(BD120=#REF!,W120&gt;=#REF!),"○","×")))))))))</f>
        <v>#REF!</v>
      </c>
      <c r="BA120" s="194" t="e">
        <f t="shared" si="9"/>
        <v>#REF!</v>
      </c>
      <c r="BB120" s="194" t="e">
        <f t="shared" si="10"/>
        <v>#REF!</v>
      </c>
      <c r="BC120" s="195" t="e">
        <f t="shared" si="11"/>
        <v>#REF!</v>
      </c>
      <c r="BD120" s="193">
        <f t="shared" si="14"/>
        <v>0</v>
      </c>
      <c r="BE120" s="7" t="e">
        <f>IF(AG120=#REF!,"",IF(AND(K120&lt;&gt;"",ISTEXT(S120)),"分担契約/単価契約",IF(ISTEXT(S120),"単価契約",IF(K120&lt;&gt;"","分担契約",""))))</f>
        <v>#REF!</v>
      </c>
      <c r="BF120" s="205" t="e">
        <f>IF(COUNTIF(R120,"**"),"",IF(AND(R120&gt;=#REF!,OR(H120=#REF!,H120=#REF!)),1,IF(AND(R120&gt;=#REF!,H120&lt;&gt;#REF!,H120&lt;&gt;#REF!),1,"")))</f>
        <v>#REF!</v>
      </c>
      <c r="BG120" s="253" t="str">
        <f t="shared" si="15"/>
        <v>○</v>
      </c>
      <c r="BH120" s="205" t="b">
        <f t="shared" si="16"/>
        <v>1</v>
      </c>
      <c r="BI120" s="205" t="b">
        <f t="shared" si="17"/>
        <v>1</v>
      </c>
    </row>
    <row r="121" spans="1:61" s="75" customFormat="1" ht="54.95" customHeight="1">
      <c r="A121" s="177">
        <f t="shared" si="12"/>
        <v>116</v>
      </c>
      <c r="B121" s="177" t="str">
        <f t="shared" si="13"/>
        <v/>
      </c>
      <c r="C121" s="177" t="str">
        <f>IF(B121&lt;&gt;1,"",COUNTIF($B$6:B121,1))</f>
        <v/>
      </c>
      <c r="D121" s="177" t="str">
        <f>IF(B121&lt;&gt;2,"",COUNTIF($B$6:B121,2))</f>
        <v/>
      </c>
      <c r="E121" s="177" t="str">
        <f>IF(B121&lt;&gt;3,"",COUNTIF($B$6:B121,3))</f>
        <v/>
      </c>
      <c r="F121" s="177" t="str">
        <f>IF(B121&lt;&gt;4,"",COUNTIF($B$6:B121,4))</f>
        <v/>
      </c>
      <c r="G121" s="59"/>
      <c r="H121" s="60"/>
      <c r="I121" s="60"/>
      <c r="J121" s="60"/>
      <c r="K121" s="59"/>
      <c r="L121" s="7"/>
      <c r="M121" s="61"/>
      <c r="N121" s="151"/>
      <c r="O121" s="12"/>
      <c r="P121" s="60"/>
      <c r="Q121" s="59"/>
      <c r="R121" s="152"/>
      <c r="S121" s="153"/>
      <c r="T121" s="153"/>
      <c r="U121" s="237" t="e">
        <f>IF(OR(L121="×",AG121=#REF!),"－",IF(T121&lt;&gt;"",ROUNDDOWN(T121/R121,3),(IFERROR(ROUNDDOWN(S121/R121,3),"－"))))</f>
        <v>#REF!</v>
      </c>
      <c r="V121" s="63"/>
      <c r="W121" s="63"/>
      <c r="X121" s="59"/>
      <c r="Y121" s="64"/>
      <c r="Z121" s="65"/>
      <c r="AA121" s="66"/>
      <c r="AB121" s="7"/>
      <c r="AC121" s="10"/>
      <c r="AD121" s="10"/>
      <c r="AE121" s="67"/>
      <c r="AF121" s="68"/>
      <c r="AG121" s="64"/>
      <c r="AH121" s="60"/>
      <c r="AI121" s="60"/>
      <c r="AJ121" s="60"/>
      <c r="AK121" s="7"/>
      <c r="AL121" s="7"/>
      <c r="AM121" s="59"/>
      <c r="AN121" s="7"/>
      <c r="AO121" s="7"/>
      <c r="AP121" s="7"/>
      <c r="AQ121" s="7"/>
      <c r="AR121" s="7"/>
      <c r="AS121" s="7"/>
      <c r="AT121" s="7"/>
      <c r="AU121" s="7"/>
      <c r="AV121" s="179"/>
      <c r="AW121" s="59"/>
      <c r="AX121" s="194" t="e">
        <f>IF(AND(OR(K121=#REF!,K121=#REF!),OR(AG121=#REF!,AG121=#REF!)),"年間支払金額(全官署)",IF(OR(AG121=#REF!,AG121=#REF!),"年間支払金額",IF(AND(OR(COUNTIF(AI121,"*すべて*"),COUNTIF(AI121,"*全て*")),Q121="●",OR(K121=#REF!,K121=#REF!)),"年間支払金額(全官署、契約相手方ごと)",IF(AND(OR(COUNTIF(AI121,"*すべて*"),COUNTIF(AI121,"*全て*")),Q121="●"),"年間支払金額(契約相手方ごと)",IF(AND(OR(K121=#REF!,K121=#REF!),AG121=#REF!),"契約総額(全官署)",IF(AND(K121=#REF!,AG121=#REF!),"契約総額(自官署のみ)",IF(K121=#REF!,"年間支払金額(自官署のみ)",IF(AG121=#REF!,"契約総額",IF(AND(COUNTIF(BE121,"&lt;&gt;*単価*"),OR(K121=#REF!,K121=#REF!)),"全官署予定価格",IF(AND(COUNTIF(BE121,"*単価*"),OR(K121=#REF!,K121=#REF!)),"全官署支払金額",IF(AND(COUNTIF(BE121,"&lt;&gt;*単価*"),COUNTIF(BE121,"*変更契約*")),"変更後予定価格",IF(COUNTIF(BE121,"*単価*"),"年間支払金額","予定価格"))))))))))))</f>
        <v>#REF!</v>
      </c>
      <c r="AY121" s="194" t="e">
        <f>IF(AND(BD121=#REF!,R121&gt;#REF!),"○",IF(AND(BD121=#REF!,R121&gt;=#REF!),"○",IF(AND(BD121=#REF!,R121&gt;=#REF!),"○",IF(AND(BD121=#REF!,R121&gt;=#REF!),"○",IF(AND(BD121=#REF!,R121&gt;=#REF!),"○",IF(AND(BD121=#REF!,R121&gt;=#REF!),"○",IF(AND(BD121=#REF!,R121&gt;=#REF!),"○",IF(AND(BD121=#REF!,R121&gt;=#REF!),"○",IF(AND(BD121=#REF!,R121&gt;=#REF!),"○",IF(R121="他官署で調達手続き入札を実施のため","○","×"))))))))))</f>
        <v>#REF!</v>
      </c>
      <c r="AZ121" s="194" t="e">
        <f>IF(AND(BD121=#REF!,W121&gt;#REF!),"○",IF(AND(BD121=#REF!,W121&gt;=#REF!),"○",IF(AND(BD121=#REF!,W121&gt;=#REF!),"○",IF(AND(BD121=#REF!,W121&gt;=#REF!),"○",IF(AND(BD121=#REF!,W121&gt;=#REF!),"○",IF(AND(BD121=#REF!,W121&gt;=#REF!),"○",IF(AND(BD121=#REF!,W121&gt;=#REF!),"○",IF(AND(BD121=#REF!,W121&gt;=#REF!),"○",IF(AND(BD121=#REF!,W121&gt;=#REF!),"○","×")))))))))</f>
        <v>#REF!</v>
      </c>
      <c r="BA121" s="194" t="e">
        <f t="shared" si="9"/>
        <v>#REF!</v>
      </c>
      <c r="BB121" s="194" t="e">
        <f t="shared" si="10"/>
        <v>#REF!</v>
      </c>
      <c r="BC121" s="195" t="e">
        <f t="shared" si="11"/>
        <v>#REF!</v>
      </c>
      <c r="BD121" s="193">
        <f t="shared" si="14"/>
        <v>0</v>
      </c>
      <c r="BE121" s="7" t="e">
        <f>IF(AG121=#REF!,"",IF(AND(K121&lt;&gt;"",ISTEXT(S121)),"分担契約/単価契約",IF(ISTEXT(S121),"単価契約",IF(K121&lt;&gt;"","分担契約",""))))</f>
        <v>#REF!</v>
      </c>
      <c r="BF121" s="205" t="e">
        <f>IF(COUNTIF(R121,"**"),"",IF(AND(R121&gt;=#REF!,OR(H121=#REF!,H121=#REF!)),1,IF(AND(R121&gt;=#REF!,H121&lt;&gt;#REF!,H121&lt;&gt;#REF!),1,"")))</f>
        <v>#REF!</v>
      </c>
      <c r="BG121" s="253" t="str">
        <f t="shared" si="15"/>
        <v>○</v>
      </c>
      <c r="BH121" s="205" t="b">
        <f t="shared" si="16"/>
        <v>1</v>
      </c>
      <c r="BI121" s="205" t="b">
        <f t="shared" si="17"/>
        <v>1</v>
      </c>
    </row>
    <row r="122" spans="1:61" s="75" customFormat="1" ht="54.95" customHeight="1">
      <c r="A122" s="177">
        <f t="shared" si="12"/>
        <v>117</v>
      </c>
      <c r="B122" s="177" t="str">
        <f t="shared" si="13"/>
        <v/>
      </c>
      <c r="C122" s="177" t="str">
        <f>IF(B122&lt;&gt;1,"",COUNTIF($B$6:B122,1))</f>
        <v/>
      </c>
      <c r="D122" s="177" t="str">
        <f>IF(B122&lt;&gt;2,"",COUNTIF($B$6:B122,2))</f>
        <v/>
      </c>
      <c r="E122" s="177" t="str">
        <f>IF(B122&lt;&gt;3,"",COUNTIF($B$6:B122,3))</f>
        <v/>
      </c>
      <c r="F122" s="177" t="str">
        <f>IF(B122&lt;&gt;4,"",COUNTIF($B$6:B122,4))</f>
        <v/>
      </c>
      <c r="G122" s="59"/>
      <c r="H122" s="60"/>
      <c r="I122" s="60"/>
      <c r="J122" s="60"/>
      <c r="K122" s="59"/>
      <c r="L122" s="7"/>
      <c r="M122" s="61"/>
      <c r="N122" s="151"/>
      <c r="O122" s="12"/>
      <c r="P122" s="60"/>
      <c r="Q122" s="59"/>
      <c r="R122" s="152"/>
      <c r="S122" s="153"/>
      <c r="T122" s="153"/>
      <c r="U122" s="237" t="e">
        <f>IF(OR(L122="×",AG122=#REF!),"－",IF(T122&lt;&gt;"",ROUNDDOWN(T122/R122,3),(IFERROR(ROUNDDOWN(S122/R122,3),"－"))))</f>
        <v>#REF!</v>
      </c>
      <c r="V122" s="63"/>
      <c r="W122" s="63"/>
      <c r="X122" s="59"/>
      <c r="Y122" s="64"/>
      <c r="Z122" s="65"/>
      <c r="AA122" s="66"/>
      <c r="AB122" s="7"/>
      <c r="AC122" s="10"/>
      <c r="AD122" s="10"/>
      <c r="AE122" s="67"/>
      <c r="AF122" s="68"/>
      <c r="AG122" s="64"/>
      <c r="AH122" s="60"/>
      <c r="AI122" s="60"/>
      <c r="AJ122" s="60"/>
      <c r="AK122" s="7"/>
      <c r="AL122" s="7"/>
      <c r="AM122" s="59"/>
      <c r="AN122" s="7"/>
      <c r="AO122" s="7"/>
      <c r="AP122" s="7"/>
      <c r="AQ122" s="7"/>
      <c r="AR122" s="7"/>
      <c r="AS122" s="7"/>
      <c r="AT122" s="7"/>
      <c r="AU122" s="7"/>
      <c r="AV122" s="179"/>
      <c r="AW122" s="59"/>
      <c r="AX122" s="194" t="e">
        <f>IF(AND(OR(K122=#REF!,K122=#REF!),OR(AG122=#REF!,AG122=#REF!)),"年間支払金額(全官署)",IF(OR(AG122=#REF!,AG122=#REF!),"年間支払金額",IF(AND(OR(COUNTIF(AI122,"*すべて*"),COUNTIF(AI122,"*全て*")),Q122="●",OR(K122=#REF!,K122=#REF!)),"年間支払金額(全官署、契約相手方ごと)",IF(AND(OR(COUNTIF(AI122,"*すべて*"),COUNTIF(AI122,"*全て*")),Q122="●"),"年間支払金額(契約相手方ごと)",IF(AND(OR(K122=#REF!,K122=#REF!),AG122=#REF!),"契約総額(全官署)",IF(AND(K122=#REF!,AG122=#REF!),"契約総額(自官署のみ)",IF(K122=#REF!,"年間支払金額(自官署のみ)",IF(AG122=#REF!,"契約総額",IF(AND(COUNTIF(BE122,"&lt;&gt;*単価*"),OR(K122=#REF!,K122=#REF!)),"全官署予定価格",IF(AND(COUNTIF(BE122,"*単価*"),OR(K122=#REF!,K122=#REF!)),"全官署支払金額",IF(AND(COUNTIF(BE122,"&lt;&gt;*単価*"),COUNTIF(BE122,"*変更契約*")),"変更後予定価格",IF(COUNTIF(BE122,"*単価*"),"年間支払金額","予定価格"))))))))))))</f>
        <v>#REF!</v>
      </c>
      <c r="AY122" s="194" t="e">
        <f>IF(AND(BD122=#REF!,R122&gt;#REF!),"○",IF(AND(BD122=#REF!,R122&gt;=#REF!),"○",IF(AND(BD122=#REF!,R122&gt;=#REF!),"○",IF(AND(BD122=#REF!,R122&gt;=#REF!),"○",IF(AND(BD122=#REF!,R122&gt;=#REF!),"○",IF(AND(BD122=#REF!,R122&gt;=#REF!),"○",IF(AND(BD122=#REF!,R122&gt;=#REF!),"○",IF(AND(BD122=#REF!,R122&gt;=#REF!),"○",IF(AND(BD122=#REF!,R122&gt;=#REF!),"○",IF(R122="他官署で調達手続き入札を実施のため","○","×"))))))))))</f>
        <v>#REF!</v>
      </c>
      <c r="AZ122" s="194" t="e">
        <f>IF(AND(BD122=#REF!,W122&gt;#REF!),"○",IF(AND(BD122=#REF!,W122&gt;=#REF!),"○",IF(AND(BD122=#REF!,W122&gt;=#REF!),"○",IF(AND(BD122=#REF!,W122&gt;=#REF!),"○",IF(AND(BD122=#REF!,W122&gt;=#REF!),"○",IF(AND(BD122=#REF!,W122&gt;=#REF!),"○",IF(AND(BD122=#REF!,W122&gt;=#REF!),"○",IF(AND(BD122=#REF!,W122&gt;=#REF!),"○",IF(AND(BD122=#REF!,W122&gt;=#REF!),"○","×")))))))))</f>
        <v>#REF!</v>
      </c>
      <c r="BA122" s="194" t="e">
        <f t="shared" si="9"/>
        <v>#REF!</v>
      </c>
      <c r="BB122" s="194" t="e">
        <f t="shared" si="10"/>
        <v>#REF!</v>
      </c>
      <c r="BC122" s="195" t="e">
        <f t="shared" si="11"/>
        <v>#REF!</v>
      </c>
      <c r="BD122" s="193">
        <f t="shared" si="14"/>
        <v>0</v>
      </c>
      <c r="BE122" s="7" t="e">
        <f>IF(AG122=#REF!,"",IF(AND(K122&lt;&gt;"",ISTEXT(S122)),"分担契約/単価契約",IF(ISTEXT(S122),"単価契約",IF(K122&lt;&gt;"","分担契約",""))))</f>
        <v>#REF!</v>
      </c>
      <c r="BF122" s="205" t="e">
        <f>IF(COUNTIF(R122,"**"),"",IF(AND(R122&gt;=#REF!,OR(H122=#REF!,H122=#REF!)),1,IF(AND(R122&gt;=#REF!,H122&lt;&gt;#REF!,H122&lt;&gt;#REF!),1,"")))</f>
        <v>#REF!</v>
      </c>
      <c r="BG122" s="253" t="str">
        <f t="shared" si="15"/>
        <v>○</v>
      </c>
      <c r="BH122" s="205" t="b">
        <f t="shared" si="16"/>
        <v>1</v>
      </c>
      <c r="BI122" s="205" t="b">
        <f t="shared" si="17"/>
        <v>1</v>
      </c>
    </row>
    <row r="123" spans="1:61" s="75" customFormat="1" ht="54.95" customHeight="1">
      <c r="A123" s="177">
        <f t="shared" si="12"/>
        <v>118</v>
      </c>
      <c r="B123" s="177" t="str">
        <f t="shared" si="13"/>
        <v/>
      </c>
      <c r="C123" s="177" t="str">
        <f>IF(B123&lt;&gt;1,"",COUNTIF($B$6:B123,1))</f>
        <v/>
      </c>
      <c r="D123" s="177" t="str">
        <f>IF(B123&lt;&gt;2,"",COUNTIF($B$6:B123,2))</f>
        <v/>
      </c>
      <c r="E123" s="177" t="str">
        <f>IF(B123&lt;&gt;3,"",COUNTIF($B$6:B123,3))</f>
        <v/>
      </c>
      <c r="F123" s="177" t="str">
        <f>IF(B123&lt;&gt;4,"",COUNTIF($B$6:B123,4))</f>
        <v/>
      </c>
      <c r="G123" s="59"/>
      <c r="H123" s="60"/>
      <c r="I123" s="60"/>
      <c r="J123" s="60"/>
      <c r="K123" s="59"/>
      <c r="L123" s="7"/>
      <c r="M123" s="61"/>
      <c r="N123" s="151"/>
      <c r="O123" s="12"/>
      <c r="P123" s="60"/>
      <c r="Q123" s="59"/>
      <c r="R123" s="152"/>
      <c r="S123" s="153"/>
      <c r="T123" s="153"/>
      <c r="U123" s="237" t="e">
        <f>IF(OR(L123="×",AG123=#REF!),"－",IF(T123&lt;&gt;"",ROUNDDOWN(T123/R123,3),(IFERROR(ROUNDDOWN(S123/R123,3),"－"))))</f>
        <v>#REF!</v>
      </c>
      <c r="V123" s="63"/>
      <c r="W123" s="63"/>
      <c r="X123" s="59"/>
      <c r="Y123" s="64"/>
      <c r="Z123" s="65"/>
      <c r="AA123" s="66"/>
      <c r="AB123" s="7"/>
      <c r="AC123" s="10"/>
      <c r="AD123" s="10"/>
      <c r="AE123" s="67"/>
      <c r="AF123" s="68"/>
      <c r="AG123" s="64"/>
      <c r="AH123" s="60"/>
      <c r="AI123" s="60"/>
      <c r="AJ123" s="60"/>
      <c r="AK123" s="7"/>
      <c r="AL123" s="7"/>
      <c r="AM123" s="59"/>
      <c r="AN123" s="7"/>
      <c r="AO123" s="7"/>
      <c r="AP123" s="7"/>
      <c r="AQ123" s="7"/>
      <c r="AR123" s="7"/>
      <c r="AS123" s="7"/>
      <c r="AT123" s="7"/>
      <c r="AU123" s="7"/>
      <c r="AV123" s="179"/>
      <c r="AW123" s="59"/>
      <c r="AX123" s="194" t="e">
        <f>IF(AND(OR(K123=#REF!,K123=#REF!),OR(AG123=#REF!,AG123=#REF!)),"年間支払金額(全官署)",IF(OR(AG123=#REF!,AG123=#REF!),"年間支払金額",IF(AND(OR(COUNTIF(AI123,"*すべて*"),COUNTIF(AI123,"*全て*")),Q123="●",OR(K123=#REF!,K123=#REF!)),"年間支払金額(全官署、契約相手方ごと)",IF(AND(OR(COUNTIF(AI123,"*すべて*"),COUNTIF(AI123,"*全て*")),Q123="●"),"年間支払金額(契約相手方ごと)",IF(AND(OR(K123=#REF!,K123=#REF!),AG123=#REF!),"契約総額(全官署)",IF(AND(K123=#REF!,AG123=#REF!),"契約総額(自官署のみ)",IF(K123=#REF!,"年間支払金額(自官署のみ)",IF(AG123=#REF!,"契約総額",IF(AND(COUNTIF(BE123,"&lt;&gt;*単価*"),OR(K123=#REF!,K123=#REF!)),"全官署予定価格",IF(AND(COUNTIF(BE123,"*単価*"),OR(K123=#REF!,K123=#REF!)),"全官署支払金額",IF(AND(COUNTIF(BE123,"&lt;&gt;*単価*"),COUNTIF(BE123,"*変更契約*")),"変更後予定価格",IF(COUNTIF(BE123,"*単価*"),"年間支払金額","予定価格"))))))))))))</f>
        <v>#REF!</v>
      </c>
      <c r="AY123" s="194" t="e">
        <f>IF(AND(BD123=#REF!,R123&gt;#REF!),"○",IF(AND(BD123=#REF!,R123&gt;=#REF!),"○",IF(AND(BD123=#REF!,R123&gt;=#REF!),"○",IF(AND(BD123=#REF!,R123&gt;=#REF!),"○",IF(AND(BD123=#REF!,R123&gt;=#REF!),"○",IF(AND(BD123=#REF!,R123&gt;=#REF!),"○",IF(AND(BD123=#REF!,R123&gt;=#REF!),"○",IF(AND(BD123=#REF!,R123&gt;=#REF!),"○",IF(AND(BD123=#REF!,R123&gt;=#REF!),"○",IF(R123="他官署で調達手続き入札を実施のため","○","×"))))))))))</f>
        <v>#REF!</v>
      </c>
      <c r="AZ123" s="194" t="e">
        <f>IF(AND(BD123=#REF!,W123&gt;#REF!),"○",IF(AND(BD123=#REF!,W123&gt;=#REF!),"○",IF(AND(BD123=#REF!,W123&gt;=#REF!),"○",IF(AND(BD123=#REF!,W123&gt;=#REF!),"○",IF(AND(BD123=#REF!,W123&gt;=#REF!),"○",IF(AND(BD123=#REF!,W123&gt;=#REF!),"○",IF(AND(BD123=#REF!,W123&gt;=#REF!),"○",IF(AND(BD123=#REF!,W123&gt;=#REF!),"○",IF(AND(BD123=#REF!,W123&gt;=#REF!),"○","×")))))))))</f>
        <v>#REF!</v>
      </c>
      <c r="BA123" s="194" t="e">
        <f t="shared" si="9"/>
        <v>#REF!</v>
      </c>
      <c r="BB123" s="194" t="e">
        <f t="shared" si="10"/>
        <v>#REF!</v>
      </c>
      <c r="BC123" s="195" t="e">
        <f t="shared" si="11"/>
        <v>#REF!</v>
      </c>
      <c r="BD123" s="193">
        <f t="shared" si="14"/>
        <v>0</v>
      </c>
      <c r="BE123" s="7" t="e">
        <f>IF(AG123=#REF!,"",IF(AND(K123&lt;&gt;"",ISTEXT(S123)),"分担契約/単価契約",IF(ISTEXT(S123),"単価契約",IF(K123&lt;&gt;"","分担契約",""))))</f>
        <v>#REF!</v>
      </c>
      <c r="BF123" s="205" t="e">
        <f>IF(COUNTIF(R123,"**"),"",IF(AND(R123&gt;=#REF!,OR(H123=#REF!,H123=#REF!)),1,IF(AND(R123&gt;=#REF!,H123&lt;&gt;#REF!,H123&lt;&gt;#REF!),1,"")))</f>
        <v>#REF!</v>
      </c>
      <c r="BG123" s="253" t="str">
        <f t="shared" si="15"/>
        <v>○</v>
      </c>
      <c r="BH123" s="205" t="b">
        <f t="shared" si="16"/>
        <v>1</v>
      </c>
      <c r="BI123" s="205" t="b">
        <f t="shared" si="17"/>
        <v>1</v>
      </c>
    </row>
    <row r="124" spans="1:61" s="75" customFormat="1" ht="54.95" customHeight="1">
      <c r="A124" s="177">
        <f t="shared" si="12"/>
        <v>119</v>
      </c>
      <c r="B124" s="177" t="str">
        <f t="shared" si="13"/>
        <v/>
      </c>
      <c r="C124" s="177" t="str">
        <f>IF(B124&lt;&gt;1,"",COUNTIF($B$6:B124,1))</f>
        <v/>
      </c>
      <c r="D124" s="177" t="str">
        <f>IF(B124&lt;&gt;2,"",COUNTIF($B$6:B124,2))</f>
        <v/>
      </c>
      <c r="E124" s="177" t="str">
        <f>IF(B124&lt;&gt;3,"",COUNTIF($B$6:B124,3))</f>
        <v/>
      </c>
      <c r="F124" s="177" t="str">
        <f>IF(B124&lt;&gt;4,"",COUNTIF($B$6:B124,4))</f>
        <v/>
      </c>
      <c r="G124" s="59"/>
      <c r="H124" s="60"/>
      <c r="I124" s="11"/>
      <c r="J124" s="60"/>
      <c r="K124" s="59"/>
      <c r="L124" s="7"/>
      <c r="M124" s="61"/>
      <c r="N124" s="151"/>
      <c r="O124" s="12"/>
      <c r="P124" s="60"/>
      <c r="Q124" s="59"/>
      <c r="R124" s="152"/>
      <c r="S124" s="153"/>
      <c r="T124" s="153"/>
      <c r="U124" s="237" t="e">
        <f>IF(OR(L124="×",AG124=#REF!),"－",IF(T124&lt;&gt;"",ROUNDDOWN(T124/R124,3),(IFERROR(ROUNDDOWN(S124/R124,3),"－"))))</f>
        <v>#REF!</v>
      </c>
      <c r="V124" s="63"/>
      <c r="W124" s="63"/>
      <c r="X124" s="59"/>
      <c r="Y124" s="64"/>
      <c r="Z124" s="65"/>
      <c r="AA124" s="66"/>
      <c r="AB124" s="7"/>
      <c r="AC124" s="10"/>
      <c r="AD124" s="10"/>
      <c r="AE124" s="67"/>
      <c r="AF124" s="68"/>
      <c r="AG124" s="64"/>
      <c r="AH124" s="60"/>
      <c r="AI124" s="60"/>
      <c r="AJ124" s="60"/>
      <c r="AK124" s="143"/>
      <c r="AL124" s="143"/>
      <c r="AM124" s="59"/>
      <c r="AN124" s="7"/>
      <c r="AO124" s="7"/>
      <c r="AP124" s="7"/>
      <c r="AQ124" s="7"/>
      <c r="AR124" s="7"/>
      <c r="AS124" s="7"/>
      <c r="AT124" s="7"/>
      <c r="AU124" s="7"/>
      <c r="AV124" s="179"/>
      <c r="AW124" s="59"/>
      <c r="AX124" s="194" t="e">
        <f>IF(AND(OR(K124=#REF!,K124=#REF!),OR(AG124=#REF!,AG124=#REF!)),"年間支払金額(全官署)",IF(OR(AG124=#REF!,AG124=#REF!),"年間支払金額",IF(AND(OR(COUNTIF(AI124,"*すべて*"),COUNTIF(AI124,"*全て*")),Q124="●",OR(K124=#REF!,K124=#REF!)),"年間支払金額(全官署、契約相手方ごと)",IF(AND(OR(COUNTIF(AI124,"*すべて*"),COUNTIF(AI124,"*全て*")),Q124="●"),"年間支払金額(契約相手方ごと)",IF(AND(OR(K124=#REF!,K124=#REF!),AG124=#REF!),"契約総額(全官署)",IF(AND(K124=#REF!,AG124=#REF!),"契約総額(自官署のみ)",IF(K124=#REF!,"年間支払金額(自官署のみ)",IF(AG124=#REF!,"契約総額",IF(AND(COUNTIF(BE124,"&lt;&gt;*単価*"),OR(K124=#REF!,K124=#REF!)),"全官署予定価格",IF(AND(COUNTIF(BE124,"*単価*"),OR(K124=#REF!,K124=#REF!)),"全官署支払金額",IF(AND(COUNTIF(BE124,"&lt;&gt;*単価*"),COUNTIF(BE124,"*変更契約*")),"変更後予定価格",IF(COUNTIF(BE124,"*単価*"),"年間支払金額","予定価格"))))))))))))</f>
        <v>#REF!</v>
      </c>
      <c r="AY124" s="194" t="e">
        <f>IF(AND(BD124=#REF!,R124&gt;#REF!),"○",IF(AND(BD124=#REF!,R124&gt;=#REF!),"○",IF(AND(BD124=#REF!,R124&gt;=#REF!),"○",IF(AND(BD124=#REF!,R124&gt;=#REF!),"○",IF(AND(BD124=#REF!,R124&gt;=#REF!),"○",IF(AND(BD124=#REF!,R124&gt;=#REF!),"○",IF(AND(BD124=#REF!,R124&gt;=#REF!),"○",IF(AND(BD124=#REF!,R124&gt;=#REF!),"○",IF(AND(BD124=#REF!,R124&gt;=#REF!),"○",IF(R124="他官署で調達手続き入札を実施のため","○","×"))))))))))</f>
        <v>#REF!</v>
      </c>
      <c r="AZ124" s="194" t="e">
        <f>IF(AND(BD124=#REF!,W124&gt;#REF!),"○",IF(AND(BD124=#REF!,W124&gt;=#REF!),"○",IF(AND(BD124=#REF!,W124&gt;=#REF!),"○",IF(AND(BD124=#REF!,W124&gt;=#REF!),"○",IF(AND(BD124=#REF!,W124&gt;=#REF!),"○",IF(AND(BD124=#REF!,W124&gt;=#REF!),"○",IF(AND(BD124=#REF!,W124&gt;=#REF!),"○",IF(AND(BD124=#REF!,W124&gt;=#REF!),"○",IF(AND(BD124=#REF!,W124&gt;=#REF!),"○","×")))))))))</f>
        <v>#REF!</v>
      </c>
      <c r="BA124" s="194" t="e">
        <f t="shared" si="9"/>
        <v>#REF!</v>
      </c>
      <c r="BB124" s="194" t="e">
        <f t="shared" si="10"/>
        <v>#REF!</v>
      </c>
      <c r="BC124" s="195" t="e">
        <f t="shared" si="11"/>
        <v>#REF!</v>
      </c>
      <c r="BD124" s="193">
        <f t="shared" si="14"/>
        <v>0</v>
      </c>
      <c r="BE124" s="7" t="e">
        <f>IF(AG124=#REF!,"",IF(AND(K124&lt;&gt;"",ISTEXT(S124)),"分担契約/単価契約",IF(ISTEXT(S124),"単価契約",IF(K124&lt;&gt;"","分担契約",""))))</f>
        <v>#REF!</v>
      </c>
      <c r="BF124" s="205" t="e">
        <f>IF(COUNTIF(R124,"**"),"",IF(AND(R124&gt;=#REF!,OR(H124=#REF!,H124=#REF!)),1,IF(AND(R124&gt;=#REF!,H124&lt;&gt;#REF!,H124&lt;&gt;#REF!),1,"")))</f>
        <v>#REF!</v>
      </c>
      <c r="BG124" s="253" t="str">
        <f t="shared" si="15"/>
        <v>○</v>
      </c>
      <c r="BH124" s="205" t="b">
        <f t="shared" si="16"/>
        <v>1</v>
      </c>
      <c r="BI124" s="205" t="b">
        <f t="shared" si="17"/>
        <v>1</v>
      </c>
    </row>
    <row r="125" spans="1:61" s="75" customFormat="1" ht="54.95" customHeight="1">
      <c r="A125" s="177">
        <f t="shared" si="12"/>
        <v>120</v>
      </c>
      <c r="B125" s="177" t="str">
        <f t="shared" si="13"/>
        <v/>
      </c>
      <c r="C125" s="177" t="str">
        <f>IF(B125&lt;&gt;1,"",COUNTIF($B$6:B125,1))</f>
        <v/>
      </c>
      <c r="D125" s="177" t="str">
        <f>IF(B125&lt;&gt;2,"",COUNTIF($B$6:B125,2))</f>
        <v/>
      </c>
      <c r="E125" s="177" t="str">
        <f>IF(B125&lt;&gt;3,"",COUNTIF($B$6:B125,3))</f>
        <v/>
      </c>
      <c r="F125" s="177" t="str">
        <f>IF(B125&lt;&gt;4,"",COUNTIF($B$6:B125,4))</f>
        <v/>
      </c>
      <c r="G125" s="59"/>
      <c r="H125" s="60"/>
      <c r="I125" s="11"/>
      <c r="J125" s="60"/>
      <c r="K125" s="59"/>
      <c r="L125" s="7"/>
      <c r="M125" s="61"/>
      <c r="N125" s="151"/>
      <c r="O125" s="12"/>
      <c r="P125" s="60"/>
      <c r="Q125" s="59"/>
      <c r="R125" s="152"/>
      <c r="S125" s="153"/>
      <c r="T125" s="153"/>
      <c r="U125" s="237" t="e">
        <f>IF(OR(L125="×",AG125=#REF!),"－",IF(T125&lt;&gt;"",ROUNDDOWN(T125/R125,3),(IFERROR(ROUNDDOWN(S125/R125,3),"－"))))</f>
        <v>#REF!</v>
      </c>
      <c r="V125" s="63"/>
      <c r="W125" s="63"/>
      <c r="X125" s="59"/>
      <c r="Y125" s="64"/>
      <c r="Z125" s="65"/>
      <c r="AA125" s="66"/>
      <c r="AB125" s="7"/>
      <c r="AC125" s="10"/>
      <c r="AD125" s="10"/>
      <c r="AE125" s="67"/>
      <c r="AF125" s="68"/>
      <c r="AG125" s="64"/>
      <c r="AH125" s="60"/>
      <c r="AI125" s="60"/>
      <c r="AJ125" s="60"/>
      <c r="AK125" s="143"/>
      <c r="AL125" s="143"/>
      <c r="AM125" s="59"/>
      <c r="AN125" s="7"/>
      <c r="AO125" s="7"/>
      <c r="AP125" s="7"/>
      <c r="AQ125" s="7"/>
      <c r="AR125" s="7"/>
      <c r="AS125" s="7"/>
      <c r="AT125" s="7"/>
      <c r="AU125" s="7"/>
      <c r="AV125" s="179"/>
      <c r="AW125" s="59"/>
      <c r="AX125" s="194" t="e">
        <f>IF(AND(OR(K125=#REF!,K125=#REF!),OR(AG125=#REF!,AG125=#REF!)),"年間支払金額(全官署)",IF(OR(AG125=#REF!,AG125=#REF!),"年間支払金額",IF(AND(OR(COUNTIF(AI125,"*すべて*"),COUNTIF(AI125,"*全て*")),Q125="●",OR(K125=#REF!,K125=#REF!)),"年間支払金額(全官署、契約相手方ごと)",IF(AND(OR(COUNTIF(AI125,"*すべて*"),COUNTIF(AI125,"*全て*")),Q125="●"),"年間支払金額(契約相手方ごと)",IF(AND(OR(K125=#REF!,K125=#REF!),AG125=#REF!),"契約総額(全官署)",IF(AND(K125=#REF!,AG125=#REF!),"契約総額(自官署のみ)",IF(K125=#REF!,"年間支払金額(自官署のみ)",IF(AG125=#REF!,"契約総額",IF(AND(COUNTIF(BE125,"&lt;&gt;*単価*"),OR(K125=#REF!,K125=#REF!)),"全官署予定価格",IF(AND(COUNTIF(BE125,"*単価*"),OR(K125=#REF!,K125=#REF!)),"全官署支払金額",IF(AND(COUNTIF(BE125,"&lt;&gt;*単価*"),COUNTIF(BE125,"*変更契約*")),"変更後予定価格",IF(COUNTIF(BE125,"*単価*"),"年間支払金額","予定価格"))))))))))))</f>
        <v>#REF!</v>
      </c>
      <c r="AY125" s="194" t="e">
        <f>IF(AND(BD125=#REF!,R125&gt;#REF!),"○",IF(AND(BD125=#REF!,R125&gt;=#REF!),"○",IF(AND(BD125=#REF!,R125&gt;=#REF!),"○",IF(AND(BD125=#REF!,R125&gt;=#REF!),"○",IF(AND(BD125=#REF!,R125&gt;=#REF!),"○",IF(AND(BD125=#REF!,R125&gt;=#REF!),"○",IF(AND(BD125=#REF!,R125&gt;=#REF!),"○",IF(AND(BD125=#REF!,R125&gt;=#REF!),"○",IF(AND(BD125=#REF!,R125&gt;=#REF!),"○",IF(R125="他官署で調達手続き入札を実施のため","○","×"))))))))))</f>
        <v>#REF!</v>
      </c>
      <c r="AZ125" s="194" t="e">
        <f>IF(AND(BD125=#REF!,W125&gt;#REF!),"○",IF(AND(BD125=#REF!,W125&gt;=#REF!),"○",IF(AND(BD125=#REF!,W125&gt;=#REF!),"○",IF(AND(BD125=#REF!,W125&gt;=#REF!),"○",IF(AND(BD125=#REF!,W125&gt;=#REF!),"○",IF(AND(BD125=#REF!,W125&gt;=#REF!),"○",IF(AND(BD125=#REF!,W125&gt;=#REF!),"○",IF(AND(BD125=#REF!,W125&gt;=#REF!),"○",IF(AND(BD125=#REF!,W125&gt;=#REF!),"○","×")))))))))</f>
        <v>#REF!</v>
      </c>
      <c r="BA125" s="194" t="e">
        <f t="shared" si="9"/>
        <v>#REF!</v>
      </c>
      <c r="BB125" s="194" t="e">
        <f t="shared" si="10"/>
        <v>#REF!</v>
      </c>
      <c r="BC125" s="195" t="e">
        <f t="shared" si="11"/>
        <v>#REF!</v>
      </c>
      <c r="BD125" s="193">
        <f t="shared" si="14"/>
        <v>0</v>
      </c>
      <c r="BE125" s="7" t="e">
        <f>IF(AG125=#REF!,"",IF(AND(K125&lt;&gt;"",ISTEXT(S125)),"分担契約/単価契約",IF(ISTEXT(S125),"単価契約",IF(K125&lt;&gt;"","分担契約",""))))</f>
        <v>#REF!</v>
      </c>
      <c r="BF125" s="205" t="e">
        <f>IF(COUNTIF(R125,"**"),"",IF(AND(R125&gt;=#REF!,OR(H125=#REF!,H125=#REF!)),1,IF(AND(R125&gt;=#REF!,H125&lt;&gt;#REF!,H125&lt;&gt;#REF!),1,"")))</f>
        <v>#REF!</v>
      </c>
      <c r="BG125" s="253" t="str">
        <f t="shared" si="15"/>
        <v>○</v>
      </c>
      <c r="BH125" s="205" t="b">
        <f t="shared" si="16"/>
        <v>1</v>
      </c>
      <c r="BI125" s="205" t="b">
        <f t="shared" si="17"/>
        <v>1</v>
      </c>
    </row>
    <row r="126" spans="1:61" s="75" customFormat="1" ht="54.95" customHeight="1">
      <c r="A126" s="177">
        <f t="shared" si="12"/>
        <v>121</v>
      </c>
      <c r="B126" s="177" t="str">
        <f t="shared" si="13"/>
        <v/>
      </c>
      <c r="C126" s="177" t="str">
        <f>IF(B126&lt;&gt;1,"",COUNTIF($B$6:B126,1))</f>
        <v/>
      </c>
      <c r="D126" s="177" t="str">
        <f>IF(B126&lt;&gt;2,"",COUNTIF($B$6:B126,2))</f>
        <v/>
      </c>
      <c r="E126" s="177" t="str">
        <f>IF(B126&lt;&gt;3,"",COUNTIF($B$6:B126,3))</f>
        <v/>
      </c>
      <c r="F126" s="177" t="str">
        <f>IF(B126&lt;&gt;4,"",COUNTIF($B$6:B126,4))</f>
        <v/>
      </c>
      <c r="G126" s="59"/>
      <c r="H126" s="60"/>
      <c r="I126" s="60"/>
      <c r="J126" s="60"/>
      <c r="K126" s="59"/>
      <c r="L126" s="7"/>
      <c r="M126" s="61"/>
      <c r="N126" s="151"/>
      <c r="O126" s="12"/>
      <c r="P126" s="60"/>
      <c r="Q126" s="59"/>
      <c r="R126" s="152"/>
      <c r="S126" s="153"/>
      <c r="T126" s="153"/>
      <c r="U126" s="237" t="e">
        <f>IF(OR(L126="×",AG126=#REF!),"－",IF(T126&lt;&gt;"",ROUNDDOWN(T126/R126,3),(IFERROR(ROUNDDOWN(S126/R126,3),"－"))))</f>
        <v>#REF!</v>
      </c>
      <c r="V126" s="63"/>
      <c r="W126" s="63"/>
      <c r="X126" s="59"/>
      <c r="Y126" s="64"/>
      <c r="Z126" s="65"/>
      <c r="AA126" s="66"/>
      <c r="AB126" s="7"/>
      <c r="AC126" s="10"/>
      <c r="AD126" s="10"/>
      <c r="AE126" s="67"/>
      <c r="AF126" s="68"/>
      <c r="AG126" s="64"/>
      <c r="AH126" s="60"/>
      <c r="AI126" s="60"/>
      <c r="AJ126" s="60"/>
      <c r="AK126" s="7"/>
      <c r="AL126" s="7"/>
      <c r="AM126" s="59"/>
      <c r="AN126" s="7"/>
      <c r="AO126" s="7"/>
      <c r="AP126" s="7"/>
      <c r="AQ126" s="7"/>
      <c r="AR126" s="7"/>
      <c r="AS126" s="7"/>
      <c r="AT126" s="7"/>
      <c r="AU126" s="7"/>
      <c r="AV126" s="179"/>
      <c r="AW126" s="59"/>
      <c r="AX126" s="194" t="e">
        <f>IF(AND(OR(K126=#REF!,K126=#REF!),OR(AG126=#REF!,AG126=#REF!)),"年間支払金額(全官署)",IF(OR(AG126=#REF!,AG126=#REF!),"年間支払金額",IF(AND(OR(COUNTIF(AI126,"*すべて*"),COUNTIF(AI126,"*全て*")),Q126="●",OR(K126=#REF!,K126=#REF!)),"年間支払金額(全官署、契約相手方ごと)",IF(AND(OR(COUNTIF(AI126,"*すべて*"),COUNTIF(AI126,"*全て*")),Q126="●"),"年間支払金額(契約相手方ごと)",IF(AND(OR(K126=#REF!,K126=#REF!),AG126=#REF!),"契約総額(全官署)",IF(AND(K126=#REF!,AG126=#REF!),"契約総額(自官署のみ)",IF(K126=#REF!,"年間支払金額(自官署のみ)",IF(AG126=#REF!,"契約総額",IF(AND(COUNTIF(BE126,"&lt;&gt;*単価*"),OR(K126=#REF!,K126=#REF!)),"全官署予定価格",IF(AND(COUNTIF(BE126,"*単価*"),OR(K126=#REF!,K126=#REF!)),"全官署支払金額",IF(AND(COUNTIF(BE126,"&lt;&gt;*単価*"),COUNTIF(BE126,"*変更契約*")),"変更後予定価格",IF(COUNTIF(BE126,"*単価*"),"年間支払金額","予定価格"))))))))))))</f>
        <v>#REF!</v>
      </c>
      <c r="AY126" s="194" t="e">
        <f>IF(AND(BD126=#REF!,R126&gt;#REF!),"○",IF(AND(BD126=#REF!,R126&gt;=#REF!),"○",IF(AND(BD126=#REF!,R126&gt;=#REF!),"○",IF(AND(BD126=#REF!,R126&gt;=#REF!),"○",IF(AND(BD126=#REF!,R126&gt;=#REF!),"○",IF(AND(BD126=#REF!,R126&gt;=#REF!),"○",IF(AND(BD126=#REF!,R126&gt;=#REF!),"○",IF(AND(BD126=#REF!,R126&gt;=#REF!),"○",IF(AND(BD126=#REF!,R126&gt;=#REF!),"○",IF(R126="他官署で調達手続き入札を実施のため","○","×"))))))))))</f>
        <v>#REF!</v>
      </c>
      <c r="AZ126" s="194" t="e">
        <f>IF(AND(BD126=#REF!,W126&gt;#REF!),"○",IF(AND(BD126=#REF!,W126&gt;=#REF!),"○",IF(AND(BD126=#REF!,W126&gt;=#REF!),"○",IF(AND(BD126=#REF!,W126&gt;=#REF!),"○",IF(AND(BD126=#REF!,W126&gt;=#REF!),"○",IF(AND(BD126=#REF!,W126&gt;=#REF!),"○",IF(AND(BD126=#REF!,W126&gt;=#REF!),"○",IF(AND(BD126=#REF!,W126&gt;=#REF!),"○",IF(AND(BD126=#REF!,W126&gt;=#REF!),"○","×")))))))))</f>
        <v>#REF!</v>
      </c>
      <c r="BA126" s="194" t="e">
        <f t="shared" si="9"/>
        <v>#REF!</v>
      </c>
      <c r="BB126" s="194" t="e">
        <f t="shared" si="10"/>
        <v>#REF!</v>
      </c>
      <c r="BC126" s="195" t="e">
        <f t="shared" si="11"/>
        <v>#REF!</v>
      </c>
      <c r="BD126" s="193">
        <f t="shared" si="14"/>
        <v>0</v>
      </c>
      <c r="BE126" s="7" t="e">
        <f>IF(AG126=#REF!,"",IF(AND(K126&lt;&gt;"",ISTEXT(S126)),"分担契約/単価契約",IF(ISTEXT(S126),"単価契約",IF(K126&lt;&gt;"","分担契約",""))))</f>
        <v>#REF!</v>
      </c>
      <c r="BF126" s="205" t="e">
        <f>IF(COUNTIF(R126,"**"),"",IF(AND(R126&gt;=#REF!,OR(H126=#REF!,H126=#REF!)),1,IF(AND(R126&gt;=#REF!,H126&lt;&gt;#REF!,H126&lt;&gt;#REF!),1,"")))</f>
        <v>#REF!</v>
      </c>
      <c r="BG126" s="253" t="str">
        <f t="shared" si="15"/>
        <v>○</v>
      </c>
      <c r="BH126" s="205" t="b">
        <f t="shared" si="16"/>
        <v>1</v>
      </c>
      <c r="BI126" s="205" t="b">
        <f t="shared" si="17"/>
        <v>1</v>
      </c>
    </row>
    <row r="127" spans="1:61" s="75" customFormat="1" ht="54.95" customHeight="1">
      <c r="A127" s="177">
        <f t="shared" si="12"/>
        <v>122</v>
      </c>
      <c r="B127" s="177" t="str">
        <f t="shared" si="13"/>
        <v/>
      </c>
      <c r="C127" s="177" t="str">
        <f>IF(B127&lt;&gt;1,"",COUNTIF($B$6:B127,1))</f>
        <v/>
      </c>
      <c r="D127" s="177" t="str">
        <f>IF(B127&lt;&gt;2,"",COUNTIF($B$6:B127,2))</f>
        <v/>
      </c>
      <c r="E127" s="177" t="str">
        <f>IF(B127&lt;&gt;3,"",COUNTIF($B$6:B127,3))</f>
        <v/>
      </c>
      <c r="F127" s="177" t="str">
        <f>IF(B127&lt;&gt;4,"",COUNTIF($B$6:B127,4))</f>
        <v/>
      </c>
      <c r="G127" s="59"/>
      <c r="H127" s="60"/>
      <c r="I127" s="60"/>
      <c r="J127" s="11"/>
      <c r="K127" s="59"/>
      <c r="L127" s="7"/>
      <c r="M127" s="61"/>
      <c r="N127" s="60"/>
      <c r="O127" s="62"/>
      <c r="P127" s="60"/>
      <c r="Q127" s="59"/>
      <c r="R127" s="63"/>
      <c r="S127" s="153"/>
      <c r="T127" s="141"/>
      <c r="U127" s="237" t="e">
        <f>IF(OR(L127="×",AG127=#REF!),"－",IF(T127&lt;&gt;"",ROUNDDOWN(T127/R127,3),(IFERROR(ROUNDDOWN(S127/R127,3),"－"))))</f>
        <v>#REF!</v>
      </c>
      <c r="V127" s="63"/>
      <c r="W127" s="63"/>
      <c r="X127" s="59"/>
      <c r="Y127" s="64"/>
      <c r="Z127" s="65"/>
      <c r="AA127" s="66"/>
      <c r="AB127" s="7"/>
      <c r="AC127" s="10"/>
      <c r="AD127" s="10"/>
      <c r="AE127" s="67"/>
      <c r="AF127" s="68"/>
      <c r="AG127" s="64"/>
      <c r="AH127" s="60"/>
      <c r="AI127" s="60"/>
      <c r="AJ127" s="60"/>
      <c r="AK127" s="7"/>
      <c r="AL127" s="7"/>
      <c r="AM127" s="59"/>
      <c r="AN127" s="7"/>
      <c r="AO127" s="7"/>
      <c r="AP127" s="7"/>
      <c r="AQ127" s="7"/>
      <c r="AR127" s="7"/>
      <c r="AS127" s="7"/>
      <c r="AT127" s="7"/>
      <c r="AU127" s="7"/>
      <c r="AV127" s="179"/>
      <c r="AW127" s="59"/>
      <c r="AX127" s="194" t="e">
        <f>IF(AND(OR(K127=#REF!,K127=#REF!),OR(AG127=#REF!,AG127=#REF!)),"年間支払金額(全官署)",IF(OR(AG127=#REF!,AG127=#REF!),"年間支払金額",IF(AND(OR(COUNTIF(AI127,"*すべて*"),COUNTIF(AI127,"*全て*")),Q127="●",OR(K127=#REF!,K127=#REF!)),"年間支払金額(全官署、契約相手方ごと)",IF(AND(OR(COUNTIF(AI127,"*すべて*"),COUNTIF(AI127,"*全て*")),Q127="●"),"年間支払金額(契約相手方ごと)",IF(AND(OR(K127=#REF!,K127=#REF!),AG127=#REF!),"契約総額(全官署)",IF(AND(K127=#REF!,AG127=#REF!),"契約総額(自官署のみ)",IF(K127=#REF!,"年間支払金額(自官署のみ)",IF(AG127=#REF!,"契約総額",IF(AND(COUNTIF(BE127,"&lt;&gt;*単価*"),OR(K127=#REF!,K127=#REF!)),"全官署予定価格",IF(AND(COUNTIF(BE127,"*単価*"),OR(K127=#REF!,K127=#REF!)),"全官署支払金額",IF(AND(COUNTIF(BE127,"&lt;&gt;*単価*"),COUNTIF(BE127,"*変更契約*")),"変更後予定価格",IF(COUNTIF(BE127,"*単価*"),"年間支払金額","予定価格"))))))))))))</f>
        <v>#REF!</v>
      </c>
      <c r="AY127" s="194" t="e">
        <f>IF(AND(BD127=#REF!,R127&gt;#REF!),"○",IF(AND(BD127=#REF!,R127&gt;=#REF!),"○",IF(AND(BD127=#REF!,R127&gt;=#REF!),"○",IF(AND(BD127=#REF!,R127&gt;=#REF!),"○",IF(AND(BD127=#REF!,R127&gt;=#REF!),"○",IF(AND(BD127=#REF!,R127&gt;=#REF!),"○",IF(AND(BD127=#REF!,R127&gt;=#REF!),"○",IF(AND(BD127=#REF!,R127&gt;=#REF!),"○",IF(AND(BD127=#REF!,R127&gt;=#REF!),"○",IF(R127="他官署で調達手続き入札を実施のため","○","×"))))))))))</f>
        <v>#REF!</v>
      </c>
      <c r="AZ127" s="194" t="e">
        <f>IF(AND(BD127=#REF!,W127&gt;#REF!),"○",IF(AND(BD127=#REF!,W127&gt;=#REF!),"○",IF(AND(BD127=#REF!,W127&gt;=#REF!),"○",IF(AND(BD127=#REF!,W127&gt;=#REF!),"○",IF(AND(BD127=#REF!,W127&gt;=#REF!),"○",IF(AND(BD127=#REF!,W127&gt;=#REF!),"○",IF(AND(BD127=#REF!,W127&gt;=#REF!),"○",IF(AND(BD127=#REF!,W127&gt;=#REF!),"○",IF(AND(BD127=#REF!,W127&gt;=#REF!),"○","×")))))))))</f>
        <v>#REF!</v>
      </c>
      <c r="BA127" s="194" t="e">
        <f t="shared" si="9"/>
        <v>#REF!</v>
      </c>
      <c r="BB127" s="194" t="e">
        <f t="shared" si="10"/>
        <v>#REF!</v>
      </c>
      <c r="BC127" s="195" t="e">
        <f t="shared" si="11"/>
        <v>#REF!</v>
      </c>
      <c r="BD127" s="193">
        <f t="shared" si="14"/>
        <v>0</v>
      </c>
      <c r="BE127" s="7" t="e">
        <f>IF(AG127=#REF!,"",IF(AND(K127&lt;&gt;"",ISTEXT(S127)),"分担契約/単価契約",IF(ISTEXT(S127),"単価契約",IF(K127&lt;&gt;"","分担契約",""))))</f>
        <v>#REF!</v>
      </c>
      <c r="BF127" s="205" t="e">
        <f>IF(COUNTIF(R127,"**"),"",IF(AND(R127&gt;=#REF!,OR(H127=#REF!,H127=#REF!)),1,IF(AND(R127&gt;=#REF!,H127&lt;&gt;#REF!,H127&lt;&gt;#REF!),1,"")))</f>
        <v>#REF!</v>
      </c>
      <c r="BG127" s="253" t="str">
        <f t="shared" si="15"/>
        <v>○</v>
      </c>
      <c r="BH127" s="205" t="b">
        <f t="shared" si="16"/>
        <v>1</v>
      </c>
      <c r="BI127" s="205" t="b">
        <f t="shared" si="17"/>
        <v>1</v>
      </c>
    </row>
    <row r="128" spans="1:61" s="75" customFormat="1" ht="54.95" customHeight="1">
      <c r="A128" s="177">
        <f t="shared" si="12"/>
        <v>123</v>
      </c>
      <c r="B128" s="177" t="str">
        <f t="shared" si="13"/>
        <v/>
      </c>
      <c r="C128" s="177" t="str">
        <f>IF(B128&lt;&gt;1,"",COUNTIF($B$6:B128,1))</f>
        <v/>
      </c>
      <c r="D128" s="177" t="str">
        <f>IF(B128&lt;&gt;2,"",COUNTIF($B$6:B128,2))</f>
        <v/>
      </c>
      <c r="E128" s="177" t="str">
        <f>IF(B128&lt;&gt;3,"",COUNTIF($B$6:B128,3))</f>
        <v/>
      </c>
      <c r="F128" s="177" t="str">
        <f>IF(B128&lt;&gt;4,"",COUNTIF($B$6:B128,4))</f>
        <v/>
      </c>
      <c r="G128" s="59"/>
      <c r="H128" s="60"/>
      <c r="I128" s="60"/>
      <c r="J128" s="60"/>
      <c r="K128" s="59"/>
      <c r="L128" s="7"/>
      <c r="M128" s="61"/>
      <c r="N128" s="98"/>
      <c r="O128" s="12"/>
      <c r="P128" s="60"/>
      <c r="Q128" s="59"/>
      <c r="R128" s="152"/>
      <c r="S128" s="153"/>
      <c r="T128" s="153"/>
      <c r="U128" s="237" t="e">
        <f>IF(OR(L128="×",AG128=#REF!),"－",IF(T128&lt;&gt;"",ROUNDDOWN(T128/R128,3),(IFERROR(ROUNDDOWN(S128/R128,3),"－"))))</f>
        <v>#REF!</v>
      </c>
      <c r="V128" s="63"/>
      <c r="W128" s="63"/>
      <c r="X128" s="59"/>
      <c r="Y128" s="64"/>
      <c r="Z128" s="65"/>
      <c r="AA128" s="66"/>
      <c r="AB128" s="7"/>
      <c r="AC128" s="10"/>
      <c r="AD128" s="10"/>
      <c r="AE128" s="67"/>
      <c r="AF128" s="68"/>
      <c r="AG128" s="64"/>
      <c r="AH128" s="60"/>
      <c r="AI128" s="60"/>
      <c r="AJ128" s="60"/>
      <c r="AK128" s="7"/>
      <c r="AL128" s="7"/>
      <c r="AM128" s="59"/>
      <c r="AN128" s="7"/>
      <c r="AO128" s="7"/>
      <c r="AP128" s="7"/>
      <c r="AQ128" s="7"/>
      <c r="AR128" s="7"/>
      <c r="AS128" s="7"/>
      <c r="AT128" s="7"/>
      <c r="AU128" s="7"/>
      <c r="AV128" s="179"/>
      <c r="AW128" s="59"/>
      <c r="AX128" s="194" t="e">
        <f>IF(AND(OR(K128=#REF!,K128=#REF!),OR(AG128=#REF!,AG128=#REF!)),"年間支払金額(全官署)",IF(OR(AG128=#REF!,AG128=#REF!),"年間支払金額",IF(AND(OR(COUNTIF(AI128,"*すべて*"),COUNTIF(AI128,"*全て*")),Q128="●",OR(K128=#REF!,K128=#REF!)),"年間支払金額(全官署、契約相手方ごと)",IF(AND(OR(COUNTIF(AI128,"*すべて*"),COUNTIF(AI128,"*全て*")),Q128="●"),"年間支払金額(契約相手方ごと)",IF(AND(OR(K128=#REF!,K128=#REF!),AG128=#REF!),"契約総額(全官署)",IF(AND(K128=#REF!,AG128=#REF!),"契約総額(自官署のみ)",IF(K128=#REF!,"年間支払金額(自官署のみ)",IF(AG128=#REF!,"契約総額",IF(AND(COUNTIF(BE128,"&lt;&gt;*単価*"),OR(K128=#REF!,K128=#REF!)),"全官署予定価格",IF(AND(COUNTIF(BE128,"*単価*"),OR(K128=#REF!,K128=#REF!)),"全官署支払金額",IF(AND(COUNTIF(BE128,"&lt;&gt;*単価*"),COUNTIF(BE128,"*変更契約*")),"変更後予定価格",IF(COUNTIF(BE128,"*単価*"),"年間支払金額","予定価格"))))))))))))</f>
        <v>#REF!</v>
      </c>
      <c r="AY128" s="194" t="e">
        <f>IF(AND(BD128=#REF!,R128&gt;#REF!),"○",IF(AND(BD128=#REF!,R128&gt;=#REF!),"○",IF(AND(BD128=#REF!,R128&gt;=#REF!),"○",IF(AND(BD128=#REF!,R128&gt;=#REF!),"○",IF(AND(BD128=#REF!,R128&gt;=#REF!),"○",IF(AND(BD128=#REF!,R128&gt;=#REF!),"○",IF(AND(BD128=#REF!,R128&gt;=#REF!),"○",IF(AND(BD128=#REF!,R128&gt;=#REF!),"○",IF(AND(BD128=#REF!,R128&gt;=#REF!),"○",IF(R128="他官署で調達手続き入札を実施のため","○","×"))))))))))</f>
        <v>#REF!</v>
      </c>
      <c r="AZ128" s="194" t="e">
        <f>IF(AND(BD128=#REF!,W128&gt;#REF!),"○",IF(AND(BD128=#REF!,W128&gt;=#REF!),"○",IF(AND(BD128=#REF!,W128&gt;=#REF!),"○",IF(AND(BD128=#REF!,W128&gt;=#REF!),"○",IF(AND(BD128=#REF!,W128&gt;=#REF!),"○",IF(AND(BD128=#REF!,W128&gt;=#REF!),"○",IF(AND(BD128=#REF!,W128&gt;=#REF!),"○",IF(AND(BD128=#REF!,W128&gt;=#REF!),"○",IF(AND(BD128=#REF!,W128&gt;=#REF!),"○","×")))))))))</f>
        <v>#REF!</v>
      </c>
      <c r="BA128" s="194" t="e">
        <f t="shared" si="9"/>
        <v>#REF!</v>
      </c>
      <c r="BB128" s="194" t="e">
        <f t="shared" si="10"/>
        <v>#REF!</v>
      </c>
      <c r="BC128" s="195" t="e">
        <f t="shared" si="11"/>
        <v>#REF!</v>
      </c>
      <c r="BD128" s="193">
        <f t="shared" si="14"/>
        <v>0</v>
      </c>
      <c r="BE128" s="7" t="e">
        <f>IF(AG128=#REF!,"",IF(AND(K128&lt;&gt;"",ISTEXT(S128)),"分担契約/単価契約",IF(ISTEXT(S128),"単価契約",IF(K128&lt;&gt;"","分担契約",""))))</f>
        <v>#REF!</v>
      </c>
      <c r="BF128" s="205" t="e">
        <f>IF(COUNTIF(R128,"**"),"",IF(AND(R128&gt;=#REF!,OR(H128=#REF!,H128=#REF!)),1,IF(AND(R128&gt;=#REF!,H128&lt;&gt;#REF!,H128&lt;&gt;#REF!),1,"")))</f>
        <v>#REF!</v>
      </c>
      <c r="BG128" s="253" t="str">
        <f t="shared" si="15"/>
        <v>○</v>
      </c>
      <c r="BH128" s="205" t="b">
        <f t="shared" si="16"/>
        <v>1</v>
      </c>
      <c r="BI128" s="205" t="b">
        <f t="shared" si="17"/>
        <v>1</v>
      </c>
    </row>
    <row r="129" spans="1:61" s="75" customFormat="1" ht="54.95" customHeight="1">
      <c r="A129" s="177">
        <f t="shared" si="12"/>
        <v>124</v>
      </c>
      <c r="B129" s="177" t="str">
        <f t="shared" si="13"/>
        <v/>
      </c>
      <c r="C129" s="177" t="str">
        <f>IF(B129&lt;&gt;1,"",COUNTIF($B$6:B129,1))</f>
        <v/>
      </c>
      <c r="D129" s="177" t="str">
        <f>IF(B129&lt;&gt;2,"",COUNTIF($B$6:B129,2))</f>
        <v/>
      </c>
      <c r="E129" s="177" t="str">
        <f>IF(B129&lt;&gt;3,"",COUNTIF($B$6:B129,3))</f>
        <v/>
      </c>
      <c r="F129" s="177" t="str">
        <f>IF(B129&lt;&gt;4,"",COUNTIF($B$6:B129,4))</f>
        <v/>
      </c>
      <c r="G129" s="59"/>
      <c r="H129" s="60"/>
      <c r="I129" s="11"/>
      <c r="J129" s="60"/>
      <c r="K129" s="59"/>
      <c r="L129" s="7"/>
      <c r="M129" s="61"/>
      <c r="N129" s="154"/>
      <c r="O129" s="12"/>
      <c r="P129" s="60"/>
      <c r="Q129" s="59"/>
      <c r="R129" s="152"/>
      <c r="S129" s="153"/>
      <c r="T129" s="153"/>
      <c r="U129" s="237" t="e">
        <f>IF(OR(L129="×",AG129=#REF!),"－",IF(T129&lt;&gt;"",ROUNDDOWN(T129/R129,3),(IFERROR(ROUNDDOWN(S129/R129,3),"－"))))</f>
        <v>#REF!</v>
      </c>
      <c r="V129" s="63"/>
      <c r="W129" s="63"/>
      <c r="X129" s="59"/>
      <c r="Y129" s="64"/>
      <c r="Z129" s="65"/>
      <c r="AA129" s="66"/>
      <c r="AB129" s="7"/>
      <c r="AC129" s="10"/>
      <c r="AD129" s="10"/>
      <c r="AE129" s="67"/>
      <c r="AF129" s="68"/>
      <c r="AG129" s="64"/>
      <c r="AH129" s="60"/>
      <c r="AI129" s="11"/>
      <c r="AJ129" s="60"/>
      <c r="AK129" s="7"/>
      <c r="AL129" s="7"/>
      <c r="AM129" s="59"/>
      <c r="AN129" s="7"/>
      <c r="AO129" s="7"/>
      <c r="AP129" s="7"/>
      <c r="AQ129" s="7"/>
      <c r="AR129" s="7"/>
      <c r="AS129" s="7"/>
      <c r="AT129" s="7"/>
      <c r="AU129" s="7"/>
      <c r="AV129" s="179"/>
      <c r="AW129" s="59"/>
      <c r="AX129" s="194" t="e">
        <f>IF(AND(OR(K129=#REF!,K129=#REF!),OR(AG129=#REF!,AG129=#REF!)),"年間支払金額(全官署)",IF(OR(AG129=#REF!,AG129=#REF!),"年間支払金額",IF(AND(OR(COUNTIF(AI129,"*すべて*"),COUNTIF(AI129,"*全て*")),Q129="●",OR(K129=#REF!,K129=#REF!)),"年間支払金額(全官署、契約相手方ごと)",IF(AND(OR(COUNTIF(AI129,"*すべて*"),COUNTIF(AI129,"*全て*")),Q129="●"),"年間支払金額(契約相手方ごと)",IF(AND(OR(K129=#REF!,K129=#REF!),AG129=#REF!),"契約総額(全官署)",IF(AND(K129=#REF!,AG129=#REF!),"契約総額(自官署のみ)",IF(K129=#REF!,"年間支払金額(自官署のみ)",IF(AG129=#REF!,"契約総額",IF(AND(COUNTIF(BE129,"&lt;&gt;*単価*"),OR(K129=#REF!,K129=#REF!)),"全官署予定価格",IF(AND(COUNTIF(BE129,"*単価*"),OR(K129=#REF!,K129=#REF!)),"全官署支払金額",IF(AND(COUNTIF(BE129,"&lt;&gt;*単価*"),COUNTIF(BE129,"*変更契約*")),"変更後予定価格",IF(COUNTIF(BE129,"*単価*"),"年間支払金額","予定価格"))))))))))))</f>
        <v>#REF!</v>
      </c>
      <c r="AY129" s="194" t="e">
        <f>IF(AND(BD129=#REF!,R129&gt;#REF!),"○",IF(AND(BD129=#REF!,R129&gt;=#REF!),"○",IF(AND(BD129=#REF!,R129&gt;=#REF!),"○",IF(AND(BD129=#REF!,R129&gt;=#REF!),"○",IF(AND(BD129=#REF!,R129&gt;=#REF!),"○",IF(AND(BD129=#REF!,R129&gt;=#REF!),"○",IF(AND(BD129=#REF!,R129&gt;=#REF!),"○",IF(AND(BD129=#REF!,R129&gt;=#REF!),"○",IF(AND(BD129=#REF!,R129&gt;=#REF!),"○",IF(R129="他官署で調達手続き入札を実施のため","○","×"))))))))))</f>
        <v>#REF!</v>
      </c>
      <c r="AZ129" s="194" t="e">
        <f>IF(AND(BD129=#REF!,W129&gt;#REF!),"○",IF(AND(BD129=#REF!,W129&gt;=#REF!),"○",IF(AND(BD129=#REF!,W129&gt;=#REF!),"○",IF(AND(BD129=#REF!,W129&gt;=#REF!),"○",IF(AND(BD129=#REF!,W129&gt;=#REF!),"○",IF(AND(BD129=#REF!,W129&gt;=#REF!),"○",IF(AND(BD129=#REF!,W129&gt;=#REF!),"○",IF(AND(BD129=#REF!,W129&gt;=#REF!),"○",IF(AND(BD129=#REF!,W129&gt;=#REF!),"○","×")))))))))</f>
        <v>#REF!</v>
      </c>
      <c r="BA129" s="194" t="e">
        <f t="shared" si="9"/>
        <v>#REF!</v>
      </c>
      <c r="BB129" s="194" t="e">
        <f t="shared" si="10"/>
        <v>#REF!</v>
      </c>
      <c r="BC129" s="195" t="e">
        <f t="shared" si="11"/>
        <v>#REF!</v>
      </c>
      <c r="BD129" s="193">
        <f t="shared" si="14"/>
        <v>0</v>
      </c>
      <c r="BE129" s="7" t="e">
        <f>IF(AG129=#REF!,"",IF(AND(K129&lt;&gt;"",ISTEXT(S129)),"分担契約/単価契約",IF(ISTEXT(S129),"単価契約",IF(K129&lt;&gt;"","分担契約",""))))</f>
        <v>#REF!</v>
      </c>
      <c r="BF129" s="205" t="e">
        <f>IF(COUNTIF(R129,"**"),"",IF(AND(R129&gt;=#REF!,OR(H129=#REF!,H129=#REF!)),1,IF(AND(R129&gt;=#REF!,H129&lt;&gt;#REF!,H129&lt;&gt;#REF!),1,"")))</f>
        <v>#REF!</v>
      </c>
      <c r="BG129" s="253" t="str">
        <f t="shared" si="15"/>
        <v>○</v>
      </c>
      <c r="BH129" s="205" t="b">
        <f t="shared" si="16"/>
        <v>1</v>
      </c>
      <c r="BI129" s="205" t="b">
        <f t="shared" si="17"/>
        <v>1</v>
      </c>
    </row>
    <row r="130" spans="1:61" s="75" customFormat="1" ht="54.95" customHeight="1">
      <c r="A130" s="177">
        <f t="shared" si="12"/>
        <v>125</v>
      </c>
      <c r="B130" s="177" t="str">
        <f t="shared" si="13"/>
        <v/>
      </c>
      <c r="C130" s="177" t="str">
        <f>IF(B130&lt;&gt;1,"",COUNTIF($B$6:B130,1))</f>
        <v/>
      </c>
      <c r="D130" s="177" t="str">
        <f>IF(B130&lt;&gt;2,"",COUNTIF($B$6:B130,2))</f>
        <v/>
      </c>
      <c r="E130" s="177" t="str">
        <f>IF(B130&lt;&gt;3,"",COUNTIF($B$6:B130,3))</f>
        <v/>
      </c>
      <c r="F130" s="177" t="str">
        <f>IF(B130&lt;&gt;4,"",COUNTIF($B$6:B130,4))</f>
        <v/>
      </c>
      <c r="G130" s="59"/>
      <c r="H130" s="60"/>
      <c r="I130" s="11"/>
      <c r="J130" s="60"/>
      <c r="K130" s="59"/>
      <c r="L130" s="7"/>
      <c r="M130" s="61"/>
      <c r="N130" s="98"/>
      <c r="O130" s="12"/>
      <c r="P130" s="60"/>
      <c r="Q130" s="59"/>
      <c r="R130" s="152"/>
      <c r="S130" s="153"/>
      <c r="T130" s="153"/>
      <c r="U130" s="237" t="e">
        <f>IF(OR(L130="×",AG130=#REF!),"－",IF(T130&lt;&gt;"",ROUNDDOWN(T130/R130,3),(IFERROR(ROUNDDOWN(S130/R130,3),"－"))))</f>
        <v>#REF!</v>
      </c>
      <c r="V130" s="63"/>
      <c r="W130" s="63"/>
      <c r="X130" s="59"/>
      <c r="Y130" s="64"/>
      <c r="Z130" s="65"/>
      <c r="AA130" s="66"/>
      <c r="AB130" s="7"/>
      <c r="AC130" s="10"/>
      <c r="AD130" s="10"/>
      <c r="AE130" s="67"/>
      <c r="AF130" s="68"/>
      <c r="AG130" s="64"/>
      <c r="AH130" s="60"/>
      <c r="AI130" s="11"/>
      <c r="AJ130" s="60"/>
      <c r="AK130" s="7"/>
      <c r="AL130" s="7"/>
      <c r="AM130" s="59"/>
      <c r="AN130" s="7"/>
      <c r="AO130" s="7"/>
      <c r="AP130" s="7"/>
      <c r="AQ130" s="7"/>
      <c r="AR130" s="7"/>
      <c r="AS130" s="7"/>
      <c r="AT130" s="7"/>
      <c r="AU130" s="7"/>
      <c r="AV130" s="179"/>
      <c r="AW130" s="59"/>
      <c r="AX130" s="194" t="e">
        <f>IF(AND(OR(K130=#REF!,K130=#REF!),OR(AG130=#REF!,AG130=#REF!)),"年間支払金額(全官署)",IF(OR(AG130=#REF!,AG130=#REF!),"年間支払金額",IF(AND(OR(COUNTIF(AI130,"*すべて*"),COUNTIF(AI130,"*全て*")),Q130="●",OR(K130=#REF!,K130=#REF!)),"年間支払金額(全官署、契約相手方ごと)",IF(AND(OR(COUNTIF(AI130,"*すべて*"),COUNTIF(AI130,"*全て*")),Q130="●"),"年間支払金額(契約相手方ごと)",IF(AND(OR(K130=#REF!,K130=#REF!),AG130=#REF!),"契約総額(全官署)",IF(AND(K130=#REF!,AG130=#REF!),"契約総額(自官署のみ)",IF(K130=#REF!,"年間支払金額(自官署のみ)",IF(AG130=#REF!,"契約総額",IF(AND(COUNTIF(BE130,"&lt;&gt;*単価*"),OR(K130=#REF!,K130=#REF!)),"全官署予定価格",IF(AND(COUNTIF(BE130,"*単価*"),OR(K130=#REF!,K130=#REF!)),"全官署支払金額",IF(AND(COUNTIF(BE130,"&lt;&gt;*単価*"),COUNTIF(BE130,"*変更契約*")),"変更後予定価格",IF(COUNTIF(BE130,"*単価*"),"年間支払金額","予定価格"))))))))))))</f>
        <v>#REF!</v>
      </c>
      <c r="AY130" s="194" t="e">
        <f>IF(AND(BD130=#REF!,R130&gt;#REF!),"○",IF(AND(BD130=#REF!,R130&gt;=#REF!),"○",IF(AND(BD130=#REF!,R130&gt;=#REF!),"○",IF(AND(BD130=#REF!,R130&gt;=#REF!),"○",IF(AND(BD130=#REF!,R130&gt;=#REF!),"○",IF(AND(BD130=#REF!,R130&gt;=#REF!),"○",IF(AND(BD130=#REF!,R130&gt;=#REF!),"○",IF(AND(BD130=#REF!,R130&gt;=#REF!),"○",IF(AND(BD130=#REF!,R130&gt;=#REF!),"○",IF(R130="他官署で調達手続き入札を実施のため","○","×"))))))))))</f>
        <v>#REF!</v>
      </c>
      <c r="AZ130" s="194" t="e">
        <f>IF(AND(BD130=#REF!,W130&gt;#REF!),"○",IF(AND(BD130=#REF!,W130&gt;=#REF!),"○",IF(AND(BD130=#REF!,W130&gt;=#REF!),"○",IF(AND(BD130=#REF!,W130&gt;=#REF!),"○",IF(AND(BD130=#REF!,W130&gt;=#REF!),"○",IF(AND(BD130=#REF!,W130&gt;=#REF!),"○",IF(AND(BD130=#REF!,W130&gt;=#REF!),"○",IF(AND(BD130=#REF!,W130&gt;=#REF!),"○",IF(AND(BD130=#REF!,W130&gt;=#REF!),"○","×")))))))))</f>
        <v>#REF!</v>
      </c>
      <c r="BA130" s="194" t="e">
        <f t="shared" si="9"/>
        <v>#REF!</v>
      </c>
      <c r="BB130" s="194" t="e">
        <f t="shared" si="10"/>
        <v>#REF!</v>
      </c>
      <c r="BC130" s="195" t="e">
        <f t="shared" si="11"/>
        <v>#REF!</v>
      </c>
      <c r="BD130" s="193">
        <f t="shared" si="14"/>
        <v>0</v>
      </c>
      <c r="BE130" s="7" t="e">
        <f>IF(AG130=#REF!,"",IF(AND(K130&lt;&gt;"",ISTEXT(S130)),"分担契約/単価契約",IF(ISTEXT(S130),"単価契約",IF(K130&lt;&gt;"","分担契約",""))))</f>
        <v>#REF!</v>
      </c>
      <c r="BF130" s="205" t="e">
        <f>IF(COUNTIF(R130,"**"),"",IF(AND(R130&gt;=#REF!,OR(H130=#REF!,H130=#REF!)),1,IF(AND(R130&gt;=#REF!,H130&lt;&gt;#REF!,H130&lt;&gt;#REF!),1,"")))</f>
        <v>#REF!</v>
      </c>
      <c r="BG130" s="253" t="str">
        <f t="shared" si="15"/>
        <v>○</v>
      </c>
      <c r="BH130" s="205" t="b">
        <f t="shared" si="16"/>
        <v>1</v>
      </c>
      <c r="BI130" s="205" t="b">
        <f t="shared" si="17"/>
        <v>1</v>
      </c>
    </row>
    <row r="131" spans="1:61" s="75" customFormat="1" ht="54.95" customHeight="1">
      <c r="A131" s="177">
        <f t="shared" si="12"/>
        <v>126</v>
      </c>
      <c r="B131" s="177" t="str">
        <f t="shared" si="13"/>
        <v/>
      </c>
      <c r="C131" s="177" t="str">
        <f>IF(B131&lt;&gt;1,"",COUNTIF($B$6:B131,1))</f>
        <v/>
      </c>
      <c r="D131" s="177" t="str">
        <f>IF(B131&lt;&gt;2,"",COUNTIF($B$6:B131,2))</f>
        <v/>
      </c>
      <c r="E131" s="177" t="str">
        <f>IF(B131&lt;&gt;3,"",COUNTIF($B$6:B131,3))</f>
        <v/>
      </c>
      <c r="F131" s="177" t="str">
        <f>IF(B131&lt;&gt;4,"",COUNTIF($B$6:B131,4))</f>
        <v/>
      </c>
      <c r="G131" s="59"/>
      <c r="H131" s="60"/>
      <c r="I131" s="11"/>
      <c r="J131" s="60"/>
      <c r="K131" s="59"/>
      <c r="L131" s="7"/>
      <c r="M131" s="61"/>
      <c r="N131" s="98"/>
      <c r="O131" s="12"/>
      <c r="P131" s="60"/>
      <c r="Q131" s="59"/>
      <c r="R131" s="152"/>
      <c r="S131" s="153"/>
      <c r="T131" s="153"/>
      <c r="U131" s="237" t="e">
        <f>IF(OR(L131="×",AG131=#REF!),"－",IF(T131&lt;&gt;"",ROUNDDOWN(T131/R131,3),(IFERROR(ROUNDDOWN(S131/R131,3),"－"))))</f>
        <v>#REF!</v>
      </c>
      <c r="V131" s="63"/>
      <c r="W131" s="63"/>
      <c r="X131" s="59"/>
      <c r="Y131" s="64"/>
      <c r="Z131" s="65"/>
      <c r="AA131" s="66"/>
      <c r="AB131" s="7"/>
      <c r="AC131" s="10"/>
      <c r="AD131" s="10"/>
      <c r="AE131" s="67"/>
      <c r="AF131" s="68"/>
      <c r="AG131" s="64"/>
      <c r="AH131" s="60"/>
      <c r="AI131" s="11"/>
      <c r="AJ131" s="60"/>
      <c r="AK131" s="7"/>
      <c r="AL131" s="7"/>
      <c r="AM131" s="59"/>
      <c r="AN131" s="7"/>
      <c r="AO131" s="7"/>
      <c r="AP131" s="7"/>
      <c r="AQ131" s="7"/>
      <c r="AR131" s="7"/>
      <c r="AS131" s="7"/>
      <c r="AT131" s="7"/>
      <c r="AU131" s="7"/>
      <c r="AV131" s="179"/>
      <c r="AW131" s="59"/>
      <c r="AX131" s="194" t="e">
        <f>IF(AND(OR(K131=#REF!,K131=#REF!),OR(AG131=#REF!,AG131=#REF!)),"年間支払金額(全官署)",IF(OR(AG131=#REF!,AG131=#REF!),"年間支払金額",IF(AND(OR(COUNTIF(AI131,"*すべて*"),COUNTIF(AI131,"*全て*")),Q131="●",OR(K131=#REF!,K131=#REF!)),"年間支払金額(全官署、契約相手方ごと)",IF(AND(OR(COUNTIF(AI131,"*すべて*"),COUNTIF(AI131,"*全て*")),Q131="●"),"年間支払金額(契約相手方ごと)",IF(AND(OR(K131=#REF!,K131=#REF!),AG131=#REF!),"契約総額(全官署)",IF(AND(K131=#REF!,AG131=#REF!),"契約総額(自官署のみ)",IF(K131=#REF!,"年間支払金額(自官署のみ)",IF(AG131=#REF!,"契約総額",IF(AND(COUNTIF(BE131,"&lt;&gt;*単価*"),OR(K131=#REF!,K131=#REF!)),"全官署予定価格",IF(AND(COUNTIF(BE131,"*単価*"),OR(K131=#REF!,K131=#REF!)),"全官署支払金額",IF(AND(COUNTIF(BE131,"&lt;&gt;*単価*"),COUNTIF(BE131,"*変更契約*")),"変更後予定価格",IF(COUNTIF(BE131,"*単価*"),"年間支払金額","予定価格"))))))))))))</f>
        <v>#REF!</v>
      </c>
      <c r="AY131" s="194" t="e">
        <f>IF(AND(BD131=#REF!,R131&gt;#REF!),"○",IF(AND(BD131=#REF!,R131&gt;=#REF!),"○",IF(AND(BD131=#REF!,R131&gt;=#REF!),"○",IF(AND(BD131=#REF!,R131&gt;=#REF!),"○",IF(AND(BD131=#REF!,R131&gt;=#REF!),"○",IF(AND(BD131=#REF!,R131&gt;=#REF!),"○",IF(AND(BD131=#REF!,R131&gt;=#REF!),"○",IF(AND(BD131=#REF!,R131&gt;=#REF!),"○",IF(AND(BD131=#REF!,R131&gt;=#REF!),"○",IF(R131="他官署で調達手続き入札を実施のため","○","×"))))))))))</f>
        <v>#REF!</v>
      </c>
      <c r="AZ131" s="194" t="e">
        <f>IF(AND(BD131=#REF!,W131&gt;#REF!),"○",IF(AND(BD131=#REF!,W131&gt;=#REF!),"○",IF(AND(BD131=#REF!,W131&gt;=#REF!),"○",IF(AND(BD131=#REF!,W131&gt;=#REF!),"○",IF(AND(BD131=#REF!,W131&gt;=#REF!),"○",IF(AND(BD131=#REF!,W131&gt;=#REF!),"○",IF(AND(BD131=#REF!,W131&gt;=#REF!),"○",IF(AND(BD131=#REF!,W131&gt;=#REF!),"○",IF(AND(BD131=#REF!,W131&gt;=#REF!),"○","×")))))))))</f>
        <v>#REF!</v>
      </c>
      <c r="BA131" s="194" t="e">
        <f t="shared" si="9"/>
        <v>#REF!</v>
      </c>
      <c r="BB131" s="194" t="e">
        <f t="shared" si="10"/>
        <v>#REF!</v>
      </c>
      <c r="BC131" s="195" t="e">
        <f t="shared" si="11"/>
        <v>#REF!</v>
      </c>
      <c r="BD131" s="193">
        <f t="shared" si="14"/>
        <v>0</v>
      </c>
      <c r="BE131" s="7" t="e">
        <f>IF(AG131=#REF!,"",IF(AND(K131&lt;&gt;"",ISTEXT(S131)),"分担契約/単価契約",IF(ISTEXT(S131),"単価契約",IF(K131&lt;&gt;"","分担契約",""))))</f>
        <v>#REF!</v>
      </c>
      <c r="BF131" s="205" t="e">
        <f>IF(COUNTIF(R131,"**"),"",IF(AND(R131&gt;=#REF!,OR(H131=#REF!,H131=#REF!)),1,IF(AND(R131&gt;=#REF!,H131&lt;&gt;#REF!,H131&lt;&gt;#REF!),1,"")))</f>
        <v>#REF!</v>
      </c>
      <c r="BG131" s="253" t="str">
        <f t="shared" si="15"/>
        <v>○</v>
      </c>
      <c r="BH131" s="205" t="b">
        <f t="shared" si="16"/>
        <v>1</v>
      </c>
      <c r="BI131" s="205" t="b">
        <f t="shared" si="17"/>
        <v>1</v>
      </c>
    </row>
    <row r="132" spans="1:61" s="75" customFormat="1" ht="54.95" customHeight="1">
      <c r="A132" s="177">
        <f t="shared" si="12"/>
        <v>127</v>
      </c>
      <c r="B132" s="177" t="str">
        <f t="shared" si="13"/>
        <v/>
      </c>
      <c r="C132" s="177" t="str">
        <f>IF(B132&lt;&gt;1,"",COUNTIF($B$6:B132,1))</f>
        <v/>
      </c>
      <c r="D132" s="177" t="str">
        <f>IF(B132&lt;&gt;2,"",COUNTIF($B$6:B132,2))</f>
        <v/>
      </c>
      <c r="E132" s="177" t="str">
        <f>IF(B132&lt;&gt;3,"",COUNTIF($B$6:B132,3))</f>
        <v/>
      </c>
      <c r="F132" s="177" t="str">
        <f>IF(B132&lt;&gt;4,"",COUNTIF($B$6:B132,4))</f>
        <v/>
      </c>
      <c r="G132" s="59"/>
      <c r="H132" s="60"/>
      <c r="I132" s="60"/>
      <c r="J132" s="60"/>
      <c r="K132" s="59"/>
      <c r="L132" s="7"/>
      <c r="M132" s="61"/>
      <c r="N132" s="60"/>
      <c r="O132" s="62"/>
      <c r="P132" s="60"/>
      <c r="Q132" s="59"/>
      <c r="R132" s="63"/>
      <c r="S132" s="82"/>
      <c r="T132" s="83"/>
      <c r="U132" s="237" t="e">
        <f>IF(OR(L132="×",AG132=#REF!),"－",IF(T132&lt;&gt;"",ROUNDDOWN(T132/R132,3),(IFERROR(ROUNDDOWN(S132/R132,3),"－"))))</f>
        <v>#REF!</v>
      </c>
      <c r="V132" s="63"/>
      <c r="W132" s="63"/>
      <c r="X132" s="59"/>
      <c r="Y132" s="64"/>
      <c r="Z132" s="65"/>
      <c r="AA132" s="66"/>
      <c r="AB132" s="7"/>
      <c r="AC132" s="10"/>
      <c r="AD132" s="10"/>
      <c r="AE132" s="67"/>
      <c r="AF132" s="68"/>
      <c r="AG132" s="64"/>
      <c r="AH132" s="60"/>
      <c r="AI132" s="60"/>
      <c r="AJ132" s="60"/>
      <c r="AK132" s="7"/>
      <c r="AL132" s="7"/>
      <c r="AM132" s="59"/>
      <c r="AN132" s="7"/>
      <c r="AO132" s="7"/>
      <c r="AP132" s="7"/>
      <c r="AQ132" s="7"/>
      <c r="AR132" s="7"/>
      <c r="AS132" s="7"/>
      <c r="AT132" s="7"/>
      <c r="AU132" s="7"/>
      <c r="AV132" s="179"/>
      <c r="AW132" s="59"/>
      <c r="AX132" s="194" t="e">
        <f>IF(AND(OR(K132=#REF!,K132=#REF!),OR(AG132=#REF!,AG132=#REF!)),"年間支払金額(全官署)",IF(OR(AG132=#REF!,AG132=#REF!),"年間支払金額",IF(AND(OR(COUNTIF(AI132,"*すべて*"),COUNTIF(AI132,"*全て*")),Q132="●",OR(K132=#REF!,K132=#REF!)),"年間支払金額(全官署、契約相手方ごと)",IF(AND(OR(COUNTIF(AI132,"*すべて*"),COUNTIF(AI132,"*全て*")),Q132="●"),"年間支払金額(契約相手方ごと)",IF(AND(OR(K132=#REF!,K132=#REF!),AG132=#REF!),"契約総額(全官署)",IF(AND(K132=#REF!,AG132=#REF!),"契約総額(自官署のみ)",IF(K132=#REF!,"年間支払金額(自官署のみ)",IF(AG132=#REF!,"契約総額",IF(AND(COUNTIF(BE132,"&lt;&gt;*単価*"),OR(K132=#REF!,K132=#REF!)),"全官署予定価格",IF(AND(COUNTIF(BE132,"*単価*"),OR(K132=#REF!,K132=#REF!)),"全官署支払金額",IF(AND(COUNTIF(BE132,"&lt;&gt;*単価*"),COUNTIF(BE132,"*変更契約*")),"変更後予定価格",IF(COUNTIF(BE132,"*単価*"),"年間支払金額","予定価格"))))))))))))</f>
        <v>#REF!</v>
      </c>
      <c r="AY132" s="194" t="e">
        <f>IF(AND(BD132=#REF!,R132&gt;#REF!),"○",IF(AND(BD132=#REF!,R132&gt;=#REF!),"○",IF(AND(BD132=#REF!,R132&gt;=#REF!),"○",IF(AND(BD132=#REF!,R132&gt;=#REF!),"○",IF(AND(BD132=#REF!,R132&gt;=#REF!),"○",IF(AND(BD132=#REF!,R132&gt;=#REF!),"○",IF(AND(BD132=#REF!,R132&gt;=#REF!),"○",IF(AND(BD132=#REF!,R132&gt;=#REF!),"○",IF(AND(BD132=#REF!,R132&gt;=#REF!),"○",IF(R132="他官署で調達手続き入札を実施のため","○","×"))))))))))</f>
        <v>#REF!</v>
      </c>
      <c r="AZ132" s="194" t="e">
        <f>IF(AND(BD132=#REF!,W132&gt;#REF!),"○",IF(AND(BD132=#REF!,W132&gt;=#REF!),"○",IF(AND(BD132=#REF!,W132&gt;=#REF!),"○",IF(AND(BD132=#REF!,W132&gt;=#REF!),"○",IF(AND(BD132=#REF!,W132&gt;=#REF!),"○",IF(AND(BD132=#REF!,W132&gt;=#REF!),"○",IF(AND(BD132=#REF!,W132&gt;=#REF!),"○",IF(AND(BD132=#REF!,W132&gt;=#REF!),"○",IF(AND(BD132=#REF!,W132&gt;=#REF!),"○","×")))))))))</f>
        <v>#REF!</v>
      </c>
      <c r="BA132" s="194" t="e">
        <f t="shared" si="9"/>
        <v>#REF!</v>
      </c>
      <c r="BB132" s="194" t="e">
        <f t="shared" si="10"/>
        <v>#REF!</v>
      </c>
      <c r="BC132" s="195" t="e">
        <f t="shared" si="11"/>
        <v>#REF!</v>
      </c>
      <c r="BD132" s="193">
        <f t="shared" si="14"/>
        <v>0</v>
      </c>
      <c r="BE132" s="7" t="e">
        <f>IF(AG132=#REF!,"",IF(AND(K132&lt;&gt;"",ISTEXT(S132)),"分担契約/単価契約",IF(ISTEXT(S132),"単価契約",IF(K132&lt;&gt;"","分担契約",""))))</f>
        <v>#REF!</v>
      </c>
      <c r="BF132" s="205" t="e">
        <f>IF(COUNTIF(R132,"**"),"",IF(AND(R132&gt;=#REF!,OR(H132=#REF!,H132=#REF!)),1,IF(AND(R132&gt;=#REF!,H132&lt;&gt;#REF!,H132&lt;&gt;#REF!),1,"")))</f>
        <v>#REF!</v>
      </c>
      <c r="BG132" s="253" t="str">
        <f t="shared" si="15"/>
        <v>○</v>
      </c>
      <c r="BH132" s="205" t="b">
        <f t="shared" si="16"/>
        <v>1</v>
      </c>
      <c r="BI132" s="205" t="b">
        <f t="shared" si="17"/>
        <v>1</v>
      </c>
    </row>
    <row r="133" spans="1:61" s="75" customFormat="1" ht="54.95" customHeight="1">
      <c r="A133" s="177">
        <f t="shared" si="12"/>
        <v>128</v>
      </c>
      <c r="B133" s="177" t="str">
        <f t="shared" si="13"/>
        <v/>
      </c>
      <c r="C133" s="177" t="str">
        <f>IF(B133&lt;&gt;1,"",COUNTIF($B$6:B133,1))</f>
        <v/>
      </c>
      <c r="D133" s="177" t="str">
        <f>IF(B133&lt;&gt;2,"",COUNTIF($B$6:B133,2))</f>
        <v/>
      </c>
      <c r="E133" s="177" t="str">
        <f>IF(B133&lt;&gt;3,"",COUNTIF($B$6:B133,3))</f>
        <v/>
      </c>
      <c r="F133" s="177" t="str">
        <f>IF(B133&lt;&gt;4,"",COUNTIF($B$6:B133,4))</f>
        <v/>
      </c>
      <c r="G133" s="59"/>
      <c r="H133" s="60"/>
      <c r="I133" s="60"/>
      <c r="J133" s="60"/>
      <c r="K133" s="59"/>
      <c r="L133" s="7"/>
      <c r="M133" s="61"/>
      <c r="N133" s="60"/>
      <c r="O133" s="62"/>
      <c r="P133" s="60"/>
      <c r="Q133" s="59"/>
      <c r="R133" s="63"/>
      <c r="S133" s="82"/>
      <c r="T133" s="83"/>
      <c r="U133" s="237" t="e">
        <f>IF(OR(L133="×",AG133=#REF!),"－",IF(T133&lt;&gt;"",ROUNDDOWN(T133/R133,3),(IFERROR(ROUNDDOWN(S133/R133,3),"－"))))</f>
        <v>#REF!</v>
      </c>
      <c r="V133" s="63"/>
      <c r="W133" s="63"/>
      <c r="X133" s="59"/>
      <c r="Y133" s="64"/>
      <c r="Z133" s="65"/>
      <c r="AA133" s="66"/>
      <c r="AB133" s="7"/>
      <c r="AC133" s="10"/>
      <c r="AD133" s="10"/>
      <c r="AE133" s="67"/>
      <c r="AF133" s="68"/>
      <c r="AG133" s="64"/>
      <c r="AH133" s="60"/>
      <c r="AI133" s="60"/>
      <c r="AJ133" s="60"/>
      <c r="AK133" s="7"/>
      <c r="AL133" s="7"/>
      <c r="AM133" s="59"/>
      <c r="AN133" s="7"/>
      <c r="AO133" s="7"/>
      <c r="AP133" s="7"/>
      <c r="AQ133" s="7"/>
      <c r="AR133" s="7"/>
      <c r="AS133" s="7"/>
      <c r="AT133" s="7"/>
      <c r="AU133" s="7"/>
      <c r="AV133" s="179"/>
      <c r="AW133" s="59"/>
      <c r="AX133" s="194" t="e">
        <f>IF(AND(OR(K133=#REF!,K133=#REF!),OR(AG133=#REF!,AG133=#REF!)),"年間支払金額(全官署)",IF(OR(AG133=#REF!,AG133=#REF!),"年間支払金額",IF(AND(OR(COUNTIF(AI133,"*すべて*"),COUNTIF(AI133,"*全て*")),Q133="●",OR(K133=#REF!,K133=#REF!)),"年間支払金額(全官署、契約相手方ごと)",IF(AND(OR(COUNTIF(AI133,"*すべて*"),COUNTIF(AI133,"*全て*")),Q133="●"),"年間支払金額(契約相手方ごと)",IF(AND(OR(K133=#REF!,K133=#REF!),AG133=#REF!),"契約総額(全官署)",IF(AND(K133=#REF!,AG133=#REF!),"契約総額(自官署のみ)",IF(K133=#REF!,"年間支払金額(自官署のみ)",IF(AG133=#REF!,"契約総額",IF(AND(COUNTIF(BE133,"&lt;&gt;*単価*"),OR(K133=#REF!,K133=#REF!)),"全官署予定価格",IF(AND(COUNTIF(BE133,"*単価*"),OR(K133=#REF!,K133=#REF!)),"全官署支払金額",IF(AND(COUNTIF(BE133,"&lt;&gt;*単価*"),COUNTIF(BE133,"*変更契約*")),"変更後予定価格",IF(COUNTIF(BE133,"*単価*"),"年間支払金額","予定価格"))))))))))))</f>
        <v>#REF!</v>
      </c>
      <c r="AY133" s="194" t="e">
        <f>IF(AND(BD133=#REF!,R133&gt;#REF!),"○",IF(AND(BD133=#REF!,R133&gt;=#REF!),"○",IF(AND(BD133=#REF!,R133&gt;=#REF!),"○",IF(AND(BD133=#REF!,R133&gt;=#REF!),"○",IF(AND(BD133=#REF!,R133&gt;=#REF!),"○",IF(AND(BD133=#REF!,R133&gt;=#REF!),"○",IF(AND(BD133=#REF!,R133&gt;=#REF!),"○",IF(AND(BD133=#REF!,R133&gt;=#REF!),"○",IF(AND(BD133=#REF!,R133&gt;=#REF!),"○",IF(R133="他官署で調達手続き入札を実施のため","○","×"))))))))))</f>
        <v>#REF!</v>
      </c>
      <c r="AZ133" s="194" t="e">
        <f>IF(AND(BD133=#REF!,W133&gt;#REF!),"○",IF(AND(BD133=#REF!,W133&gt;=#REF!),"○",IF(AND(BD133=#REF!,W133&gt;=#REF!),"○",IF(AND(BD133=#REF!,W133&gt;=#REF!),"○",IF(AND(BD133=#REF!,W133&gt;=#REF!),"○",IF(AND(BD133=#REF!,W133&gt;=#REF!),"○",IF(AND(BD133=#REF!,W133&gt;=#REF!),"○",IF(AND(BD133=#REF!,W133&gt;=#REF!),"○",IF(AND(BD133=#REF!,W133&gt;=#REF!),"○","×")))))))))</f>
        <v>#REF!</v>
      </c>
      <c r="BA133" s="194" t="e">
        <f t="shared" si="9"/>
        <v>#REF!</v>
      </c>
      <c r="BB133" s="194" t="e">
        <f t="shared" si="10"/>
        <v>#REF!</v>
      </c>
      <c r="BC133" s="195" t="e">
        <f t="shared" si="11"/>
        <v>#REF!</v>
      </c>
      <c r="BD133" s="193">
        <f t="shared" si="14"/>
        <v>0</v>
      </c>
      <c r="BE133" s="7" t="e">
        <f>IF(AG133=#REF!,"",IF(AND(K133&lt;&gt;"",ISTEXT(S133)),"分担契約/単価契約",IF(ISTEXT(S133),"単価契約",IF(K133&lt;&gt;"","分担契約",""))))</f>
        <v>#REF!</v>
      </c>
      <c r="BF133" s="205" t="e">
        <f>IF(COUNTIF(R133,"**"),"",IF(AND(R133&gt;=#REF!,OR(H133=#REF!,H133=#REF!)),1,IF(AND(R133&gt;=#REF!,H133&lt;&gt;#REF!,H133&lt;&gt;#REF!),1,"")))</f>
        <v>#REF!</v>
      </c>
      <c r="BG133" s="253" t="str">
        <f t="shared" si="15"/>
        <v>○</v>
      </c>
      <c r="BH133" s="205" t="b">
        <f t="shared" si="16"/>
        <v>1</v>
      </c>
      <c r="BI133" s="205" t="b">
        <f t="shared" si="17"/>
        <v>1</v>
      </c>
    </row>
    <row r="134" spans="1:61" s="75" customFormat="1" ht="54.95" customHeight="1">
      <c r="A134" s="177">
        <f t="shared" si="12"/>
        <v>129</v>
      </c>
      <c r="B134" s="177" t="str">
        <f t="shared" si="13"/>
        <v/>
      </c>
      <c r="C134" s="177" t="str">
        <f>IF(B134&lt;&gt;1,"",COUNTIF($B$6:B134,1))</f>
        <v/>
      </c>
      <c r="D134" s="177" t="str">
        <f>IF(B134&lt;&gt;2,"",COUNTIF($B$6:B134,2))</f>
        <v/>
      </c>
      <c r="E134" s="177" t="str">
        <f>IF(B134&lt;&gt;3,"",COUNTIF($B$6:B134,3))</f>
        <v/>
      </c>
      <c r="F134" s="177" t="str">
        <f>IF(B134&lt;&gt;4,"",COUNTIF($B$6:B134,4))</f>
        <v/>
      </c>
      <c r="G134" s="59"/>
      <c r="H134" s="60"/>
      <c r="I134" s="60"/>
      <c r="J134" s="60"/>
      <c r="K134" s="59"/>
      <c r="L134" s="7"/>
      <c r="M134" s="61"/>
      <c r="N134" s="60"/>
      <c r="O134" s="62"/>
      <c r="P134" s="60"/>
      <c r="Q134" s="59"/>
      <c r="R134" s="63"/>
      <c r="S134" s="82"/>
      <c r="T134" s="83"/>
      <c r="U134" s="237" t="e">
        <f>IF(OR(L134="×",AG134=#REF!),"－",IF(T134&lt;&gt;"",ROUNDDOWN(T134/R134,3),(IFERROR(ROUNDDOWN(S134/R134,3),"－"))))</f>
        <v>#REF!</v>
      </c>
      <c r="V134" s="63"/>
      <c r="W134" s="63"/>
      <c r="X134" s="59"/>
      <c r="Y134" s="64"/>
      <c r="Z134" s="71"/>
      <c r="AA134" s="71"/>
      <c r="AB134" s="7"/>
      <c r="AC134" s="10"/>
      <c r="AD134" s="10"/>
      <c r="AE134" s="67"/>
      <c r="AF134" s="68"/>
      <c r="AG134" s="64"/>
      <c r="AH134" s="60"/>
      <c r="AI134" s="60"/>
      <c r="AJ134" s="60"/>
      <c r="AK134" s="7"/>
      <c r="AL134" s="7"/>
      <c r="AM134" s="59"/>
      <c r="AN134" s="7"/>
      <c r="AO134" s="7"/>
      <c r="AP134" s="7"/>
      <c r="AQ134" s="7"/>
      <c r="AR134" s="7"/>
      <c r="AS134" s="7"/>
      <c r="AT134" s="7"/>
      <c r="AU134" s="7"/>
      <c r="AV134" s="179"/>
      <c r="AW134" s="59"/>
      <c r="AX134" s="194" t="e">
        <f>IF(AND(OR(K134=#REF!,K134=#REF!),OR(AG134=#REF!,AG134=#REF!)),"年間支払金額(全官署)",IF(OR(AG134=#REF!,AG134=#REF!),"年間支払金額",IF(AND(OR(COUNTIF(AI134,"*すべて*"),COUNTIF(AI134,"*全て*")),Q134="●",OR(K134=#REF!,K134=#REF!)),"年間支払金額(全官署、契約相手方ごと)",IF(AND(OR(COUNTIF(AI134,"*すべて*"),COUNTIF(AI134,"*全て*")),Q134="●"),"年間支払金額(契約相手方ごと)",IF(AND(OR(K134=#REF!,K134=#REF!),AG134=#REF!),"契約総額(全官署)",IF(AND(K134=#REF!,AG134=#REF!),"契約総額(自官署のみ)",IF(K134=#REF!,"年間支払金額(自官署のみ)",IF(AG134=#REF!,"契約総額",IF(AND(COUNTIF(BE134,"&lt;&gt;*単価*"),OR(K134=#REF!,K134=#REF!)),"全官署予定価格",IF(AND(COUNTIF(BE134,"*単価*"),OR(K134=#REF!,K134=#REF!)),"全官署支払金額",IF(AND(COUNTIF(BE134,"&lt;&gt;*単価*"),COUNTIF(BE134,"*変更契約*")),"変更後予定価格",IF(COUNTIF(BE134,"*単価*"),"年間支払金額","予定価格"))))))))))))</f>
        <v>#REF!</v>
      </c>
      <c r="AY134" s="194" t="e">
        <f>IF(AND(BD134=#REF!,R134&gt;#REF!),"○",IF(AND(BD134=#REF!,R134&gt;=#REF!),"○",IF(AND(BD134=#REF!,R134&gt;=#REF!),"○",IF(AND(BD134=#REF!,R134&gt;=#REF!),"○",IF(AND(BD134=#REF!,R134&gt;=#REF!),"○",IF(AND(BD134=#REF!,R134&gt;=#REF!),"○",IF(AND(BD134=#REF!,R134&gt;=#REF!),"○",IF(AND(BD134=#REF!,R134&gt;=#REF!),"○",IF(AND(BD134=#REF!,R134&gt;=#REF!),"○",IF(R134="他官署で調達手続き入札を実施のため","○","×"))))))))))</f>
        <v>#REF!</v>
      </c>
      <c r="AZ134" s="194" t="e">
        <f>IF(AND(BD134=#REF!,W134&gt;#REF!),"○",IF(AND(BD134=#REF!,W134&gt;=#REF!),"○",IF(AND(BD134=#REF!,W134&gt;=#REF!),"○",IF(AND(BD134=#REF!,W134&gt;=#REF!),"○",IF(AND(BD134=#REF!,W134&gt;=#REF!),"○",IF(AND(BD134=#REF!,W134&gt;=#REF!),"○",IF(AND(BD134=#REF!,W134&gt;=#REF!),"○",IF(AND(BD134=#REF!,W134&gt;=#REF!),"○",IF(AND(BD134=#REF!,W134&gt;=#REF!),"○","×")))))))))</f>
        <v>#REF!</v>
      </c>
      <c r="BA134" s="194" t="e">
        <f t="shared" ref="BA134:BA197" si="18">IF(AND(L134="×",BB134="○"),"×",BB134)</f>
        <v>#REF!</v>
      </c>
      <c r="BB134" s="194" t="e">
        <f t="shared" ref="BB134:BB197" si="19">IF(AW134&lt;&gt;"",AW134,IF(COUNTIF(AX134,"*予定価格*"),AY134,AZ134))</f>
        <v>#REF!</v>
      </c>
      <c r="BC134" s="195" t="e">
        <f t="shared" ref="BC134:BC197" si="20">IF(BB134="○",V134,"")</f>
        <v>#REF!</v>
      </c>
      <c r="BD134" s="193">
        <f t="shared" si="14"/>
        <v>0</v>
      </c>
      <c r="BE134" s="7" t="e">
        <f>IF(AG134=#REF!,"",IF(AND(K134&lt;&gt;"",ISTEXT(S134)),"分担契約/単価契約",IF(ISTEXT(S134),"単価契約",IF(K134&lt;&gt;"","分担契約",""))))</f>
        <v>#REF!</v>
      </c>
      <c r="BF134" s="205" t="e">
        <f>IF(COUNTIF(R134,"**"),"",IF(AND(R134&gt;=#REF!,OR(H134=#REF!,H134=#REF!)),1,IF(AND(R134&gt;=#REF!,H134&lt;&gt;#REF!,H134&lt;&gt;#REF!),1,"")))</f>
        <v>#REF!</v>
      </c>
      <c r="BG134" s="253" t="str">
        <f t="shared" si="15"/>
        <v>○</v>
      </c>
      <c r="BH134" s="205" t="b">
        <f t="shared" si="16"/>
        <v>1</v>
      </c>
      <c r="BI134" s="205" t="b">
        <f t="shared" si="17"/>
        <v>1</v>
      </c>
    </row>
    <row r="135" spans="1:61" s="75" customFormat="1" ht="54.95" customHeight="1">
      <c r="A135" s="177">
        <f t="shared" ref="A135:A198" si="21">ROW()-5</f>
        <v>130</v>
      </c>
      <c r="B135" s="177" t="str">
        <f t="shared" ref="B135:B198" si="22">IF(L135="×","－",IF(AND(COUNTIF(H135,"*工事*"),COUNTIF(P135,"*入札*")),1,IF(AND(COUNTIF(H135,"*工事*"),COUNTIF(P135,"*随意契約*")),2,IF(AND(P135&lt;&gt;"*工事*",COUNTIF(P135,"*入札*")),3,IF(AND(H135&lt;&gt;"*工事*",COUNTIF(P135,"*随意契約*")),4,"")))))</f>
        <v/>
      </c>
      <c r="C135" s="177" t="str">
        <f>IF(B135&lt;&gt;1,"",COUNTIF($B$6:B135,1))</f>
        <v/>
      </c>
      <c r="D135" s="177" t="str">
        <f>IF(B135&lt;&gt;2,"",COUNTIF($B$6:B135,2))</f>
        <v/>
      </c>
      <c r="E135" s="177" t="str">
        <f>IF(B135&lt;&gt;3,"",COUNTIF($B$6:B135,3))</f>
        <v/>
      </c>
      <c r="F135" s="177" t="str">
        <f>IF(B135&lt;&gt;4,"",COUNTIF($B$6:B135,4))</f>
        <v/>
      </c>
      <c r="G135" s="59"/>
      <c r="H135" s="60"/>
      <c r="I135" s="60"/>
      <c r="J135" s="60"/>
      <c r="K135" s="59"/>
      <c r="L135" s="7"/>
      <c r="M135" s="61"/>
      <c r="N135" s="60"/>
      <c r="O135" s="62"/>
      <c r="P135" s="60"/>
      <c r="Q135" s="59"/>
      <c r="R135" s="63"/>
      <c r="S135" s="82"/>
      <c r="T135" s="83"/>
      <c r="U135" s="237" t="e">
        <f>IF(OR(L135="×",AG135=#REF!),"－",IF(T135&lt;&gt;"",ROUNDDOWN(T135/R135,3),(IFERROR(ROUNDDOWN(S135/R135,3),"－"))))</f>
        <v>#REF!</v>
      </c>
      <c r="V135" s="63"/>
      <c r="W135" s="63"/>
      <c r="X135" s="59"/>
      <c r="Y135" s="64"/>
      <c r="Z135" s="71"/>
      <c r="AA135" s="71"/>
      <c r="AB135" s="7"/>
      <c r="AC135" s="10"/>
      <c r="AD135" s="10"/>
      <c r="AE135" s="67"/>
      <c r="AF135" s="68"/>
      <c r="AG135" s="64"/>
      <c r="AH135" s="60"/>
      <c r="AI135" s="60"/>
      <c r="AJ135" s="60"/>
      <c r="AK135" s="7"/>
      <c r="AL135" s="7"/>
      <c r="AM135" s="59"/>
      <c r="AN135" s="7"/>
      <c r="AO135" s="7"/>
      <c r="AP135" s="7"/>
      <c r="AQ135" s="7"/>
      <c r="AR135" s="7"/>
      <c r="AS135" s="7"/>
      <c r="AT135" s="7"/>
      <c r="AU135" s="7"/>
      <c r="AV135" s="179"/>
      <c r="AW135" s="59"/>
      <c r="AX135" s="194" t="e">
        <f>IF(AND(OR(K135=#REF!,K135=#REF!),OR(AG135=#REF!,AG135=#REF!)),"年間支払金額(全官署)",IF(OR(AG135=#REF!,AG135=#REF!),"年間支払金額",IF(AND(OR(COUNTIF(AI135,"*すべて*"),COUNTIF(AI135,"*全て*")),Q135="●",OR(K135=#REF!,K135=#REF!)),"年間支払金額(全官署、契約相手方ごと)",IF(AND(OR(COUNTIF(AI135,"*すべて*"),COUNTIF(AI135,"*全て*")),Q135="●"),"年間支払金額(契約相手方ごと)",IF(AND(OR(K135=#REF!,K135=#REF!),AG135=#REF!),"契約総額(全官署)",IF(AND(K135=#REF!,AG135=#REF!),"契約総額(自官署のみ)",IF(K135=#REF!,"年間支払金額(自官署のみ)",IF(AG135=#REF!,"契約総額",IF(AND(COUNTIF(BE135,"&lt;&gt;*単価*"),OR(K135=#REF!,K135=#REF!)),"全官署予定価格",IF(AND(COUNTIF(BE135,"*単価*"),OR(K135=#REF!,K135=#REF!)),"全官署支払金額",IF(AND(COUNTIF(BE135,"&lt;&gt;*単価*"),COUNTIF(BE135,"*変更契約*")),"変更後予定価格",IF(COUNTIF(BE135,"*単価*"),"年間支払金額","予定価格"))))))))))))</f>
        <v>#REF!</v>
      </c>
      <c r="AY135" s="194" t="e">
        <f>IF(AND(BD135=#REF!,R135&gt;#REF!),"○",IF(AND(BD135=#REF!,R135&gt;=#REF!),"○",IF(AND(BD135=#REF!,R135&gt;=#REF!),"○",IF(AND(BD135=#REF!,R135&gt;=#REF!),"○",IF(AND(BD135=#REF!,R135&gt;=#REF!),"○",IF(AND(BD135=#REF!,R135&gt;=#REF!),"○",IF(AND(BD135=#REF!,R135&gt;=#REF!),"○",IF(AND(BD135=#REF!,R135&gt;=#REF!),"○",IF(AND(BD135=#REF!,R135&gt;=#REF!),"○",IF(R135="他官署で調達手続き入札を実施のため","○","×"))))))))))</f>
        <v>#REF!</v>
      </c>
      <c r="AZ135" s="194" t="e">
        <f>IF(AND(BD135=#REF!,W135&gt;#REF!),"○",IF(AND(BD135=#REF!,W135&gt;=#REF!),"○",IF(AND(BD135=#REF!,W135&gt;=#REF!),"○",IF(AND(BD135=#REF!,W135&gt;=#REF!),"○",IF(AND(BD135=#REF!,W135&gt;=#REF!),"○",IF(AND(BD135=#REF!,W135&gt;=#REF!),"○",IF(AND(BD135=#REF!,W135&gt;=#REF!),"○",IF(AND(BD135=#REF!,W135&gt;=#REF!),"○",IF(AND(BD135=#REF!,W135&gt;=#REF!),"○","×")))))))))</f>
        <v>#REF!</v>
      </c>
      <c r="BA135" s="194" t="e">
        <f t="shared" si="18"/>
        <v>#REF!</v>
      </c>
      <c r="BB135" s="194" t="e">
        <f t="shared" si="19"/>
        <v>#REF!</v>
      </c>
      <c r="BC135" s="195" t="e">
        <f t="shared" si="20"/>
        <v>#REF!</v>
      </c>
      <c r="BD135" s="193">
        <f t="shared" ref="BD135:BD198" si="23">IF(H135="③情報システム",IF(COUNTIF(I135,"*借入*")+COUNTIF(I135,"*賃貸*")+COUNTIF(I135,"*リース*"),"⑨物品等賃借",IF(COUNTIF(I135,"*購入*")+COUNTIF(DG135,"*調達*"),"⑦物品等購入",IF(COUNTIF(I135,"*製造*"),"⑧物品等製造","⑩役務"))),H135)</f>
        <v>0</v>
      </c>
      <c r="BE135" s="7" t="e">
        <f>IF(AG135=#REF!,"",IF(AND(K135&lt;&gt;"",ISTEXT(S135)),"分担契約/単価契約",IF(ISTEXT(S135),"単価契約",IF(K135&lt;&gt;"","分担契約",""))))</f>
        <v>#REF!</v>
      </c>
      <c r="BF135" s="205" t="e">
        <f>IF(COUNTIF(R135,"**"),"",IF(AND(R135&gt;=#REF!,OR(H135=#REF!,H135=#REF!)),1,IF(AND(R135&gt;=#REF!,H135&lt;&gt;#REF!,H135&lt;&gt;#REF!),1,"")))</f>
        <v>#REF!</v>
      </c>
      <c r="BG135" s="253" t="str">
        <f t="shared" ref="BG135:BG198" si="24">IF(LEN(O135)=0,"○",IF(LEN(O135)=1,"○",IF(LEN(O135)=13,"○",IF(LEN(O135)=27,"○",IF(LEN(O135)=41,"○","×")))))</f>
        <v>○</v>
      </c>
      <c r="BH135" s="205" t="b">
        <f t="shared" ref="BH135:BH198" si="25">_xlfn.ISFORMULA(BD135)</f>
        <v>1</v>
      </c>
      <c r="BI135" s="205" t="b">
        <f t="shared" ref="BI135:BI198" si="26">_xlfn.ISFORMULA(BE135)</f>
        <v>1</v>
      </c>
    </row>
    <row r="136" spans="1:61" s="75" customFormat="1" ht="54.95" customHeight="1">
      <c r="A136" s="177">
        <f t="shared" si="21"/>
        <v>131</v>
      </c>
      <c r="B136" s="177" t="str">
        <f t="shared" si="22"/>
        <v/>
      </c>
      <c r="C136" s="177" t="str">
        <f>IF(B136&lt;&gt;1,"",COUNTIF($B$6:B136,1))</f>
        <v/>
      </c>
      <c r="D136" s="177" t="str">
        <f>IF(B136&lt;&gt;2,"",COUNTIF($B$6:B136,2))</f>
        <v/>
      </c>
      <c r="E136" s="177" t="str">
        <f>IF(B136&lt;&gt;3,"",COUNTIF($B$6:B136,3))</f>
        <v/>
      </c>
      <c r="F136" s="177" t="str">
        <f>IF(B136&lt;&gt;4,"",COUNTIF($B$6:B136,4))</f>
        <v/>
      </c>
      <c r="G136" s="59"/>
      <c r="H136" s="60"/>
      <c r="I136" s="60"/>
      <c r="J136" s="60"/>
      <c r="K136" s="59"/>
      <c r="L136" s="7"/>
      <c r="M136" s="61"/>
      <c r="N136" s="60"/>
      <c r="O136" s="62"/>
      <c r="P136" s="60"/>
      <c r="Q136" s="59"/>
      <c r="R136" s="63"/>
      <c r="S136" s="82"/>
      <c r="T136" s="83"/>
      <c r="U136" s="237" t="e">
        <f>IF(OR(L136="×",AG136=#REF!),"－",IF(T136&lt;&gt;"",ROUNDDOWN(T136/R136,3),(IFERROR(ROUNDDOWN(S136/R136,3),"－"))))</f>
        <v>#REF!</v>
      </c>
      <c r="V136" s="63"/>
      <c r="W136" s="63"/>
      <c r="X136" s="59"/>
      <c r="Y136" s="64"/>
      <c r="Z136" s="71"/>
      <c r="AA136" s="71"/>
      <c r="AB136" s="7"/>
      <c r="AC136" s="10"/>
      <c r="AD136" s="10"/>
      <c r="AE136" s="67"/>
      <c r="AF136" s="68"/>
      <c r="AG136" s="64"/>
      <c r="AH136" s="60"/>
      <c r="AI136" s="60"/>
      <c r="AJ136" s="60"/>
      <c r="AK136" s="7"/>
      <c r="AL136" s="7"/>
      <c r="AM136" s="59"/>
      <c r="AN136" s="7"/>
      <c r="AO136" s="7"/>
      <c r="AP136" s="7"/>
      <c r="AQ136" s="7"/>
      <c r="AR136" s="7"/>
      <c r="AS136" s="7"/>
      <c r="AT136" s="7"/>
      <c r="AU136" s="7"/>
      <c r="AV136" s="179"/>
      <c r="AW136" s="59"/>
      <c r="AX136" s="194" t="e">
        <f>IF(AND(OR(K136=#REF!,K136=#REF!),OR(AG136=#REF!,AG136=#REF!)),"年間支払金額(全官署)",IF(OR(AG136=#REF!,AG136=#REF!),"年間支払金額",IF(AND(OR(COUNTIF(AI136,"*すべて*"),COUNTIF(AI136,"*全て*")),Q136="●",OR(K136=#REF!,K136=#REF!)),"年間支払金額(全官署、契約相手方ごと)",IF(AND(OR(COUNTIF(AI136,"*すべて*"),COUNTIF(AI136,"*全て*")),Q136="●"),"年間支払金額(契約相手方ごと)",IF(AND(OR(K136=#REF!,K136=#REF!),AG136=#REF!),"契約総額(全官署)",IF(AND(K136=#REF!,AG136=#REF!),"契約総額(自官署のみ)",IF(K136=#REF!,"年間支払金額(自官署のみ)",IF(AG136=#REF!,"契約総額",IF(AND(COUNTIF(BE136,"&lt;&gt;*単価*"),OR(K136=#REF!,K136=#REF!)),"全官署予定価格",IF(AND(COUNTIF(BE136,"*単価*"),OR(K136=#REF!,K136=#REF!)),"全官署支払金額",IF(AND(COUNTIF(BE136,"&lt;&gt;*単価*"),COUNTIF(BE136,"*変更契約*")),"変更後予定価格",IF(COUNTIF(BE136,"*単価*"),"年間支払金額","予定価格"))))))))))))</f>
        <v>#REF!</v>
      </c>
      <c r="AY136" s="194" t="e">
        <f>IF(AND(BD136=#REF!,R136&gt;#REF!),"○",IF(AND(BD136=#REF!,R136&gt;=#REF!),"○",IF(AND(BD136=#REF!,R136&gt;=#REF!),"○",IF(AND(BD136=#REF!,R136&gt;=#REF!),"○",IF(AND(BD136=#REF!,R136&gt;=#REF!),"○",IF(AND(BD136=#REF!,R136&gt;=#REF!),"○",IF(AND(BD136=#REF!,R136&gt;=#REF!),"○",IF(AND(BD136=#REF!,R136&gt;=#REF!),"○",IF(AND(BD136=#REF!,R136&gt;=#REF!),"○",IF(R136="他官署で調達手続き入札を実施のため","○","×"))))))))))</f>
        <v>#REF!</v>
      </c>
      <c r="AZ136" s="194" t="e">
        <f>IF(AND(BD136=#REF!,W136&gt;#REF!),"○",IF(AND(BD136=#REF!,W136&gt;=#REF!),"○",IF(AND(BD136=#REF!,W136&gt;=#REF!),"○",IF(AND(BD136=#REF!,W136&gt;=#REF!),"○",IF(AND(BD136=#REF!,W136&gt;=#REF!),"○",IF(AND(BD136=#REF!,W136&gt;=#REF!),"○",IF(AND(BD136=#REF!,W136&gt;=#REF!),"○",IF(AND(BD136=#REF!,W136&gt;=#REF!),"○",IF(AND(BD136=#REF!,W136&gt;=#REF!),"○","×")))))))))</f>
        <v>#REF!</v>
      </c>
      <c r="BA136" s="194" t="e">
        <f t="shared" si="18"/>
        <v>#REF!</v>
      </c>
      <c r="BB136" s="194" t="e">
        <f t="shared" si="19"/>
        <v>#REF!</v>
      </c>
      <c r="BC136" s="195" t="e">
        <f t="shared" si="20"/>
        <v>#REF!</v>
      </c>
      <c r="BD136" s="193">
        <f t="shared" si="23"/>
        <v>0</v>
      </c>
      <c r="BE136" s="7" t="e">
        <f>IF(AG136=#REF!,"",IF(AND(K136&lt;&gt;"",ISTEXT(S136)),"分担契約/単価契約",IF(ISTEXT(S136),"単価契約",IF(K136&lt;&gt;"","分担契約",""))))</f>
        <v>#REF!</v>
      </c>
      <c r="BF136" s="205" t="e">
        <f>IF(COUNTIF(R136,"**"),"",IF(AND(R136&gt;=#REF!,OR(H136=#REF!,H136=#REF!)),1,IF(AND(R136&gt;=#REF!,H136&lt;&gt;#REF!,H136&lt;&gt;#REF!),1,"")))</f>
        <v>#REF!</v>
      </c>
      <c r="BG136" s="253" t="str">
        <f t="shared" si="24"/>
        <v>○</v>
      </c>
      <c r="BH136" s="205" t="b">
        <f t="shared" si="25"/>
        <v>1</v>
      </c>
      <c r="BI136" s="205" t="b">
        <f t="shared" si="26"/>
        <v>1</v>
      </c>
    </row>
    <row r="137" spans="1:61" s="75" customFormat="1" ht="54.95" customHeight="1">
      <c r="A137" s="177">
        <f t="shared" si="21"/>
        <v>132</v>
      </c>
      <c r="B137" s="177" t="str">
        <f t="shared" si="22"/>
        <v/>
      </c>
      <c r="C137" s="177" t="str">
        <f>IF(B137&lt;&gt;1,"",COUNTIF($B$6:B137,1))</f>
        <v/>
      </c>
      <c r="D137" s="177" t="str">
        <f>IF(B137&lt;&gt;2,"",COUNTIF($B$6:B137,2))</f>
        <v/>
      </c>
      <c r="E137" s="177" t="str">
        <f>IF(B137&lt;&gt;3,"",COUNTIF($B$6:B137,3))</f>
        <v/>
      </c>
      <c r="F137" s="177" t="str">
        <f>IF(B137&lt;&gt;4,"",COUNTIF($B$6:B137,4))</f>
        <v/>
      </c>
      <c r="G137" s="59"/>
      <c r="H137" s="60"/>
      <c r="I137" s="60"/>
      <c r="J137" s="60"/>
      <c r="K137" s="59"/>
      <c r="L137" s="7"/>
      <c r="M137" s="61"/>
      <c r="N137" s="60"/>
      <c r="O137" s="62"/>
      <c r="P137" s="60"/>
      <c r="Q137" s="59"/>
      <c r="R137" s="82"/>
      <c r="S137" s="80"/>
      <c r="T137" s="80"/>
      <c r="U137" s="237" t="e">
        <f>IF(OR(L137="×",AG137=#REF!),"－",IF(T137&lt;&gt;"",ROUNDDOWN(T137/R137,3),(IFERROR(ROUNDDOWN(S137/R137,3),"－"))))</f>
        <v>#REF!</v>
      </c>
      <c r="V137" s="63"/>
      <c r="W137" s="63"/>
      <c r="X137" s="59"/>
      <c r="Y137" s="64"/>
      <c r="Z137" s="65"/>
      <c r="AA137" s="66"/>
      <c r="AB137" s="7"/>
      <c r="AC137" s="10"/>
      <c r="AD137" s="10"/>
      <c r="AE137" s="67"/>
      <c r="AF137" s="68"/>
      <c r="AG137" s="64"/>
      <c r="AH137" s="60"/>
      <c r="AI137" s="60"/>
      <c r="AJ137" s="60"/>
      <c r="AK137" s="7"/>
      <c r="AL137" s="7"/>
      <c r="AM137" s="59"/>
      <c r="AN137" s="7"/>
      <c r="AO137" s="7"/>
      <c r="AP137" s="7"/>
      <c r="AQ137" s="7"/>
      <c r="AR137" s="7"/>
      <c r="AS137" s="7"/>
      <c r="AT137" s="7"/>
      <c r="AU137" s="7"/>
      <c r="AV137" s="179"/>
      <c r="AW137" s="59"/>
      <c r="AX137" s="194" t="e">
        <f>IF(AND(OR(K137=#REF!,K137=#REF!),OR(AG137=#REF!,AG137=#REF!)),"年間支払金額(全官署)",IF(OR(AG137=#REF!,AG137=#REF!),"年間支払金額",IF(AND(OR(COUNTIF(AI137,"*すべて*"),COUNTIF(AI137,"*全て*")),Q137="●",OR(K137=#REF!,K137=#REF!)),"年間支払金額(全官署、契約相手方ごと)",IF(AND(OR(COUNTIF(AI137,"*すべて*"),COUNTIF(AI137,"*全て*")),Q137="●"),"年間支払金額(契約相手方ごと)",IF(AND(OR(K137=#REF!,K137=#REF!),AG137=#REF!),"契約総額(全官署)",IF(AND(K137=#REF!,AG137=#REF!),"契約総額(自官署のみ)",IF(K137=#REF!,"年間支払金額(自官署のみ)",IF(AG137=#REF!,"契約総額",IF(AND(COUNTIF(BE137,"&lt;&gt;*単価*"),OR(K137=#REF!,K137=#REF!)),"全官署予定価格",IF(AND(COUNTIF(BE137,"*単価*"),OR(K137=#REF!,K137=#REF!)),"全官署支払金額",IF(AND(COUNTIF(BE137,"&lt;&gt;*単価*"),COUNTIF(BE137,"*変更契約*")),"変更後予定価格",IF(COUNTIF(BE137,"*単価*"),"年間支払金額","予定価格"))))))))))))</f>
        <v>#REF!</v>
      </c>
      <c r="AY137" s="194" t="e">
        <f>IF(AND(BD137=#REF!,R137&gt;#REF!),"○",IF(AND(BD137=#REF!,R137&gt;=#REF!),"○",IF(AND(BD137=#REF!,R137&gt;=#REF!),"○",IF(AND(BD137=#REF!,R137&gt;=#REF!),"○",IF(AND(BD137=#REF!,R137&gt;=#REF!),"○",IF(AND(BD137=#REF!,R137&gt;=#REF!),"○",IF(AND(BD137=#REF!,R137&gt;=#REF!),"○",IF(AND(BD137=#REF!,R137&gt;=#REF!),"○",IF(AND(BD137=#REF!,R137&gt;=#REF!),"○",IF(R137="他官署で調達手続き入札を実施のため","○","×"))))))))))</f>
        <v>#REF!</v>
      </c>
      <c r="AZ137" s="194" t="e">
        <f>IF(AND(BD137=#REF!,W137&gt;#REF!),"○",IF(AND(BD137=#REF!,W137&gt;=#REF!),"○",IF(AND(BD137=#REF!,W137&gt;=#REF!),"○",IF(AND(BD137=#REF!,W137&gt;=#REF!),"○",IF(AND(BD137=#REF!,W137&gt;=#REF!),"○",IF(AND(BD137=#REF!,W137&gt;=#REF!),"○",IF(AND(BD137=#REF!,W137&gt;=#REF!),"○",IF(AND(BD137=#REF!,W137&gt;=#REF!),"○",IF(AND(BD137=#REF!,W137&gt;=#REF!),"○","×")))))))))</f>
        <v>#REF!</v>
      </c>
      <c r="BA137" s="194" t="e">
        <f t="shared" si="18"/>
        <v>#REF!</v>
      </c>
      <c r="BB137" s="194" t="e">
        <f t="shared" si="19"/>
        <v>#REF!</v>
      </c>
      <c r="BC137" s="195" t="e">
        <f t="shared" si="20"/>
        <v>#REF!</v>
      </c>
      <c r="BD137" s="193">
        <f t="shared" si="23"/>
        <v>0</v>
      </c>
      <c r="BE137" s="7" t="e">
        <f>IF(AG137=#REF!,"",IF(AND(K137&lt;&gt;"",ISTEXT(S137)),"分担契約/単価契約",IF(ISTEXT(S137),"単価契約",IF(K137&lt;&gt;"","分担契約",""))))</f>
        <v>#REF!</v>
      </c>
      <c r="BF137" s="205" t="e">
        <f>IF(COUNTIF(R137,"**"),"",IF(AND(R137&gt;=#REF!,OR(H137=#REF!,H137=#REF!)),1,IF(AND(R137&gt;=#REF!,H137&lt;&gt;#REF!,H137&lt;&gt;#REF!),1,"")))</f>
        <v>#REF!</v>
      </c>
      <c r="BG137" s="253" t="str">
        <f t="shared" si="24"/>
        <v>○</v>
      </c>
      <c r="BH137" s="205" t="b">
        <f t="shared" si="25"/>
        <v>1</v>
      </c>
      <c r="BI137" s="205" t="b">
        <f t="shared" si="26"/>
        <v>1</v>
      </c>
    </row>
    <row r="138" spans="1:61" s="149" customFormat="1" ht="54.95" customHeight="1">
      <c r="A138" s="177">
        <f t="shared" si="21"/>
        <v>133</v>
      </c>
      <c r="B138" s="177" t="str">
        <f t="shared" si="22"/>
        <v/>
      </c>
      <c r="C138" s="177" t="str">
        <f>IF(B138&lt;&gt;1,"",COUNTIF($B$6:B138,1))</f>
        <v/>
      </c>
      <c r="D138" s="177" t="str">
        <f>IF(B138&lt;&gt;2,"",COUNTIF($B$6:B138,2))</f>
        <v/>
      </c>
      <c r="E138" s="177" t="str">
        <f>IF(B138&lt;&gt;3,"",COUNTIF($B$6:B138,3))</f>
        <v/>
      </c>
      <c r="F138" s="177" t="str">
        <f>IF(B138&lt;&gt;4,"",COUNTIF($B$6:B138,4))</f>
        <v/>
      </c>
      <c r="G138" s="59"/>
      <c r="H138" s="60"/>
      <c r="I138" s="60"/>
      <c r="J138" s="60"/>
      <c r="K138" s="59"/>
      <c r="L138" s="7"/>
      <c r="M138" s="61"/>
      <c r="N138" s="60"/>
      <c r="O138" s="148"/>
      <c r="P138" s="60"/>
      <c r="Q138" s="59"/>
      <c r="R138" s="80"/>
      <c r="S138" s="80"/>
      <c r="T138" s="80"/>
      <c r="U138" s="237" t="e">
        <f>IF(OR(L138="×",AG138=#REF!),"－",IF(T138&lt;&gt;"",ROUNDDOWN(T138/R138,3),(IFERROR(ROUNDDOWN(S138/R138,3),"－"))))</f>
        <v>#REF!</v>
      </c>
      <c r="V138" s="63"/>
      <c r="W138" s="63"/>
      <c r="X138" s="59"/>
      <c r="Y138" s="64"/>
      <c r="Z138" s="65"/>
      <c r="AA138" s="66"/>
      <c r="AB138" s="7"/>
      <c r="AC138" s="10"/>
      <c r="AD138" s="10"/>
      <c r="AE138" s="67"/>
      <c r="AF138" s="68"/>
      <c r="AG138" s="64"/>
      <c r="AH138" s="60"/>
      <c r="AI138" s="60"/>
      <c r="AJ138" s="60"/>
      <c r="AK138" s="7"/>
      <c r="AL138" s="7"/>
      <c r="AM138" s="59"/>
      <c r="AN138" s="7"/>
      <c r="AO138" s="7"/>
      <c r="AP138" s="7"/>
      <c r="AQ138" s="7"/>
      <c r="AR138" s="7"/>
      <c r="AS138" s="7"/>
      <c r="AT138" s="7"/>
      <c r="AU138" s="7"/>
      <c r="AV138" s="179"/>
      <c r="AW138" s="59"/>
      <c r="AX138" s="194" t="e">
        <f>IF(AND(OR(K138=#REF!,K138=#REF!),OR(AG138=#REF!,AG138=#REF!)),"年間支払金額(全官署)",IF(OR(AG138=#REF!,AG138=#REF!),"年間支払金額",IF(AND(OR(COUNTIF(AI138,"*すべて*"),COUNTIF(AI138,"*全て*")),Q138="●",OR(K138=#REF!,K138=#REF!)),"年間支払金額(全官署、契約相手方ごと)",IF(AND(OR(COUNTIF(AI138,"*すべて*"),COUNTIF(AI138,"*全て*")),Q138="●"),"年間支払金額(契約相手方ごと)",IF(AND(OR(K138=#REF!,K138=#REF!),AG138=#REF!),"契約総額(全官署)",IF(AND(K138=#REF!,AG138=#REF!),"契約総額(自官署のみ)",IF(K138=#REF!,"年間支払金額(自官署のみ)",IF(AG138=#REF!,"契約総額",IF(AND(COUNTIF(BE138,"&lt;&gt;*単価*"),OR(K138=#REF!,K138=#REF!)),"全官署予定価格",IF(AND(COUNTIF(BE138,"*単価*"),OR(K138=#REF!,K138=#REF!)),"全官署支払金額",IF(AND(COUNTIF(BE138,"&lt;&gt;*単価*"),COUNTIF(BE138,"*変更契約*")),"変更後予定価格",IF(COUNTIF(BE138,"*単価*"),"年間支払金額","予定価格"))))))))))))</f>
        <v>#REF!</v>
      </c>
      <c r="AY138" s="194" t="e">
        <f>IF(AND(BD138=#REF!,R138&gt;#REF!),"○",IF(AND(BD138=#REF!,R138&gt;=#REF!),"○",IF(AND(BD138=#REF!,R138&gt;=#REF!),"○",IF(AND(BD138=#REF!,R138&gt;=#REF!),"○",IF(AND(BD138=#REF!,R138&gt;=#REF!),"○",IF(AND(BD138=#REF!,R138&gt;=#REF!),"○",IF(AND(BD138=#REF!,R138&gt;=#REF!),"○",IF(AND(BD138=#REF!,R138&gt;=#REF!),"○",IF(AND(BD138=#REF!,R138&gt;=#REF!),"○",IF(R138="他官署で調達手続き入札を実施のため","○","×"))))))))))</f>
        <v>#REF!</v>
      </c>
      <c r="AZ138" s="194" t="e">
        <f>IF(AND(BD138=#REF!,W138&gt;#REF!),"○",IF(AND(BD138=#REF!,W138&gt;=#REF!),"○",IF(AND(BD138=#REF!,W138&gt;=#REF!),"○",IF(AND(BD138=#REF!,W138&gt;=#REF!),"○",IF(AND(BD138=#REF!,W138&gt;=#REF!),"○",IF(AND(BD138=#REF!,W138&gt;=#REF!),"○",IF(AND(BD138=#REF!,W138&gt;=#REF!),"○",IF(AND(BD138=#REF!,W138&gt;=#REF!),"○",IF(AND(BD138=#REF!,W138&gt;=#REF!),"○","×")))))))))</f>
        <v>#REF!</v>
      </c>
      <c r="BA138" s="194" t="e">
        <f t="shared" si="18"/>
        <v>#REF!</v>
      </c>
      <c r="BB138" s="194" t="e">
        <f t="shared" si="19"/>
        <v>#REF!</v>
      </c>
      <c r="BC138" s="195" t="e">
        <f t="shared" si="20"/>
        <v>#REF!</v>
      </c>
      <c r="BD138" s="193">
        <f t="shared" si="23"/>
        <v>0</v>
      </c>
      <c r="BE138" s="7" t="e">
        <f>IF(AG138=#REF!,"",IF(AND(K138&lt;&gt;"",ISTEXT(S138)),"分担契約/単価契約",IF(ISTEXT(S138),"単価契約",IF(K138&lt;&gt;"","分担契約",""))))</f>
        <v>#REF!</v>
      </c>
      <c r="BF138" s="205" t="e">
        <f>IF(COUNTIF(R138,"**"),"",IF(AND(R138&gt;=#REF!,OR(H138=#REF!,H138=#REF!)),1,IF(AND(R138&gt;=#REF!,H138&lt;&gt;#REF!,H138&lt;&gt;#REF!),1,"")))</f>
        <v>#REF!</v>
      </c>
      <c r="BG138" s="253" t="str">
        <f t="shared" si="24"/>
        <v>○</v>
      </c>
      <c r="BH138" s="205" t="b">
        <f t="shared" si="25"/>
        <v>1</v>
      </c>
      <c r="BI138" s="205" t="b">
        <f t="shared" si="26"/>
        <v>1</v>
      </c>
    </row>
    <row r="139" spans="1:61" s="149" customFormat="1" ht="54.95" customHeight="1">
      <c r="A139" s="177">
        <f t="shared" si="21"/>
        <v>134</v>
      </c>
      <c r="B139" s="177" t="str">
        <f t="shared" si="22"/>
        <v/>
      </c>
      <c r="C139" s="177" t="str">
        <f>IF(B139&lt;&gt;1,"",COUNTIF($B$6:B139,1))</f>
        <v/>
      </c>
      <c r="D139" s="177" t="str">
        <f>IF(B139&lt;&gt;2,"",COUNTIF($B$6:B139,2))</f>
        <v/>
      </c>
      <c r="E139" s="177" t="str">
        <f>IF(B139&lt;&gt;3,"",COUNTIF($B$6:B139,3))</f>
        <v/>
      </c>
      <c r="F139" s="177" t="str">
        <f>IF(B139&lt;&gt;4,"",COUNTIF($B$6:B139,4))</f>
        <v/>
      </c>
      <c r="G139" s="59"/>
      <c r="H139" s="60"/>
      <c r="I139" s="60"/>
      <c r="J139" s="60"/>
      <c r="K139" s="59"/>
      <c r="L139" s="7"/>
      <c r="M139" s="61"/>
      <c r="N139" s="60"/>
      <c r="O139" s="155"/>
      <c r="P139" s="60"/>
      <c r="Q139" s="59"/>
      <c r="R139" s="63"/>
      <c r="S139" s="80"/>
      <c r="T139" s="80"/>
      <c r="U139" s="237" t="e">
        <f>IF(OR(L139="×",AG139=#REF!),"－",IF(T139&lt;&gt;"",ROUNDDOWN(T139/R139,3),(IFERROR(ROUNDDOWN(S139/R139,3),"－"))))</f>
        <v>#REF!</v>
      </c>
      <c r="V139" s="63"/>
      <c r="W139" s="63"/>
      <c r="X139" s="59"/>
      <c r="Y139" s="64"/>
      <c r="Z139" s="65"/>
      <c r="AA139" s="66"/>
      <c r="AB139" s="7"/>
      <c r="AC139" s="10"/>
      <c r="AD139" s="10"/>
      <c r="AE139" s="67"/>
      <c r="AF139" s="68"/>
      <c r="AG139" s="64"/>
      <c r="AH139" s="60"/>
      <c r="AI139" s="60"/>
      <c r="AJ139" s="60"/>
      <c r="AK139" s="7"/>
      <c r="AL139" s="7"/>
      <c r="AM139" s="59"/>
      <c r="AN139" s="7"/>
      <c r="AO139" s="7"/>
      <c r="AP139" s="7"/>
      <c r="AQ139" s="7"/>
      <c r="AR139" s="7"/>
      <c r="AS139" s="7"/>
      <c r="AT139" s="7"/>
      <c r="AU139" s="7"/>
      <c r="AV139" s="179"/>
      <c r="AW139" s="59"/>
      <c r="AX139" s="194" t="e">
        <f>IF(AND(OR(K139=#REF!,K139=#REF!),OR(AG139=#REF!,AG139=#REF!)),"年間支払金額(全官署)",IF(OR(AG139=#REF!,AG139=#REF!),"年間支払金額",IF(AND(OR(COUNTIF(AI139,"*すべて*"),COUNTIF(AI139,"*全て*")),Q139="●",OR(K139=#REF!,K139=#REF!)),"年間支払金額(全官署、契約相手方ごと)",IF(AND(OR(COUNTIF(AI139,"*すべて*"),COUNTIF(AI139,"*全て*")),Q139="●"),"年間支払金額(契約相手方ごと)",IF(AND(OR(K139=#REF!,K139=#REF!),AG139=#REF!),"契約総額(全官署)",IF(AND(K139=#REF!,AG139=#REF!),"契約総額(自官署のみ)",IF(K139=#REF!,"年間支払金額(自官署のみ)",IF(AG139=#REF!,"契約総額",IF(AND(COUNTIF(BE139,"&lt;&gt;*単価*"),OR(K139=#REF!,K139=#REF!)),"全官署予定価格",IF(AND(COUNTIF(BE139,"*単価*"),OR(K139=#REF!,K139=#REF!)),"全官署支払金額",IF(AND(COUNTIF(BE139,"&lt;&gt;*単価*"),COUNTIF(BE139,"*変更契約*")),"変更後予定価格",IF(COUNTIF(BE139,"*単価*"),"年間支払金額","予定価格"))))))))))))</f>
        <v>#REF!</v>
      </c>
      <c r="AY139" s="194" t="e">
        <f>IF(AND(BD139=#REF!,R139&gt;#REF!),"○",IF(AND(BD139=#REF!,R139&gt;=#REF!),"○",IF(AND(BD139=#REF!,R139&gt;=#REF!),"○",IF(AND(BD139=#REF!,R139&gt;=#REF!),"○",IF(AND(BD139=#REF!,R139&gt;=#REF!),"○",IF(AND(BD139=#REF!,R139&gt;=#REF!),"○",IF(AND(BD139=#REF!,R139&gt;=#REF!),"○",IF(AND(BD139=#REF!,R139&gt;=#REF!),"○",IF(AND(BD139=#REF!,R139&gt;=#REF!),"○",IF(R139="他官署で調達手続き入札を実施のため","○","×"))))))))))</f>
        <v>#REF!</v>
      </c>
      <c r="AZ139" s="194" t="e">
        <f>IF(AND(BD139=#REF!,W139&gt;#REF!),"○",IF(AND(BD139=#REF!,W139&gt;=#REF!),"○",IF(AND(BD139=#REF!,W139&gt;=#REF!),"○",IF(AND(BD139=#REF!,W139&gt;=#REF!),"○",IF(AND(BD139=#REF!,W139&gt;=#REF!),"○",IF(AND(BD139=#REF!,W139&gt;=#REF!),"○",IF(AND(BD139=#REF!,W139&gt;=#REF!),"○",IF(AND(BD139=#REF!,W139&gt;=#REF!),"○",IF(AND(BD139=#REF!,W139&gt;=#REF!),"○","×")))))))))</f>
        <v>#REF!</v>
      </c>
      <c r="BA139" s="194" t="e">
        <f t="shared" si="18"/>
        <v>#REF!</v>
      </c>
      <c r="BB139" s="194" t="e">
        <f t="shared" si="19"/>
        <v>#REF!</v>
      </c>
      <c r="BC139" s="195" t="e">
        <f t="shared" si="20"/>
        <v>#REF!</v>
      </c>
      <c r="BD139" s="193">
        <f t="shared" si="23"/>
        <v>0</v>
      </c>
      <c r="BE139" s="7" t="e">
        <f>IF(AG139=#REF!,"",IF(AND(K139&lt;&gt;"",ISTEXT(S139)),"分担契約/単価契約",IF(ISTEXT(S139),"単価契約",IF(K139&lt;&gt;"","分担契約",""))))</f>
        <v>#REF!</v>
      </c>
      <c r="BF139" s="205" t="e">
        <f>IF(COUNTIF(R139,"**"),"",IF(AND(R139&gt;=#REF!,OR(H139=#REF!,H139=#REF!)),1,IF(AND(R139&gt;=#REF!,H139&lt;&gt;#REF!,H139&lt;&gt;#REF!),1,"")))</f>
        <v>#REF!</v>
      </c>
      <c r="BG139" s="253" t="str">
        <f t="shared" si="24"/>
        <v>○</v>
      </c>
      <c r="BH139" s="205" t="b">
        <f t="shared" si="25"/>
        <v>1</v>
      </c>
      <c r="BI139" s="205" t="b">
        <f t="shared" si="26"/>
        <v>1</v>
      </c>
    </row>
    <row r="140" spans="1:61" s="149" customFormat="1" ht="54.95" customHeight="1">
      <c r="A140" s="177">
        <f t="shared" si="21"/>
        <v>135</v>
      </c>
      <c r="B140" s="177" t="str">
        <f t="shared" si="22"/>
        <v/>
      </c>
      <c r="C140" s="177" t="str">
        <f>IF(B140&lt;&gt;1,"",COUNTIF($B$6:B140,1))</f>
        <v/>
      </c>
      <c r="D140" s="177" t="str">
        <f>IF(B140&lt;&gt;2,"",COUNTIF($B$6:B140,2))</f>
        <v/>
      </c>
      <c r="E140" s="177" t="str">
        <f>IF(B140&lt;&gt;3,"",COUNTIF($B$6:B140,3))</f>
        <v/>
      </c>
      <c r="F140" s="177" t="str">
        <f>IF(B140&lt;&gt;4,"",COUNTIF($B$6:B140,4))</f>
        <v/>
      </c>
      <c r="G140" s="59"/>
      <c r="H140" s="60"/>
      <c r="I140" s="60"/>
      <c r="J140" s="60"/>
      <c r="K140" s="59"/>
      <c r="L140" s="7"/>
      <c r="M140" s="61"/>
      <c r="N140" s="60"/>
      <c r="O140" s="62"/>
      <c r="P140" s="60"/>
      <c r="Q140" s="59"/>
      <c r="R140" s="63"/>
      <c r="S140" s="80"/>
      <c r="T140" s="81"/>
      <c r="U140" s="237" t="e">
        <f>IF(OR(L140="×",AG140=#REF!),"－",IF(T140&lt;&gt;"",ROUNDDOWN(T140/R140,3),(IFERROR(ROUNDDOWN(S140/R140,3),"－"))))</f>
        <v>#REF!</v>
      </c>
      <c r="V140" s="63"/>
      <c r="W140" s="63"/>
      <c r="X140" s="59"/>
      <c r="Y140" s="64"/>
      <c r="Z140" s="65"/>
      <c r="AA140" s="66"/>
      <c r="AB140" s="7"/>
      <c r="AC140" s="10"/>
      <c r="AD140" s="10"/>
      <c r="AE140" s="67"/>
      <c r="AF140" s="68"/>
      <c r="AG140" s="64"/>
      <c r="AH140" s="60"/>
      <c r="AI140" s="60"/>
      <c r="AJ140" s="60"/>
      <c r="AK140" s="7"/>
      <c r="AL140" s="7"/>
      <c r="AM140" s="59"/>
      <c r="AN140" s="7"/>
      <c r="AO140" s="7"/>
      <c r="AP140" s="7"/>
      <c r="AQ140" s="7"/>
      <c r="AR140" s="7"/>
      <c r="AS140" s="7"/>
      <c r="AT140" s="7"/>
      <c r="AU140" s="7"/>
      <c r="AV140" s="179"/>
      <c r="AW140" s="59"/>
      <c r="AX140" s="194" t="e">
        <f>IF(AND(OR(K140=#REF!,K140=#REF!),OR(AG140=#REF!,AG140=#REF!)),"年間支払金額(全官署)",IF(OR(AG140=#REF!,AG140=#REF!),"年間支払金額",IF(AND(OR(COUNTIF(AI140,"*すべて*"),COUNTIF(AI140,"*全て*")),Q140="●",OR(K140=#REF!,K140=#REF!)),"年間支払金額(全官署、契約相手方ごと)",IF(AND(OR(COUNTIF(AI140,"*すべて*"),COUNTIF(AI140,"*全て*")),Q140="●"),"年間支払金額(契約相手方ごと)",IF(AND(OR(K140=#REF!,K140=#REF!),AG140=#REF!),"契約総額(全官署)",IF(AND(K140=#REF!,AG140=#REF!),"契約総額(自官署のみ)",IF(K140=#REF!,"年間支払金額(自官署のみ)",IF(AG140=#REF!,"契約総額",IF(AND(COUNTIF(BE140,"&lt;&gt;*単価*"),OR(K140=#REF!,K140=#REF!)),"全官署予定価格",IF(AND(COUNTIF(BE140,"*単価*"),OR(K140=#REF!,K140=#REF!)),"全官署支払金額",IF(AND(COUNTIF(BE140,"&lt;&gt;*単価*"),COUNTIF(BE140,"*変更契約*")),"変更後予定価格",IF(COUNTIF(BE140,"*単価*"),"年間支払金額","予定価格"))))))))))))</f>
        <v>#REF!</v>
      </c>
      <c r="AY140" s="194" t="e">
        <f>IF(AND(BD140=#REF!,R140&gt;#REF!),"○",IF(AND(BD140=#REF!,R140&gt;=#REF!),"○",IF(AND(BD140=#REF!,R140&gt;=#REF!),"○",IF(AND(BD140=#REF!,R140&gt;=#REF!),"○",IF(AND(BD140=#REF!,R140&gt;=#REF!),"○",IF(AND(BD140=#REF!,R140&gt;=#REF!),"○",IF(AND(BD140=#REF!,R140&gt;=#REF!),"○",IF(AND(BD140=#REF!,R140&gt;=#REF!),"○",IF(AND(BD140=#REF!,R140&gt;=#REF!),"○",IF(R140="他官署で調達手続き入札を実施のため","○","×"))))))))))</f>
        <v>#REF!</v>
      </c>
      <c r="AZ140" s="194" t="e">
        <f>IF(AND(BD140=#REF!,W140&gt;#REF!),"○",IF(AND(BD140=#REF!,W140&gt;=#REF!),"○",IF(AND(BD140=#REF!,W140&gt;=#REF!),"○",IF(AND(BD140=#REF!,W140&gt;=#REF!),"○",IF(AND(BD140=#REF!,W140&gt;=#REF!),"○",IF(AND(BD140=#REF!,W140&gt;=#REF!),"○",IF(AND(BD140=#REF!,W140&gt;=#REF!),"○",IF(AND(BD140=#REF!,W140&gt;=#REF!),"○",IF(AND(BD140=#REF!,W140&gt;=#REF!),"○","×")))))))))</f>
        <v>#REF!</v>
      </c>
      <c r="BA140" s="194" t="e">
        <f t="shared" si="18"/>
        <v>#REF!</v>
      </c>
      <c r="BB140" s="194" t="e">
        <f t="shared" si="19"/>
        <v>#REF!</v>
      </c>
      <c r="BC140" s="195" t="e">
        <f t="shared" si="20"/>
        <v>#REF!</v>
      </c>
      <c r="BD140" s="193">
        <f t="shared" si="23"/>
        <v>0</v>
      </c>
      <c r="BE140" s="7" t="e">
        <f>IF(AG140=#REF!,"",IF(AND(K140&lt;&gt;"",ISTEXT(S140)),"分担契約/単価契約",IF(ISTEXT(S140),"単価契約",IF(K140&lt;&gt;"","分担契約",""))))</f>
        <v>#REF!</v>
      </c>
      <c r="BF140" s="205" t="e">
        <f>IF(COUNTIF(R140,"**"),"",IF(AND(R140&gt;=#REF!,OR(H140=#REF!,H140=#REF!)),1,IF(AND(R140&gt;=#REF!,H140&lt;&gt;#REF!,H140&lt;&gt;#REF!),1,"")))</f>
        <v>#REF!</v>
      </c>
      <c r="BG140" s="253" t="str">
        <f t="shared" si="24"/>
        <v>○</v>
      </c>
      <c r="BH140" s="205" t="b">
        <f t="shared" si="25"/>
        <v>1</v>
      </c>
      <c r="BI140" s="205" t="b">
        <f t="shared" si="26"/>
        <v>1</v>
      </c>
    </row>
    <row r="141" spans="1:61" s="75" customFormat="1" ht="54.95" customHeight="1">
      <c r="A141" s="177">
        <f t="shared" si="21"/>
        <v>136</v>
      </c>
      <c r="B141" s="177" t="str">
        <f t="shared" si="22"/>
        <v/>
      </c>
      <c r="C141" s="177" t="str">
        <f>IF(B141&lt;&gt;1,"",COUNTIF($B$6:B141,1))</f>
        <v/>
      </c>
      <c r="D141" s="177" t="str">
        <f>IF(B141&lt;&gt;2,"",COUNTIF($B$6:B141,2))</f>
        <v/>
      </c>
      <c r="E141" s="177" t="str">
        <f>IF(B141&lt;&gt;3,"",COUNTIF($B$6:B141,3))</f>
        <v/>
      </c>
      <c r="F141" s="177" t="str">
        <f>IF(B141&lt;&gt;4,"",COUNTIF($B$6:B141,4))</f>
        <v/>
      </c>
      <c r="G141" s="59"/>
      <c r="H141" s="60"/>
      <c r="I141" s="60"/>
      <c r="J141" s="60"/>
      <c r="K141" s="59"/>
      <c r="L141" s="7"/>
      <c r="M141" s="61"/>
      <c r="N141" s="60"/>
      <c r="O141" s="155"/>
      <c r="P141" s="60"/>
      <c r="Q141" s="59"/>
      <c r="R141" s="63"/>
      <c r="S141" s="80"/>
      <c r="T141" s="80"/>
      <c r="U141" s="237" t="e">
        <f>IF(OR(L141="×",AG141=#REF!),"－",IF(T141&lt;&gt;"",ROUNDDOWN(T141/R141,3),(IFERROR(ROUNDDOWN(S141/R141,3),"－"))))</f>
        <v>#REF!</v>
      </c>
      <c r="V141" s="63"/>
      <c r="W141" s="63"/>
      <c r="X141" s="59"/>
      <c r="Y141" s="64"/>
      <c r="Z141" s="65"/>
      <c r="AA141" s="66"/>
      <c r="AB141" s="7"/>
      <c r="AC141" s="10"/>
      <c r="AD141" s="10"/>
      <c r="AE141" s="67"/>
      <c r="AF141" s="68"/>
      <c r="AG141" s="64"/>
      <c r="AH141" s="60"/>
      <c r="AI141" s="60"/>
      <c r="AJ141" s="60"/>
      <c r="AK141" s="7"/>
      <c r="AL141" s="7"/>
      <c r="AM141" s="59"/>
      <c r="AN141" s="7"/>
      <c r="AO141" s="7"/>
      <c r="AP141" s="7"/>
      <c r="AQ141" s="7"/>
      <c r="AR141" s="7"/>
      <c r="AS141" s="7"/>
      <c r="AT141" s="7"/>
      <c r="AU141" s="7"/>
      <c r="AV141" s="179"/>
      <c r="AW141" s="59"/>
      <c r="AX141" s="194" t="e">
        <f>IF(AND(OR(K141=#REF!,K141=#REF!),OR(AG141=#REF!,AG141=#REF!)),"年間支払金額(全官署)",IF(OR(AG141=#REF!,AG141=#REF!),"年間支払金額",IF(AND(OR(COUNTIF(AI141,"*すべて*"),COUNTIF(AI141,"*全て*")),Q141="●",OR(K141=#REF!,K141=#REF!)),"年間支払金額(全官署、契約相手方ごと)",IF(AND(OR(COUNTIF(AI141,"*すべて*"),COUNTIF(AI141,"*全て*")),Q141="●"),"年間支払金額(契約相手方ごと)",IF(AND(OR(K141=#REF!,K141=#REF!),AG141=#REF!),"契約総額(全官署)",IF(AND(K141=#REF!,AG141=#REF!),"契約総額(自官署のみ)",IF(K141=#REF!,"年間支払金額(自官署のみ)",IF(AG141=#REF!,"契約総額",IF(AND(COUNTIF(BE141,"&lt;&gt;*単価*"),OR(K141=#REF!,K141=#REF!)),"全官署予定価格",IF(AND(COUNTIF(BE141,"*単価*"),OR(K141=#REF!,K141=#REF!)),"全官署支払金額",IF(AND(COUNTIF(BE141,"&lt;&gt;*単価*"),COUNTIF(BE141,"*変更契約*")),"変更後予定価格",IF(COUNTIF(BE141,"*単価*"),"年間支払金額","予定価格"))))))))))))</f>
        <v>#REF!</v>
      </c>
      <c r="AY141" s="194" t="e">
        <f>IF(AND(BD141=#REF!,R141&gt;#REF!),"○",IF(AND(BD141=#REF!,R141&gt;=#REF!),"○",IF(AND(BD141=#REF!,R141&gt;=#REF!),"○",IF(AND(BD141=#REF!,R141&gt;=#REF!),"○",IF(AND(BD141=#REF!,R141&gt;=#REF!),"○",IF(AND(BD141=#REF!,R141&gt;=#REF!),"○",IF(AND(BD141=#REF!,R141&gt;=#REF!),"○",IF(AND(BD141=#REF!,R141&gt;=#REF!),"○",IF(AND(BD141=#REF!,R141&gt;=#REF!),"○",IF(R141="他官署で調達手続き入札を実施のため","○","×"))))))))))</f>
        <v>#REF!</v>
      </c>
      <c r="AZ141" s="194" t="e">
        <f>IF(AND(BD141=#REF!,W141&gt;#REF!),"○",IF(AND(BD141=#REF!,W141&gt;=#REF!),"○",IF(AND(BD141=#REF!,W141&gt;=#REF!),"○",IF(AND(BD141=#REF!,W141&gt;=#REF!),"○",IF(AND(BD141=#REF!,W141&gt;=#REF!),"○",IF(AND(BD141=#REF!,W141&gt;=#REF!),"○",IF(AND(BD141=#REF!,W141&gt;=#REF!),"○",IF(AND(BD141=#REF!,W141&gt;=#REF!),"○",IF(AND(BD141=#REF!,W141&gt;=#REF!),"○","×")))))))))</f>
        <v>#REF!</v>
      </c>
      <c r="BA141" s="194" t="e">
        <f t="shared" si="18"/>
        <v>#REF!</v>
      </c>
      <c r="BB141" s="194" t="e">
        <f t="shared" si="19"/>
        <v>#REF!</v>
      </c>
      <c r="BC141" s="195" t="e">
        <f t="shared" si="20"/>
        <v>#REF!</v>
      </c>
      <c r="BD141" s="193">
        <f t="shared" si="23"/>
        <v>0</v>
      </c>
      <c r="BE141" s="7" t="e">
        <f>IF(AG141=#REF!,"",IF(AND(K141&lt;&gt;"",ISTEXT(S141)),"分担契約/単価契約",IF(ISTEXT(S141),"単価契約",IF(K141&lt;&gt;"","分担契約",""))))</f>
        <v>#REF!</v>
      </c>
      <c r="BF141" s="205" t="e">
        <f>IF(COUNTIF(R141,"**"),"",IF(AND(R141&gt;=#REF!,OR(H141=#REF!,H141=#REF!)),1,IF(AND(R141&gt;=#REF!,H141&lt;&gt;#REF!,H141&lt;&gt;#REF!),1,"")))</f>
        <v>#REF!</v>
      </c>
      <c r="BG141" s="253" t="str">
        <f t="shared" si="24"/>
        <v>○</v>
      </c>
      <c r="BH141" s="205" t="b">
        <f t="shared" si="25"/>
        <v>1</v>
      </c>
      <c r="BI141" s="205" t="b">
        <f t="shared" si="26"/>
        <v>1</v>
      </c>
    </row>
    <row r="142" spans="1:61" ht="54.95" customHeight="1">
      <c r="A142" s="177">
        <f t="shared" si="21"/>
        <v>137</v>
      </c>
      <c r="B142" s="177" t="str">
        <f t="shared" si="22"/>
        <v/>
      </c>
      <c r="C142" s="177" t="str">
        <f>IF(B142&lt;&gt;1,"",COUNTIF($B$6:B142,1))</f>
        <v/>
      </c>
      <c r="D142" s="177" t="str">
        <f>IF(B142&lt;&gt;2,"",COUNTIF($B$6:B142,2))</f>
        <v/>
      </c>
      <c r="E142" s="177" t="str">
        <f>IF(B142&lt;&gt;3,"",COUNTIF($B$6:B142,3))</f>
        <v/>
      </c>
      <c r="F142" s="177" t="str">
        <f>IF(B142&lt;&gt;4,"",COUNTIF($B$6:B142,4))</f>
        <v/>
      </c>
      <c r="G142" s="59"/>
      <c r="H142" s="60"/>
      <c r="I142" s="60"/>
      <c r="J142" s="60"/>
      <c r="K142" s="59"/>
      <c r="L142" s="7"/>
      <c r="M142" s="61"/>
      <c r="N142" s="60"/>
      <c r="O142" s="62"/>
      <c r="P142" s="60"/>
      <c r="Q142" s="59"/>
      <c r="R142" s="70"/>
      <c r="S142" s="240"/>
      <c r="T142" s="240"/>
      <c r="U142" s="237" t="e">
        <f>IF(OR(L142="×",AG142=#REF!),"－",IF(T142&lt;&gt;"",ROUNDDOWN(T142/R142,3),(IFERROR(ROUNDDOWN(S142/R142,3),"－"))))</f>
        <v>#REF!</v>
      </c>
      <c r="V142" s="70"/>
      <c r="W142" s="70"/>
      <c r="X142" s="59"/>
      <c r="Y142" s="64"/>
      <c r="Z142" s="71"/>
      <c r="AA142" s="72"/>
      <c r="AB142" s="7"/>
      <c r="AC142" s="16"/>
      <c r="AD142" s="16"/>
      <c r="AE142" s="67"/>
      <c r="AF142" s="68"/>
      <c r="AG142" s="64"/>
      <c r="AH142" s="60"/>
      <c r="AI142" s="60"/>
      <c r="AJ142" s="60"/>
      <c r="AK142" s="7"/>
      <c r="AL142" s="7"/>
      <c r="AM142" s="59"/>
      <c r="AN142" s="7"/>
      <c r="AO142" s="7"/>
      <c r="AP142" s="7"/>
      <c r="AQ142" s="7"/>
      <c r="AR142" s="7"/>
      <c r="AS142" s="7"/>
      <c r="AT142" s="7"/>
      <c r="AU142" s="7"/>
      <c r="AV142" s="179"/>
      <c r="AW142" s="59"/>
      <c r="AX142" s="194" t="e">
        <f>IF(AND(OR(K142=#REF!,K142=#REF!),OR(AG142=#REF!,AG142=#REF!)),"年間支払金額(全官署)",IF(OR(AG142=#REF!,AG142=#REF!),"年間支払金額",IF(AND(OR(COUNTIF(AI142,"*すべて*"),COUNTIF(AI142,"*全て*")),Q142="●",OR(K142=#REF!,K142=#REF!)),"年間支払金額(全官署、契約相手方ごと)",IF(AND(OR(COUNTIF(AI142,"*すべて*"),COUNTIF(AI142,"*全て*")),Q142="●"),"年間支払金額(契約相手方ごと)",IF(AND(OR(K142=#REF!,K142=#REF!),AG142=#REF!),"契約総額(全官署)",IF(AND(K142=#REF!,AG142=#REF!),"契約総額(自官署のみ)",IF(K142=#REF!,"年間支払金額(自官署のみ)",IF(AG142=#REF!,"契約総額",IF(AND(COUNTIF(BE142,"&lt;&gt;*単価*"),OR(K142=#REF!,K142=#REF!)),"全官署予定価格",IF(AND(COUNTIF(BE142,"*単価*"),OR(K142=#REF!,K142=#REF!)),"全官署支払金額",IF(AND(COUNTIF(BE142,"&lt;&gt;*単価*"),COUNTIF(BE142,"*変更契約*")),"変更後予定価格",IF(COUNTIF(BE142,"*単価*"),"年間支払金額","予定価格"))))))))))))</f>
        <v>#REF!</v>
      </c>
      <c r="AY142" s="194" t="e">
        <f>IF(AND(BD142=#REF!,R142&gt;#REF!),"○",IF(AND(BD142=#REF!,R142&gt;=#REF!),"○",IF(AND(BD142=#REF!,R142&gt;=#REF!),"○",IF(AND(BD142=#REF!,R142&gt;=#REF!),"○",IF(AND(BD142=#REF!,R142&gt;=#REF!),"○",IF(AND(BD142=#REF!,R142&gt;=#REF!),"○",IF(AND(BD142=#REF!,R142&gt;=#REF!),"○",IF(AND(BD142=#REF!,R142&gt;=#REF!),"○",IF(AND(BD142=#REF!,R142&gt;=#REF!),"○",IF(R142="他官署で調達手続き入札を実施のため","○","×"))))))))))</f>
        <v>#REF!</v>
      </c>
      <c r="AZ142" s="194" t="e">
        <f>IF(AND(BD142=#REF!,W142&gt;#REF!),"○",IF(AND(BD142=#REF!,W142&gt;=#REF!),"○",IF(AND(BD142=#REF!,W142&gt;=#REF!),"○",IF(AND(BD142=#REF!,W142&gt;=#REF!),"○",IF(AND(BD142=#REF!,W142&gt;=#REF!),"○",IF(AND(BD142=#REF!,W142&gt;=#REF!),"○",IF(AND(BD142=#REF!,W142&gt;=#REF!),"○",IF(AND(BD142=#REF!,W142&gt;=#REF!),"○",IF(AND(BD142=#REF!,W142&gt;=#REF!),"○","×")))))))))</f>
        <v>#REF!</v>
      </c>
      <c r="BA142" s="194" t="e">
        <f t="shared" si="18"/>
        <v>#REF!</v>
      </c>
      <c r="BB142" s="194" t="e">
        <f t="shared" si="19"/>
        <v>#REF!</v>
      </c>
      <c r="BC142" s="195" t="e">
        <f t="shared" si="20"/>
        <v>#REF!</v>
      </c>
      <c r="BD142" s="193">
        <f t="shared" si="23"/>
        <v>0</v>
      </c>
      <c r="BE142" s="7" t="e">
        <f>IF(AG142=#REF!,"",IF(AND(K142&lt;&gt;"",ISTEXT(S142)),"分担契約/単価契約",IF(ISTEXT(S142),"単価契約",IF(K142&lt;&gt;"","分担契約",""))))</f>
        <v>#REF!</v>
      </c>
      <c r="BF142" s="205" t="e">
        <f>IF(COUNTIF(R142,"**"),"",IF(AND(R142&gt;=#REF!,OR(H142=#REF!,H142=#REF!)),1,IF(AND(R142&gt;=#REF!,H142&lt;&gt;#REF!,H142&lt;&gt;#REF!),1,"")))</f>
        <v>#REF!</v>
      </c>
      <c r="BG142" s="253" t="str">
        <f t="shared" si="24"/>
        <v>○</v>
      </c>
      <c r="BH142" s="205" t="b">
        <f t="shared" si="25"/>
        <v>1</v>
      </c>
      <c r="BI142" s="205" t="b">
        <f t="shared" si="26"/>
        <v>1</v>
      </c>
    </row>
    <row r="143" spans="1:61" ht="54.95" customHeight="1">
      <c r="A143" s="177">
        <f t="shared" si="21"/>
        <v>138</v>
      </c>
      <c r="B143" s="177" t="str">
        <f t="shared" si="22"/>
        <v/>
      </c>
      <c r="C143" s="177" t="str">
        <f>IF(B143&lt;&gt;1,"",COUNTIF($B$6:B143,1))</f>
        <v/>
      </c>
      <c r="D143" s="177" t="str">
        <f>IF(B143&lt;&gt;2,"",COUNTIF($B$6:B143,2))</f>
        <v/>
      </c>
      <c r="E143" s="177" t="str">
        <f>IF(B143&lt;&gt;3,"",COUNTIF($B$6:B143,3))</f>
        <v/>
      </c>
      <c r="F143" s="177" t="str">
        <f>IF(B143&lt;&gt;4,"",COUNTIF($B$6:B143,4))</f>
        <v/>
      </c>
      <c r="G143" s="59"/>
      <c r="H143" s="60"/>
      <c r="I143" s="60"/>
      <c r="J143" s="60"/>
      <c r="K143" s="59"/>
      <c r="L143" s="7"/>
      <c r="M143" s="61"/>
      <c r="N143" s="60"/>
      <c r="O143" s="62"/>
      <c r="P143" s="60"/>
      <c r="Q143" s="59"/>
      <c r="R143" s="70"/>
      <c r="S143" s="240"/>
      <c r="T143" s="240"/>
      <c r="U143" s="237" t="e">
        <f>IF(OR(L143="×",AG143=#REF!),"－",IF(T143&lt;&gt;"",ROUNDDOWN(T143/R143,3),(IFERROR(ROUNDDOWN(S143/R143,3),"－"))))</f>
        <v>#REF!</v>
      </c>
      <c r="V143" s="70"/>
      <c r="W143" s="70"/>
      <c r="X143" s="59"/>
      <c r="Y143" s="64"/>
      <c r="Z143" s="71"/>
      <c r="AA143" s="72"/>
      <c r="AB143" s="7"/>
      <c r="AC143" s="16"/>
      <c r="AD143" s="16"/>
      <c r="AE143" s="67"/>
      <c r="AF143" s="68"/>
      <c r="AG143" s="64"/>
      <c r="AH143" s="60"/>
      <c r="AI143" s="60"/>
      <c r="AJ143" s="60"/>
      <c r="AK143" s="7"/>
      <c r="AL143" s="7"/>
      <c r="AM143" s="59"/>
      <c r="AN143" s="7"/>
      <c r="AO143" s="7"/>
      <c r="AP143" s="7"/>
      <c r="AQ143" s="7"/>
      <c r="AR143" s="7"/>
      <c r="AS143" s="7"/>
      <c r="AT143" s="7"/>
      <c r="AU143" s="7"/>
      <c r="AV143" s="179"/>
      <c r="AW143" s="59"/>
      <c r="AX143" s="194" t="e">
        <f>IF(AND(OR(K143=#REF!,K143=#REF!),OR(AG143=#REF!,AG143=#REF!)),"年間支払金額(全官署)",IF(OR(AG143=#REF!,AG143=#REF!),"年間支払金額",IF(AND(OR(COUNTIF(AI143,"*すべて*"),COUNTIF(AI143,"*全て*")),Q143="●",OR(K143=#REF!,K143=#REF!)),"年間支払金額(全官署、契約相手方ごと)",IF(AND(OR(COUNTIF(AI143,"*すべて*"),COUNTIF(AI143,"*全て*")),Q143="●"),"年間支払金額(契約相手方ごと)",IF(AND(OR(K143=#REF!,K143=#REF!),AG143=#REF!),"契約総額(全官署)",IF(AND(K143=#REF!,AG143=#REF!),"契約総額(自官署のみ)",IF(K143=#REF!,"年間支払金額(自官署のみ)",IF(AG143=#REF!,"契約総額",IF(AND(COUNTIF(BE143,"&lt;&gt;*単価*"),OR(K143=#REF!,K143=#REF!)),"全官署予定価格",IF(AND(COUNTIF(BE143,"*単価*"),OR(K143=#REF!,K143=#REF!)),"全官署支払金額",IF(AND(COUNTIF(BE143,"&lt;&gt;*単価*"),COUNTIF(BE143,"*変更契約*")),"変更後予定価格",IF(COUNTIF(BE143,"*単価*"),"年間支払金額","予定価格"))))))))))))</f>
        <v>#REF!</v>
      </c>
      <c r="AY143" s="194" t="e">
        <f>IF(AND(BD143=#REF!,R143&gt;#REF!),"○",IF(AND(BD143=#REF!,R143&gt;=#REF!),"○",IF(AND(BD143=#REF!,R143&gt;=#REF!),"○",IF(AND(BD143=#REF!,R143&gt;=#REF!),"○",IF(AND(BD143=#REF!,R143&gt;=#REF!),"○",IF(AND(BD143=#REF!,R143&gt;=#REF!),"○",IF(AND(BD143=#REF!,R143&gt;=#REF!),"○",IF(AND(BD143=#REF!,R143&gt;=#REF!),"○",IF(AND(BD143=#REF!,R143&gt;=#REF!),"○",IF(R143="他官署で調達手続き入札を実施のため","○","×"))))))))))</f>
        <v>#REF!</v>
      </c>
      <c r="AZ143" s="194" t="e">
        <f>IF(AND(BD143=#REF!,W143&gt;#REF!),"○",IF(AND(BD143=#REF!,W143&gt;=#REF!),"○",IF(AND(BD143=#REF!,W143&gt;=#REF!),"○",IF(AND(BD143=#REF!,W143&gt;=#REF!),"○",IF(AND(BD143=#REF!,W143&gt;=#REF!),"○",IF(AND(BD143=#REF!,W143&gt;=#REF!),"○",IF(AND(BD143=#REF!,W143&gt;=#REF!),"○",IF(AND(BD143=#REF!,W143&gt;=#REF!),"○",IF(AND(BD143=#REF!,W143&gt;=#REF!),"○","×")))))))))</f>
        <v>#REF!</v>
      </c>
      <c r="BA143" s="194" t="e">
        <f t="shared" si="18"/>
        <v>#REF!</v>
      </c>
      <c r="BB143" s="194" t="e">
        <f t="shared" si="19"/>
        <v>#REF!</v>
      </c>
      <c r="BC143" s="195" t="e">
        <f t="shared" si="20"/>
        <v>#REF!</v>
      </c>
      <c r="BD143" s="193">
        <f t="shared" si="23"/>
        <v>0</v>
      </c>
      <c r="BE143" s="7" t="e">
        <f>IF(AG143=#REF!,"",IF(AND(K143&lt;&gt;"",ISTEXT(S143)),"分担契約/単価契約",IF(ISTEXT(S143),"単価契約",IF(K143&lt;&gt;"","分担契約",""))))</f>
        <v>#REF!</v>
      </c>
      <c r="BF143" s="205" t="e">
        <f>IF(COUNTIF(R143,"**"),"",IF(AND(R143&gt;=#REF!,OR(H143=#REF!,H143=#REF!)),1,IF(AND(R143&gt;=#REF!,H143&lt;&gt;#REF!,H143&lt;&gt;#REF!),1,"")))</f>
        <v>#REF!</v>
      </c>
      <c r="BG143" s="253" t="str">
        <f t="shared" si="24"/>
        <v>○</v>
      </c>
      <c r="BH143" s="205" t="b">
        <f t="shared" si="25"/>
        <v>1</v>
      </c>
      <c r="BI143" s="205" t="b">
        <f t="shared" si="26"/>
        <v>1</v>
      </c>
    </row>
    <row r="144" spans="1:61" ht="54.95" customHeight="1">
      <c r="A144" s="177">
        <f t="shared" si="21"/>
        <v>139</v>
      </c>
      <c r="B144" s="177" t="str">
        <f t="shared" si="22"/>
        <v/>
      </c>
      <c r="C144" s="177" t="str">
        <f>IF(B144&lt;&gt;1,"",COUNTIF($B$6:B144,1))</f>
        <v/>
      </c>
      <c r="D144" s="177" t="str">
        <f>IF(B144&lt;&gt;2,"",COUNTIF($B$6:B144,2))</f>
        <v/>
      </c>
      <c r="E144" s="177" t="str">
        <f>IF(B144&lt;&gt;3,"",COUNTIF($B$6:B144,3))</f>
        <v/>
      </c>
      <c r="F144" s="177" t="str">
        <f>IF(B144&lt;&gt;4,"",COUNTIF($B$6:B144,4))</f>
        <v/>
      </c>
      <c r="G144" s="59"/>
      <c r="H144" s="11"/>
      <c r="I144" s="11"/>
      <c r="J144" s="11"/>
      <c r="K144" s="142"/>
      <c r="L144" s="143"/>
      <c r="M144" s="157"/>
      <c r="N144" s="11"/>
      <c r="O144" s="137"/>
      <c r="P144" s="11"/>
      <c r="Q144" s="142"/>
      <c r="R144" s="138"/>
      <c r="S144" s="242"/>
      <c r="T144" s="242"/>
      <c r="U144" s="237" t="e">
        <f>IF(OR(L144="×",AG144=#REF!),"－",IF(T144&lt;&gt;"",ROUNDDOWN(T144/R144,3),(IFERROR(ROUNDDOWN(S144/R144,3),"－"))))</f>
        <v>#REF!</v>
      </c>
      <c r="V144" s="138"/>
      <c r="W144" s="138"/>
      <c r="X144" s="142"/>
      <c r="Y144" s="139"/>
      <c r="Z144" s="144"/>
      <c r="AA144" s="140"/>
      <c r="AB144" s="143"/>
      <c r="AC144" s="145"/>
      <c r="AD144" s="145"/>
      <c r="AE144" s="146"/>
      <c r="AF144" s="147"/>
      <c r="AG144" s="139"/>
      <c r="AH144" s="11"/>
      <c r="AI144" s="158"/>
      <c r="AJ144" s="11"/>
      <c r="AK144" s="143"/>
      <c r="AL144" s="143"/>
      <c r="AM144" s="142"/>
      <c r="AN144" s="143"/>
      <c r="AO144" s="143"/>
      <c r="AP144" s="143"/>
      <c r="AQ144" s="143"/>
      <c r="AR144" s="143"/>
      <c r="AS144" s="143"/>
      <c r="AT144" s="143"/>
      <c r="AU144" s="143"/>
      <c r="AV144" s="180"/>
      <c r="AW144" s="192"/>
      <c r="AX144" s="194" t="e">
        <f>IF(AND(OR(K144=#REF!,K144=#REF!),OR(AG144=#REF!,AG144=#REF!)),"年間支払金額(全官署)",IF(OR(AG144=#REF!,AG144=#REF!),"年間支払金額",IF(AND(OR(COUNTIF(AI144,"*すべて*"),COUNTIF(AI144,"*全て*")),Q144="●",OR(K144=#REF!,K144=#REF!)),"年間支払金額(全官署、契約相手方ごと)",IF(AND(OR(COUNTIF(AI144,"*すべて*"),COUNTIF(AI144,"*全て*")),Q144="●"),"年間支払金額(契約相手方ごと)",IF(AND(OR(K144=#REF!,K144=#REF!),AG144=#REF!),"契約総額(全官署)",IF(AND(K144=#REF!,AG144=#REF!),"契約総額(自官署のみ)",IF(K144=#REF!,"年間支払金額(自官署のみ)",IF(AG144=#REF!,"契約総額",IF(AND(COUNTIF(BE144,"&lt;&gt;*単価*"),OR(K144=#REF!,K144=#REF!)),"全官署予定価格",IF(AND(COUNTIF(BE144,"*単価*"),OR(K144=#REF!,K144=#REF!)),"全官署支払金額",IF(AND(COUNTIF(BE144,"&lt;&gt;*単価*"),COUNTIF(BE144,"*変更契約*")),"変更後予定価格",IF(COUNTIF(BE144,"*単価*"),"年間支払金額","予定価格"))))))))))))</f>
        <v>#REF!</v>
      </c>
      <c r="AY144" s="194" t="e">
        <f>IF(AND(BD144=#REF!,R144&gt;#REF!),"○",IF(AND(BD144=#REF!,R144&gt;=#REF!),"○",IF(AND(BD144=#REF!,R144&gt;=#REF!),"○",IF(AND(BD144=#REF!,R144&gt;=#REF!),"○",IF(AND(BD144=#REF!,R144&gt;=#REF!),"○",IF(AND(BD144=#REF!,R144&gt;=#REF!),"○",IF(AND(BD144=#REF!,R144&gt;=#REF!),"○",IF(AND(BD144=#REF!,R144&gt;=#REF!),"○",IF(AND(BD144=#REF!,R144&gt;=#REF!),"○",IF(R144="他官署で調達手続き入札を実施のため","○","×"))))))))))</f>
        <v>#REF!</v>
      </c>
      <c r="AZ144" s="194" t="e">
        <f>IF(AND(BD144=#REF!,W144&gt;#REF!),"○",IF(AND(BD144=#REF!,W144&gt;=#REF!),"○",IF(AND(BD144=#REF!,W144&gt;=#REF!),"○",IF(AND(BD144=#REF!,W144&gt;=#REF!),"○",IF(AND(BD144=#REF!,W144&gt;=#REF!),"○",IF(AND(BD144=#REF!,W144&gt;=#REF!),"○",IF(AND(BD144=#REF!,W144&gt;=#REF!),"○",IF(AND(BD144=#REF!,W144&gt;=#REF!),"○",IF(AND(BD144=#REF!,W144&gt;=#REF!),"○","×")))))))))</f>
        <v>#REF!</v>
      </c>
      <c r="BA144" s="194" t="e">
        <f t="shared" si="18"/>
        <v>#REF!</v>
      </c>
      <c r="BB144" s="194" t="e">
        <f t="shared" si="19"/>
        <v>#REF!</v>
      </c>
      <c r="BC144" s="195" t="e">
        <f t="shared" si="20"/>
        <v>#REF!</v>
      </c>
      <c r="BD144" s="193">
        <f t="shared" si="23"/>
        <v>0</v>
      </c>
      <c r="BE144" s="7" t="e">
        <f>IF(AG144=#REF!,"",IF(AND(K144&lt;&gt;"",ISTEXT(S144)),"分担契約/単価契約",IF(ISTEXT(S144),"単価契約",IF(K144&lt;&gt;"","分担契約",""))))</f>
        <v>#REF!</v>
      </c>
      <c r="BF144" s="205" t="e">
        <f>IF(COUNTIF(R144,"**"),"",IF(AND(R144&gt;=#REF!,OR(H144=#REF!,H144=#REF!)),1,IF(AND(R144&gt;=#REF!,H144&lt;&gt;#REF!,H144&lt;&gt;#REF!),1,"")))</f>
        <v>#REF!</v>
      </c>
      <c r="BG144" s="253" t="str">
        <f t="shared" si="24"/>
        <v>○</v>
      </c>
      <c r="BH144" s="205" t="b">
        <f t="shared" si="25"/>
        <v>1</v>
      </c>
      <c r="BI144" s="205" t="b">
        <f t="shared" si="26"/>
        <v>1</v>
      </c>
    </row>
    <row r="145" spans="1:61" ht="54.95" customHeight="1">
      <c r="A145" s="177">
        <f t="shared" si="21"/>
        <v>140</v>
      </c>
      <c r="B145" s="177" t="str">
        <f t="shared" si="22"/>
        <v/>
      </c>
      <c r="C145" s="177" t="str">
        <f>IF(B145&lt;&gt;1,"",COUNTIF($B$6:B145,1))</f>
        <v/>
      </c>
      <c r="D145" s="177" t="str">
        <f>IF(B145&lt;&gt;2,"",COUNTIF($B$6:B145,2))</f>
        <v/>
      </c>
      <c r="E145" s="177" t="str">
        <f>IF(B145&lt;&gt;3,"",COUNTIF($B$6:B145,3))</f>
        <v/>
      </c>
      <c r="F145" s="177" t="str">
        <f>IF(B145&lt;&gt;4,"",COUNTIF($B$6:B145,4))</f>
        <v/>
      </c>
      <c r="G145" s="59"/>
      <c r="H145" s="60"/>
      <c r="I145" s="60"/>
      <c r="J145" s="60"/>
      <c r="K145" s="59"/>
      <c r="L145" s="7"/>
      <c r="M145" s="61"/>
      <c r="N145" s="60"/>
      <c r="O145" s="62"/>
      <c r="P145" s="60"/>
      <c r="Q145" s="59"/>
      <c r="R145" s="63"/>
      <c r="S145" s="82"/>
      <c r="T145" s="83"/>
      <c r="U145" s="237" t="e">
        <f>IF(OR(L145="×",AG145=#REF!),"－",IF(T145&lt;&gt;"",ROUNDDOWN(T145/R145,3),(IFERROR(ROUNDDOWN(S145/R145,3),"－"))))</f>
        <v>#REF!</v>
      </c>
      <c r="V145" s="63"/>
      <c r="W145" s="63"/>
      <c r="X145" s="59"/>
      <c r="Y145" s="64"/>
      <c r="Z145" s="65"/>
      <c r="AA145" s="66"/>
      <c r="AB145" s="7"/>
      <c r="AC145" s="10"/>
      <c r="AD145" s="10"/>
      <c r="AE145" s="67"/>
      <c r="AF145" s="68"/>
      <c r="AG145" s="64"/>
      <c r="AH145" s="60"/>
      <c r="AI145" s="60"/>
      <c r="AJ145" s="60"/>
      <c r="AK145" s="7"/>
      <c r="AL145" s="7"/>
      <c r="AM145" s="59"/>
      <c r="AN145" s="7"/>
      <c r="AO145" s="7"/>
      <c r="AP145" s="7"/>
      <c r="AQ145" s="7"/>
      <c r="AR145" s="7"/>
      <c r="AS145" s="7"/>
      <c r="AT145" s="7"/>
      <c r="AU145" s="7"/>
      <c r="AV145" s="179"/>
      <c r="AW145" s="192"/>
      <c r="AX145" s="194" t="e">
        <f>IF(AND(OR(K145=#REF!,K145=#REF!),OR(AG145=#REF!,AG145=#REF!)),"年間支払金額(全官署)",IF(OR(AG145=#REF!,AG145=#REF!),"年間支払金額",IF(AND(OR(COUNTIF(AI145,"*すべて*"),COUNTIF(AI145,"*全て*")),Q145="●",OR(K145=#REF!,K145=#REF!)),"年間支払金額(全官署、契約相手方ごと)",IF(AND(OR(COUNTIF(AI145,"*すべて*"),COUNTIF(AI145,"*全て*")),Q145="●"),"年間支払金額(契約相手方ごと)",IF(AND(OR(K145=#REF!,K145=#REF!),AG145=#REF!),"契約総額(全官署)",IF(AND(K145=#REF!,AG145=#REF!),"契約総額(自官署のみ)",IF(K145=#REF!,"年間支払金額(自官署のみ)",IF(AG145=#REF!,"契約総額",IF(AND(COUNTIF(BE145,"&lt;&gt;*単価*"),OR(K145=#REF!,K145=#REF!)),"全官署予定価格",IF(AND(COUNTIF(BE145,"*単価*"),OR(K145=#REF!,K145=#REF!)),"全官署支払金額",IF(AND(COUNTIF(BE145,"&lt;&gt;*単価*"),COUNTIF(BE145,"*変更契約*")),"変更後予定価格",IF(COUNTIF(BE145,"*単価*"),"年間支払金額","予定価格"))))))))))))</f>
        <v>#REF!</v>
      </c>
      <c r="AY145" s="194" t="e">
        <f>IF(AND(BD145=#REF!,R145&gt;#REF!),"○",IF(AND(BD145=#REF!,R145&gt;=#REF!),"○",IF(AND(BD145=#REF!,R145&gt;=#REF!),"○",IF(AND(BD145=#REF!,R145&gt;=#REF!),"○",IF(AND(BD145=#REF!,R145&gt;=#REF!),"○",IF(AND(BD145=#REF!,R145&gt;=#REF!),"○",IF(AND(BD145=#REF!,R145&gt;=#REF!),"○",IF(AND(BD145=#REF!,R145&gt;=#REF!),"○",IF(AND(BD145=#REF!,R145&gt;=#REF!),"○",IF(R145="他官署で調達手続き入札を実施のため","○","×"))))))))))</f>
        <v>#REF!</v>
      </c>
      <c r="AZ145" s="194" t="e">
        <f>IF(AND(BD145=#REF!,W145&gt;#REF!),"○",IF(AND(BD145=#REF!,W145&gt;=#REF!),"○",IF(AND(BD145=#REF!,W145&gt;=#REF!),"○",IF(AND(BD145=#REF!,W145&gt;=#REF!),"○",IF(AND(BD145=#REF!,W145&gt;=#REF!),"○",IF(AND(BD145=#REF!,W145&gt;=#REF!),"○",IF(AND(BD145=#REF!,W145&gt;=#REF!),"○",IF(AND(BD145=#REF!,W145&gt;=#REF!),"○",IF(AND(BD145=#REF!,W145&gt;=#REF!),"○","×")))))))))</f>
        <v>#REF!</v>
      </c>
      <c r="BA145" s="194" t="e">
        <f t="shared" si="18"/>
        <v>#REF!</v>
      </c>
      <c r="BB145" s="194" t="e">
        <f t="shared" si="19"/>
        <v>#REF!</v>
      </c>
      <c r="BC145" s="195" t="e">
        <f t="shared" si="20"/>
        <v>#REF!</v>
      </c>
      <c r="BD145" s="193">
        <f t="shared" si="23"/>
        <v>0</v>
      </c>
      <c r="BE145" s="7" t="e">
        <f>IF(AG145=#REF!,"",IF(AND(K145&lt;&gt;"",ISTEXT(S145)),"分担契約/単価契約",IF(ISTEXT(S145),"単価契約",IF(K145&lt;&gt;"","分担契約",""))))</f>
        <v>#REF!</v>
      </c>
      <c r="BF145" s="205" t="e">
        <f>IF(COUNTIF(R145,"**"),"",IF(AND(R145&gt;=#REF!,OR(H145=#REF!,H145=#REF!)),1,IF(AND(R145&gt;=#REF!,H145&lt;&gt;#REF!,H145&lt;&gt;#REF!),1,"")))</f>
        <v>#REF!</v>
      </c>
      <c r="BG145" s="253" t="str">
        <f t="shared" si="24"/>
        <v>○</v>
      </c>
      <c r="BH145" s="205" t="b">
        <f t="shared" si="25"/>
        <v>1</v>
      </c>
      <c r="BI145" s="205" t="b">
        <f t="shared" si="26"/>
        <v>1</v>
      </c>
    </row>
    <row r="146" spans="1:61" ht="54.95" customHeight="1">
      <c r="A146" s="177">
        <f t="shared" si="21"/>
        <v>141</v>
      </c>
      <c r="B146" s="177" t="str">
        <f t="shared" si="22"/>
        <v/>
      </c>
      <c r="C146" s="177" t="str">
        <f>IF(B146&lt;&gt;1,"",COUNTIF($B$6:B146,1))</f>
        <v/>
      </c>
      <c r="D146" s="177" t="str">
        <f>IF(B146&lt;&gt;2,"",COUNTIF($B$6:B146,2))</f>
        <v/>
      </c>
      <c r="E146" s="177" t="str">
        <f>IF(B146&lt;&gt;3,"",COUNTIF($B$6:B146,3))</f>
        <v/>
      </c>
      <c r="F146" s="177" t="str">
        <f>IF(B146&lt;&gt;4,"",COUNTIF($B$6:B146,4))</f>
        <v/>
      </c>
      <c r="G146" s="59"/>
      <c r="H146" s="60"/>
      <c r="I146" s="60"/>
      <c r="J146" s="60"/>
      <c r="K146" s="59"/>
      <c r="L146" s="7"/>
      <c r="M146" s="61"/>
      <c r="N146" s="60"/>
      <c r="O146" s="62"/>
      <c r="P146" s="60"/>
      <c r="Q146" s="59"/>
      <c r="R146" s="63"/>
      <c r="S146" s="80"/>
      <c r="T146" s="80"/>
      <c r="U146" s="237" t="e">
        <f>IF(OR(L146="×",AG146=#REF!),"－",IF(T146&lt;&gt;"",ROUNDDOWN(T146/R146,3),(IFERROR(ROUNDDOWN(S146/R146,3),"－"))))</f>
        <v>#REF!</v>
      </c>
      <c r="V146" s="63"/>
      <c r="W146" s="63"/>
      <c r="X146" s="59"/>
      <c r="Y146" s="64"/>
      <c r="Z146" s="65"/>
      <c r="AA146" s="66"/>
      <c r="AB146" s="7"/>
      <c r="AC146" s="10"/>
      <c r="AD146" s="10"/>
      <c r="AE146" s="67"/>
      <c r="AF146" s="68"/>
      <c r="AG146" s="64"/>
      <c r="AH146" s="60"/>
      <c r="AI146" s="60"/>
      <c r="AJ146" s="60"/>
      <c r="AK146" s="7"/>
      <c r="AL146" s="7"/>
      <c r="AM146" s="59"/>
      <c r="AN146" s="7"/>
      <c r="AO146" s="7"/>
      <c r="AP146" s="7"/>
      <c r="AQ146" s="7"/>
      <c r="AR146" s="7"/>
      <c r="AS146" s="7"/>
      <c r="AT146" s="7"/>
      <c r="AU146" s="7"/>
      <c r="AV146" s="179"/>
      <c r="AW146" s="192"/>
      <c r="AX146" s="194" t="e">
        <f>IF(AND(OR(K146=#REF!,K146=#REF!),OR(AG146=#REF!,AG146=#REF!)),"年間支払金額(全官署)",IF(OR(AG146=#REF!,AG146=#REF!),"年間支払金額",IF(AND(OR(COUNTIF(AI146,"*すべて*"),COUNTIF(AI146,"*全て*")),Q146="●",OR(K146=#REF!,K146=#REF!)),"年間支払金額(全官署、契約相手方ごと)",IF(AND(OR(COUNTIF(AI146,"*すべて*"),COUNTIF(AI146,"*全て*")),Q146="●"),"年間支払金額(契約相手方ごと)",IF(AND(OR(K146=#REF!,K146=#REF!),AG146=#REF!),"契約総額(全官署)",IF(AND(K146=#REF!,AG146=#REF!),"契約総額(自官署のみ)",IF(K146=#REF!,"年間支払金額(自官署のみ)",IF(AG146=#REF!,"契約総額",IF(AND(COUNTIF(BE146,"&lt;&gt;*単価*"),OR(K146=#REF!,K146=#REF!)),"全官署予定価格",IF(AND(COUNTIF(BE146,"*単価*"),OR(K146=#REF!,K146=#REF!)),"全官署支払金額",IF(AND(COUNTIF(BE146,"&lt;&gt;*単価*"),COUNTIF(BE146,"*変更契約*")),"変更後予定価格",IF(COUNTIF(BE146,"*単価*"),"年間支払金額","予定価格"))))))))))))</f>
        <v>#REF!</v>
      </c>
      <c r="AY146" s="194" t="e">
        <f>IF(AND(BD146=#REF!,R146&gt;#REF!),"○",IF(AND(BD146=#REF!,R146&gt;=#REF!),"○",IF(AND(BD146=#REF!,R146&gt;=#REF!),"○",IF(AND(BD146=#REF!,R146&gt;=#REF!),"○",IF(AND(BD146=#REF!,R146&gt;=#REF!),"○",IF(AND(BD146=#REF!,R146&gt;=#REF!),"○",IF(AND(BD146=#REF!,R146&gt;=#REF!),"○",IF(AND(BD146=#REF!,R146&gt;=#REF!),"○",IF(AND(BD146=#REF!,R146&gt;=#REF!),"○",IF(R146="他官署で調達手続き入札を実施のため","○","×"))))))))))</f>
        <v>#REF!</v>
      </c>
      <c r="AZ146" s="194" t="e">
        <f>IF(AND(BD146=#REF!,W146&gt;#REF!),"○",IF(AND(BD146=#REF!,W146&gt;=#REF!),"○",IF(AND(BD146=#REF!,W146&gt;=#REF!),"○",IF(AND(BD146=#REF!,W146&gt;=#REF!),"○",IF(AND(BD146=#REF!,W146&gt;=#REF!),"○",IF(AND(BD146=#REF!,W146&gt;=#REF!),"○",IF(AND(BD146=#REF!,W146&gt;=#REF!),"○",IF(AND(BD146=#REF!,W146&gt;=#REF!),"○",IF(AND(BD146=#REF!,W146&gt;=#REF!),"○","×")))))))))</f>
        <v>#REF!</v>
      </c>
      <c r="BA146" s="194" t="e">
        <f t="shared" si="18"/>
        <v>#REF!</v>
      </c>
      <c r="BB146" s="194" t="e">
        <f t="shared" si="19"/>
        <v>#REF!</v>
      </c>
      <c r="BC146" s="195" t="e">
        <f t="shared" si="20"/>
        <v>#REF!</v>
      </c>
      <c r="BD146" s="193">
        <f t="shared" si="23"/>
        <v>0</v>
      </c>
      <c r="BE146" s="7" t="e">
        <f>IF(AG146=#REF!,"",IF(AND(K146&lt;&gt;"",ISTEXT(S146)),"分担契約/単価契約",IF(ISTEXT(S146),"単価契約",IF(K146&lt;&gt;"","分担契約",""))))</f>
        <v>#REF!</v>
      </c>
      <c r="BF146" s="205" t="e">
        <f>IF(COUNTIF(R146,"**"),"",IF(AND(R146&gt;=#REF!,OR(H146=#REF!,H146=#REF!)),1,IF(AND(R146&gt;=#REF!,H146&lt;&gt;#REF!,H146&lt;&gt;#REF!),1,"")))</f>
        <v>#REF!</v>
      </c>
      <c r="BG146" s="253" t="str">
        <f t="shared" si="24"/>
        <v>○</v>
      </c>
      <c r="BH146" s="205" t="b">
        <f t="shared" si="25"/>
        <v>1</v>
      </c>
      <c r="BI146" s="205" t="b">
        <f t="shared" si="26"/>
        <v>1</v>
      </c>
    </row>
    <row r="147" spans="1:61" s="75" customFormat="1" ht="54.95" customHeight="1">
      <c r="A147" s="177">
        <f t="shared" si="21"/>
        <v>142</v>
      </c>
      <c r="B147" s="177" t="str">
        <f t="shared" si="22"/>
        <v/>
      </c>
      <c r="C147" s="177" t="str">
        <f>IF(B147&lt;&gt;1,"",COUNTIF($B$6:B147,1))</f>
        <v/>
      </c>
      <c r="D147" s="177" t="str">
        <f>IF(B147&lt;&gt;2,"",COUNTIF($B$6:B147,2))</f>
        <v/>
      </c>
      <c r="E147" s="177" t="str">
        <f>IF(B147&lt;&gt;3,"",COUNTIF($B$6:B147,3))</f>
        <v/>
      </c>
      <c r="F147" s="177" t="str">
        <f>IF(B147&lt;&gt;4,"",COUNTIF($B$6:B147,4))</f>
        <v/>
      </c>
      <c r="G147" s="59"/>
      <c r="H147" s="60"/>
      <c r="I147" s="60"/>
      <c r="J147" s="60"/>
      <c r="K147" s="59"/>
      <c r="L147" s="7"/>
      <c r="M147" s="61"/>
      <c r="N147" s="60"/>
      <c r="O147" s="62"/>
      <c r="P147" s="60"/>
      <c r="Q147" s="59"/>
      <c r="R147" s="63"/>
      <c r="S147" s="80"/>
      <c r="T147" s="81"/>
      <c r="U147" s="237" t="e">
        <f>IF(OR(L147="×",AG147=#REF!),"－",IF(T147&lt;&gt;"",ROUNDDOWN(T147/R147,3),(IFERROR(ROUNDDOWN(S147/R147,3),"－"))))</f>
        <v>#REF!</v>
      </c>
      <c r="V147" s="63"/>
      <c r="W147" s="63"/>
      <c r="X147" s="59"/>
      <c r="Y147" s="64"/>
      <c r="Z147" s="65"/>
      <c r="AA147" s="66"/>
      <c r="AB147" s="7"/>
      <c r="AC147" s="10"/>
      <c r="AD147" s="10"/>
      <c r="AE147" s="67"/>
      <c r="AF147" s="68"/>
      <c r="AG147" s="64"/>
      <c r="AH147" s="60"/>
      <c r="AI147" s="60"/>
      <c r="AJ147" s="60"/>
      <c r="AK147" s="7"/>
      <c r="AL147" s="7"/>
      <c r="AM147" s="59"/>
      <c r="AN147" s="7"/>
      <c r="AO147" s="7"/>
      <c r="AP147" s="7"/>
      <c r="AQ147" s="7"/>
      <c r="AR147" s="7"/>
      <c r="AS147" s="7"/>
      <c r="AT147" s="7"/>
      <c r="AU147" s="7"/>
      <c r="AV147" s="179"/>
      <c r="AW147" s="192"/>
      <c r="AX147" s="194" t="e">
        <f>IF(AND(OR(K147=#REF!,K147=#REF!),OR(AG147=#REF!,AG147=#REF!)),"年間支払金額(全官署)",IF(OR(AG147=#REF!,AG147=#REF!),"年間支払金額",IF(AND(OR(COUNTIF(AI147,"*すべて*"),COUNTIF(AI147,"*全て*")),Q147="●",OR(K147=#REF!,K147=#REF!)),"年間支払金額(全官署、契約相手方ごと)",IF(AND(OR(COUNTIF(AI147,"*すべて*"),COUNTIF(AI147,"*全て*")),Q147="●"),"年間支払金額(契約相手方ごと)",IF(AND(OR(K147=#REF!,K147=#REF!),AG147=#REF!),"契約総額(全官署)",IF(AND(K147=#REF!,AG147=#REF!),"契約総額(自官署のみ)",IF(K147=#REF!,"年間支払金額(自官署のみ)",IF(AG147=#REF!,"契約総額",IF(AND(COUNTIF(BE147,"&lt;&gt;*単価*"),OR(K147=#REF!,K147=#REF!)),"全官署予定価格",IF(AND(COUNTIF(BE147,"*単価*"),OR(K147=#REF!,K147=#REF!)),"全官署支払金額",IF(AND(COUNTIF(BE147,"&lt;&gt;*単価*"),COUNTIF(BE147,"*変更契約*")),"変更後予定価格",IF(COUNTIF(BE147,"*単価*"),"年間支払金額","予定価格"))))))))))))</f>
        <v>#REF!</v>
      </c>
      <c r="AY147" s="194" t="e">
        <f>IF(AND(BD147=#REF!,R147&gt;#REF!),"○",IF(AND(BD147=#REF!,R147&gt;=#REF!),"○",IF(AND(BD147=#REF!,R147&gt;=#REF!),"○",IF(AND(BD147=#REF!,R147&gt;=#REF!),"○",IF(AND(BD147=#REF!,R147&gt;=#REF!),"○",IF(AND(BD147=#REF!,R147&gt;=#REF!),"○",IF(AND(BD147=#REF!,R147&gt;=#REF!),"○",IF(AND(BD147=#REF!,R147&gt;=#REF!),"○",IF(AND(BD147=#REF!,R147&gt;=#REF!),"○",IF(R147="他官署で調達手続き入札を実施のため","○","×"))))))))))</f>
        <v>#REF!</v>
      </c>
      <c r="AZ147" s="194" t="e">
        <f>IF(AND(BD147=#REF!,W147&gt;#REF!),"○",IF(AND(BD147=#REF!,W147&gt;=#REF!),"○",IF(AND(BD147=#REF!,W147&gt;=#REF!),"○",IF(AND(BD147=#REF!,W147&gt;=#REF!),"○",IF(AND(BD147=#REF!,W147&gt;=#REF!),"○",IF(AND(BD147=#REF!,W147&gt;=#REF!),"○",IF(AND(BD147=#REF!,W147&gt;=#REF!),"○",IF(AND(BD147=#REF!,W147&gt;=#REF!),"○",IF(AND(BD147=#REF!,W147&gt;=#REF!),"○","×")))))))))</f>
        <v>#REF!</v>
      </c>
      <c r="BA147" s="194" t="e">
        <f t="shared" si="18"/>
        <v>#REF!</v>
      </c>
      <c r="BB147" s="194" t="e">
        <f t="shared" si="19"/>
        <v>#REF!</v>
      </c>
      <c r="BC147" s="195" t="e">
        <f t="shared" si="20"/>
        <v>#REF!</v>
      </c>
      <c r="BD147" s="193">
        <f t="shared" si="23"/>
        <v>0</v>
      </c>
      <c r="BE147" s="7" t="e">
        <f>IF(AG147=#REF!,"",IF(AND(K147&lt;&gt;"",ISTEXT(S147)),"分担契約/単価契約",IF(ISTEXT(S147),"単価契約",IF(K147&lt;&gt;"","分担契約",""))))</f>
        <v>#REF!</v>
      </c>
      <c r="BF147" s="205" t="e">
        <f>IF(COUNTIF(R147,"**"),"",IF(AND(R147&gt;=#REF!,OR(H147=#REF!,H147=#REF!)),1,IF(AND(R147&gt;=#REF!,H147&lt;&gt;#REF!,H147&lt;&gt;#REF!),1,"")))</f>
        <v>#REF!</v>
      </c>
      <c r="BG147" s="253" t="str">
        <f t="shared" si="24"/>
        <v>○</v>
      </c>
      <c r="BH147" s="205" t="b">
        <f t="shared" si="25"/>
        <v>1</v>
      </c>
      <c r="BI147" s="205" t="b">
        <f t="shared" si="26"/>
        <v>1</v>
      </c>
    </row>
    <row r="148" spans="1:61" s="159" customFormat="1" ht="54.95" customHeight="1">
      <c r="A148" s="177">
        <f t="shared" si="21"/>
        <v>143</v>
      </c>
      <c r="B148" s="177" t="str">
        <f t="shared" si="22"/>
        <v/>
      </c>
      <c r="C148" s="177" t="str">
        <f>IF(B148&lt;&gt;1,"",COUNTIF($B$6:B148,1))</f>
        <v/>
      </c>
      <c r="D148" s="177" t="str">
        <f>IF(B148&lt;&gt;2,"",COUNTIF($B$6:B148,2))</f>
        <v/>
      </c>
      <c r="E148" s="177" t="str">
        <f>IF(B148&lt;&gt;3,"",COUNTIF($B$6:B148,3))</f>
        <v/>
      </c>
      <c r="F148" s="177" t="str">
        <f>IF(B148&lt;&gt;4,"",COUNTIF($B$6:B148,4))</f>
        <v/>
      </c>
      <c r="G148" s="59"/>
      <c r="H148" s="60"/>
      <c r="I148" s="60"/>
      <c r="J148" s="60"/>
      <c r="K148" s="59"/>
      <c r="L148" s="7"/>
      <c r="M148" s="61"/>
      <c r="N148" s="60"/>
      <c r="O148" s="62"/>
      <c r="P148" s="60"/>
      <c r="Q148" s="59"/>
      <c r="R148" s="63"/>
      <c r="S148" s="82"/>
      <c r="T148" s="63"/>
      <c r="U148" s="237" t="e">
        <f>IF(OR(L148="×",AG148=#REF!),"－",IF(T148&lt;&gt;"",ROUNDDOWN(T148/R148,3),(IFERROR(ROUNDDOWN(S148/R148,3),"－"))))</f>
        <v>#REF!</v>
      </c>
      <c r="V148" s="63"/>
      <c r="W148" s="63"/>
      <c r="X148" s="59"/>
      <c r="Y148" s="64"/>
      <c r="Z148" s="65"/>
      <c r="AA148" s="66"/>
      <c r="AB148" s="7"/>
      <c r="AC148" s="10"/>
      <c r="AD148" s="10"/>
      <c r="AE148" s="67"/>
      <c r="AF148" s="68"/>
      <c r="AG148" s="64"/>
      <c r="AH148" s="60"/>
      <c r="AI148" s="60"/>
      <c r="AJ148" s="60"/>
      <c r="AK148" s="7"/>
      <c r="AL148" s="7"/>
      <c r="AM148" s="59"/>
      <c r="AN148" s="7"/>
      <c r="AO148" s="7"/>
      <c r="AP148" s="7"/>
      <c r="AQ148" s="7"/>
      <c r="AR148" s="7"/>
      <c r="AS148" s="7"/>
      <c r="AT148" s="7"/>
      <c r="AU148" s="7"/>
      <c r="AV148" s="179"/>
      <c r="AW148" s="59"/>
      <c r="AX148" s="194" t="e">
        <f>IF(AND(OR(K148=#REF!,K148=#REF!),OR(AG148=#REF!,AG148=#REF!)),"年間支払金額(全官署)",IF(OR(AG148=#REF!,AG148=#REF!),"年間支払金額",IF(AND(OR(COUNTIF(AI148,"*すべて*"),COUNTIF(AI148,"*全て*")),Q148="●",OR(K148=#REF!,K148=#REF!)),"年間支払金額(全官署、契約相手方ごと)",IF(AND(OR(COUNTIF(AI148,"*すべて*"),COUNTIF(AI148,"*全て*")),Q148="●"),"年間支払金額(契約相手方ごと)",IF(AND(OR(K148=#REF!,K148=#REF!),AG148=#REF!),"契約総額(全官署)",IF(AND(K148=#REF!,AG148=#REF!),"契約総額(自官署のみ)",IF(K148=#REF!,"年間支払金額(自官署のみ)",IF(AG148=#REF!,"契約総額",IF(AND(COUNTIF(BE148,"&lt;&gt;*単価*"),OR(K148=#REF!,K148=#REF!)),"全官署予定価格",IF(AND(COUNTIF(BE148,"*単価*"),OR(K148=#REF!,K148=#REF!)),"全官署支払金額",IF(AND(COUNTIF(BE148,"&lt;&gt;*単価*"),COUNTIF(BE148,"*変更契約*")),"変更後予定価格",IF(COUNTIF(BE148,"*単価*"),"年間支払金額","予定価格"))))))))))))</f>
        <v>#REF!</v>
      </c>
      <c r="AY148" s="194" t="e">
        <f>IF(AND(BD148=#REF!,R148&gt;#REF!),"○",IF(AND(BD148=#REF!,R148&gt;=#REF!),"○",IF(AND(BD148=#REF!,R148&gt;=#REF!),"○",IF(AND(BD148=#REF!,R148&gt;=#REF!),"○",IF(AND(BD148=#REF!,R148&gt;=#REF!),"○",IF(AND(BD148=#REF!,R148&gt;=#REF!),"○",IF(AND(BD148=#REF!,R148&gt;=#REF!),"○",IF(AND(BD148=#REF!,R148&gt;=#REF!),"○",IF(AND(BD148=#REF!,R148&gt;=#REF!),"○",IF(R148="他官署で調達手続き入札を実施のため","○","×"))))))))))</f>
        <v>#REF!</v>
      </c>
      <c r="AZ148" s="194" t="e">
        <f>IF(AND(BD148=#REF!,W148&gt;#REF!),"○",IF(AND(BD148=#REF!,W148&gt;=#REF!),"○",IF(AND(BD148=#REF!,W148&gt;=#REF!),"○",IF(AND(BD148=#REF!,W148&gt;=#REF!),"○",IF(AND(BD148=#REF!,W148&gt;=#REF!),"○",IF(AND(BD148=#REF!,W148&gt;=#REF!),"○",IF(AND(BD148=#REF!,W148&gt;=#REF!),"○",IF(AND(BD148=#REF!,W148&gt;=#REF!),"○",IF(AND(BD148=#REF!,W148&gt;=#REF!),"○","×")))))))))</f>
        <v>#REF!</v>
      </c>
      <c r="BA148" s="194" t="e">
        <f t="shared" si="18"/>
        <v>#REF!</v>
      </c>
      <c r="BB148" s="194" t="e">
        <f t="shared" si="19"/>
        <v>#REF!</v>
      </c>
      <c r="BC148" s="195" t="e">
        <f t="shared" si="20"/>
        <v>#REF!</v>
      </c>
      <c r="BD148" s="193">
        <f t="shared" si="23"/>
        <v>0</v>
      </c>
      <c r="BE148" s="7" t="e">
        <f>IF(AG148=#REF!,"",IF(AND(K148&lt;&gt;"",ISTEXT(S148)),"分担契約/単価契約",IF(ISTEXT(S148),"単価契約",IF(K148&lt;&gt;"","分担契約",""))))</f>
        <v>#REF!</v>
      </c>
      <c r="BF148" s="205" t="e">
        <f>IF(COUNTIF(R148,"**"),"",IF(AND(R148&gt;=#REF!,OR(H148=#REF!,H148=#REF!)),1,IF(AND(R148&gt;=#REF!,H148&lt;&gt;#REF!,H148&lt;&gt;#REF!),1,"")))</f>
        <v>#REF!</v>
      </c>
      <c r="BG148" s="253" t="str">
        <f t="shared" si="24"/>
        <v>○</v>
      </c>
      <c r="BH148" s="205" t="b">
        <f t="shared" si="25"/>
        <v>1</v>
      </c>
      <c r="BI148" s="205" t="b">
        <f t="shared" si="26"/>
        <v>1</v>
      </c>
    </row>
    <row r="149" spans="1:61" s="159" customFormat="1" ht="54.95" customHeight="1">
      <c r="A149" s="177">
        <f t="shared" si="21"/>
        <v>144</v>
      </c>
      <c r="B149" s="177" t="str">
        <f t="shared" si="22"/>
        <v/>
      </c>
      <c r="C149" s="177" t="str">
        <f>IF(B149&lt;&gt;1,"",COUNTIF($B$6:B149,1))</f>
        <v/>
      </c>
      <c r="D149" s="177" t="str">
        <f>IF(B149&lt;&gt;2,"",COUNTIF($B$6:B149,2))</f>
        <v/>
      </c>
      <c r="E149" s="177" t="str">
        <f>IF(B149&lt;&gt;3,"",COUNTIF($B$6:B149,3))</f>
        <v/>
      </c>
      <c r="F149" s="177" t="str">
        <f>IF(B149&lt;&gt;4,"",COUNTIF($B$6:B149,4))</f>
        <v/>
      </c>
      <c r="G149" s="59"/>
      <c r="H149" s="60"/>
      <c r="I149" s="60"/>
      <c r="J149" s="60"/>
      <c r="K149" s="59"/>
      <c r="L149" s="7"/>
      <c r="M149" s="61"/>
      <c r="N149" s="60"/>
      <c r="O149" s="62"/>
      <c r="P149" s="60"/>
      <c r="Q149" s="59"/>
      <c r="R149" s="70"/>
      <c r="S149" s="82"/>
      <c r="T149" s="63"/>
      <c r="U149" s="237" t="e">
        <f>IF(OR(L149="×",AG149=#REF!),"－",IF(T149&lt;&gt;"",ROUNDDOWN(T149/R149,3),(IFERROR(ROUNDDOWN(S149/R149,3),"－"))))</f>
        <v>#REF!</v>
      </c>
      <c r="V149" s="63"/>
      <c r="W149" s="63"/>
      <c r="X149" s="59"/>
      <c r="Y149" s="64"/>
      <c r="Z149" s="65"/>
      <c r="AA149" s="66"/>
      <c r="AB149" s="7"/>
      <c r="AC149" s="10"/>
      <c r="AD149" s="10"/>
      <c r="AE149" s="67"/>
      <c r="AF149" s="68"/>
      <c r="AG149" s="64"/>
      <c r="AH149" s="60"/>
      <c r="AI149" s="60"/>
      <c r="AJ149" s="60"/>
      <c r="AK149" s="7"/>
      <c r="AL149" s="7"/>
      <c r="AM149" s="59"/>
      <c r="AN149" s="7"/>
      <c r="AO149" s="7"/>
      <c r="AP149" s="7"/>
      <c r="AQ149" s="7"/>
      <c r="AR149" s="7"/>
      <c r="AS149" s="7"/>
      <c r="AT149" s="7"/>
      <c r="AU149" s="7"/>
      <c r="AV149" s="179"/>
      <c r="AW149" s="59"/>
      <c r="AX149" s="194" t="e">
        <f>IF(AND(OR(K149=#REF!,K149=#REF!),OR(AG149=#REF!,AG149=#REF!)),"年間支払金額(全官署)",IF(OR(AG149=#REF!,AG149=#REF!),"年間支払金額",IF(AND(OR(COUNTIF(AI149,"*すべて*"),COUNTIF(AI149,"*全て*")),Q149="●",OR(K149=#REF!,K149=#REF!)),"年間支払金額(全官署、契約相手方ごと)",IF(AND(OR(COUNTIF(AI149,"*すべて*"),COUNTIF(AI149,"*全て*")),Q149="●"),"年間支払金額(契約相手方ごと)",IF(AND(OR(K149=#REF!,K149=#REF!),AG149=#REF!),"契約総額(全官署)",IF(AND(K149=#REF!,AG149=#REF!),"契約総額(自官署のみ)",IF(K149=#REF!,"年間支払金額(自官署のみ)",IF(AG149=#REF!,"契約総額",IF(AND(COUNTIF(BE149,"&lt;&gt;*単価*"),OR(K149=#REF!,K149=#REF!)),"全官署予定価格",IF(AND(COUNTIF(BE149,"*単価*"),OR(K149=#REF!,K149=#REF!)),"全官署支払金額",IF(AND(COUNTIF(BE149,"&lt;&gt;*単価*"),COUNTIF(BE149,"*変更契約*")),"変更後予定価格",IF(COUNTIF(BE149,"*単価*"),"年間支払金額","予定価格"))))))))))))</f>
        <v>#REF!</v>
      </c>
      <c r="AY149" s="194" t="e">
        <f>IF(AND(BD149=#REF!,R149&gt;#REF!),"○",IF(AND(BD149=#REF!,R149&gt;=#REF!),"○",IF(AND(BD149=#REF!,R149&gt;=#REF!),"○",IF(AND(BD149=#REF!,R149&gt;=#REF!),"○",IF(AND(BD149=#REF!,R149&gt;=#REF!),"○",IF(AND(BD149=#REF!,R149&gt;=#REF!),"○",IF(AND(BD149=#REF!,R149&gt;=#REF!),"○",IF(AND(BD149=#REF!,R149&gt;=#REF!),"○",IF(AND(BD149=#REF!,R149&gt;=#REF!),"○",IF(R149="他官署で調達手続き入札を実施のため","○","×"))))))))))</f>
        <v>#REF!</v>
      </c>
      <c r="AZ149" s="194" t="e">
        <f>IF(AND(BD149=#REF!,W149&gt;#REF!),"○",IF(AND(BD149=#REF!,W149&gt;=#REF!),"○",IF(AND(BD149=#REF!,W149&gt;=#REF!),"○",IF(AND(BD149=#REF!,W149&gt;=#REF!),"○",IF(AND(BD149=#REF!,W149&gt;=#REF!),"○",IF(AND(BD149=#REF!,W149&gt;=#REF!),"○",IF(AND(BD149=#REF!,W149&gt;=#REF!),"○",IF(AND(BD149=#REF!,W149&gt;=#REF!),"○",IF(AND(BD149=#REF!,W149&gt;=#REF!),"○","×")))))))))</f>
        <v>#REF!</v>
      </c>
      <c r="BA149" s="194" t="e">
        <f t="shared" si="18"/>
        <v>#REF!</v>
      </c>
      <c r="BB149" s="194" t="e">
        <f t="shared" si="19"/>
        <v>#REF!</v>
      </c>
      <c r="BC149" s="195" t="e">
        <f t="shared" si="20"/>
        <v>#REF!</v>
      </c>
      <c r="BD149" s="193">
        <f t="shared" si="23"/>
        <v>0</v>
      </c>
      <c r="BE149" s="7" t="e">
        <f>IF(AG149=#REF!,"",IF(AND(K149&lt;&gt;"",ISTEXT(S149)),"分担契約/単価契約",IF(ISTEXT(S149),"単価契約",IF(K149&lt;&gt;"","分担契約",""))))</f>
        <v>#REF!</v>
      </c>
      <c r="BF149" s="205" t="e">
        <f>IF(COUNTIF(R149,"**"),"",IF(AND(R149&gt;=#REF!,OR(H149=#REF!,H149=#REF!)),1,IF(AND(R149&gt;=#REF!,H149&lt;&gt;#REF!,H149&lt;&gt;#REF!),1,"")))</f>
        <v>#REF!</v>
      </c>
      <c r="BG149" s="253" t="str">
        <f t="shared" si="24"/>
        <v>○</v>
      </c>
      <c r="BH149" s="205" t="b">
        <f t="shared" si="25"/>
        <v>1</v>
      </c>
      <c r="BI149" s="205" t="b">
        <f t="shared" si="26"/>
        <v>1</v>
      </c>
    </row>
    <row r="150" spans="1:61" s="75" customFormat="1" ht="54.95" customHeight="1">
      <c r="A150" s="177">
        <f t="shared" si="21"/>
        <v>145</v>
      </c>
      <c r="B150" s="177" t="str">
        <f t="shared" si="22"/>
        <v/>
      </c>
      <c r="C150" s="177" t="str">
        <f>IF(B150&lt;&gt;1,"",COUNTIF($B$6:B150,1))</f>
        <v/>
      </c>
      <c r="D150" s="177" t="str">
        <f>IF(B150&lt;&gt;2,"",COUNTIF($B$6:B150,2))</f>
        <v/>
      </c>
      <c r="E150" s="177" t="str">
        <f>IF(B150&lt;&gt;3,"",COUNTIF($B$6:B150,3))</f>
        <v/>
      </c>
      <c r="F150" s="177" t="str">
        <f>IF(B150&lt;&gt;4,"",COUNTIF($B$6:B150,4))</f>
        <v/>
      </c>
      <c r="G150" s="59"/>
      <c r="H150" s="60"/>
      <c r="I150" s="11"/>
      <c r="J150" s="60"/>
      <c r="K150" s="59"/>
      <c r="L150" s="7"/>
      <c r="M150" s="61"/>
      <c r="N150" s="60"/>
      <c r="O150" s="160"/>
      <c r="P150" s="60"/>
      <c r="Q150" s="59"/>
      <c r="R150" s="63"/>
      <c r="S150" s="80"/>
      <c r="T150" s="81"/>
      <c r="U150" s="237" t="e">
        <f>IF(OR(L150="×",AG150=#REF!),"－",IF(T150&lt;&gt;"",ROUNDDOWN(T150/R150,3),(IFERROR(ROUNDDOWN(S150/R150,3),"－"))))</f>
        <v>#REF!</v>
      </c>
      <c r="V150" s="63"/>
      <c r="W150" s="63"/>
      <c r="X150" s="59"/>
      <c r="Y150" s="64"/>
      <c r="Z150" s="65"/>
      <c r="AA150" s="66"/>
      <c r="AB150" s="7"/>
      <c r="AC150" s="10"/>
      <c r="AD150" s="10"/>
      <c r="AE150" s="67"/>
      <c r="AF150" s="68"/>
      <c r="AG150" s="64"/>
      <c r="AH150" s="60"/>
      <c r="AI150" s="60"/>
      <c r="AJ150" s="60"/>
      <c r="AK150" s="7"/>
      <c r="AL150" s="7"/>
      <c r="AM150" s="59"/>
      <c r="AN150" s="7"/>
      <c r="AO150" s="7"/>
      <c r="AP150" s="7"/>
      <c r="AQ150" s="7"/>
      <c r="AR150" s="7"/>
      <c r="AS150" s="7"/>
      <c r="AT150" s="7"/>
      <c r="AU150" s="7"/>
      <c r="AV150" s="179"/>
      <c r="AW150" s="59"/>
      <c r="AX150" s="194" t="e">
        <f>IF(AND(OR(K150=#REF!,K150=#REF!),OR(AG150=#REF!,AG150=#REF!)),"年間支払金額(全官署)",IF(OR(AG150=#REF!,AG150=#REF!),"年間支払金額",IF(AND(OR(COUNTIF(AI150,"*すべて*"),COUNTIF(AI150,"*全て*")),Q150="●",OR(K150=#REF!,K150=#REF!)),"年間支払金額(全官署、契約相手方ごと)",IF(AND(OR(COUNTIF(AI150,"*すべて*"),COUNTIF(AI150,"*全て*")),Q150="●"),"年間支払金額(契約相手方ごと)",IF(AND(OR(K150=#REF!,K150=#REF!),AG150=#REF!),"契約総額(全官署)",IF(AND(K150=#REF!,AG150=#REF!),"契約総額(自官署のみ)",IF(K150=#REF!,"年間支払金額(自官署のみ)",IF(AG150=#REF!,"契約総額",IF(AND(COUNTIF(BE150,"&lt;&gt;*単価*"),OR(K150=#REF!,K150=#REF!)),"全官署予定価格",IF(AND(COUNTIF(BE150,"*単価*"),OR(K150=#REF!,K150=#REF!)),"全官署支払金額",IF(AND(COUNTIF(BE150,"&lt;&gt;*単価*"),COUNTIF(BE150,"*変更契約*")),"変更後予定価格",IF(COUNTIF(BE150,"*単価*"),"年間支払金額","予定価格"))))))))))))</f>
        <v>#REF!</v>
      </c>
      <c r="AY150" s="194" t="e">
        <f>IF(AND(BD150=#REF!,R150&gt;#REF!),"○",IF(AND(BD150=#REF!,R150&gt;=#REF!),"○",IF(AND(BD150=#REF!,R150&gt;=#REF!),"○",IF(AND(BD150=#REF!,R150&gt;=#REF!),"○",IF(AND(BD150=#REF!,R150&gt;=#REF!),"○",IF(AND(BD150=#REF!,R150&gt;=#REF!),"○",IF(AND(BD150=#REF!,R150&gt;=#REF!),"○",IF(AND(BD150=#REF!,R150&gt;=#REF!),"○",IF(AND(BD150=#REF!,R150&gt;=#REF!),"○",IF(R150="他官署で調達手続き入札を実施のため","○","×"))))))))))</f>
        <v>#REF!</v>
      </c>
      <c r="AZ150" s="194" t="e">
        <f>IF(AND(BD150=#REF!,W150&gt;#REF!),"○",IF(AND(BD150=#REF!,W150&gt;=#REF!),"○",IF(AND(BD150=#REF!,W150&gt;=#REF!),"○",IF(AND(BD150=#REF!,W150&gt;=#REF!),"○",IF(AND(BD150=#REF!,W150&gt;=#REF!),"○",IF(AND(BD150=#REF!,W150&gt;=#REF!),"○",IF(AND(BD150=#REF!,W150&gt;=#REF!),"○",IF(AND(BD150=#REF!,W150&gt;=#REF!),"○",IF(AND(BD150=#REF!,W150&gt;=#REF!),"○","×")))))))))</f>
        <v>#REF!</v>
      </c>
      <c r="BA150" s="194" t="e">
        <f t="shared" si="18"/>
        <v>#REF!</v>
      </c>
      <c r="BB150" s="194" t="e">
        <f t="shared" si="19"/>
        <v>#REF!</v>
      </c>
      <c r="BC150" s="195" t="e">
        <f t="shared" si="20"/>
        <v>#REF!</v>
      </c>
      <c r="BD150" s="193">
        <f t="shared" si="23"/>
        <v>0</v>
      </c>
      <c r="BE150" s="7" t="e">
        <f>IF(AG150=#REF!,"",IF(AND(K150&lt;&gt;"",ISTEXT(S150)),"分担契約/単価契約",IF(ISTEXT(S150),"単価契約",IF(K150&lt;&gt;"","分担契約",""))))</f>
        <v>#REF!</v>
      </c>
      <c r="BF150" s="205" t="e">
        <f>IF(COUNTIF(R150,"**"),"",IF(AND(R150&gt;=#REF!,OR(H150=#REF!,H150=#REF!)),1,IF(AND(R150&gt;=#REF!,H150&lt;&gt;#REF!,H150&lt;&gt;#REF!),1,"")))</f>
        <v>#REF!</v>
      </c>
      <c r="BG150" s="253" t="str">
        <f t="shared" si="24"/>
        <v>○</v>
      </c>
      <c r="BH150" s="205" t="b">
        <f t="shared" si="25"/>
        <v>1</v>
      </c>
      <c r="BI150" s="205" t="b">
        <f t="shared" si="26"/>
        <v>1</v>
      </c>
    </row>
    <row r="151" spans="1:61" s="75" customFormat="1" ht="54.95" customHeight="1">
      <c r="A151" s="177">
        <f t="shared" si="21"/>
        <v>146</v>
      </c>
      <c r="B151" s="177" t="str">
        <f t="shared" si="22"/>
        <v/>
      </c>
      <c r="C151" s="177" t="str">
        <f>IF(B151&lt;&gt;1,"",COUNTIF($B$6:B151,1))</f>
        <v/>
      </c>
      <c r="D151" s="177" t="str">
        <f>IF(B151&lt;&gt;2,"",COUNTIF($B$6:B151,2))</f>
        <v/>
      </c>
      <c r="E151" s="177" t="str">
        <f>IF(B151&lt;&gt;3,"",COUNTIF($B$6:B151,3))</f>
        <v/>
      </c>
      <c r="F151" s="177" t="str">
        <f>IF(B151&lt;&gt;4,"",COUNTIF($B$6:B151,4))</f>
        <v/>
      </c>
      <c r="G151" s="59"/>
      <c r="H151" s="60"/>
      <c r="I151" s="156"/>
      <c r="J151" s="60"/>
      <c r="K151" s="59"/>
      <c r="L151" s="7"/>
      <c r="M151" s="61"/>
      <c r="N151" s="60"/>
      <c r="O151" s="62"/>
      <c r="P151" s="60"/>
      <c r="Q151" s="59"/>
      <c r="R151" s="63"/>
      <c r="S151" s="80"/>
      <c r="T151" s="81"/>
      <c r="U151" s="237" t="e">
        <f>IF(OR(L151="×",AG151=#REF!),"－",IF(T151&lt;&gt;"",ROUNDDOWN(T151/R151,3),(IFERROR(ROUNDDOWN(S151/R151,3),"－"))))</f>
        <v>#REF!</v>
      </c>
      <c r="V151" s="161"/>
      <c r="W151" s="161"/>
      <c r="X151" s="59"/>
      <c r="Y151" s="64"/>
      <c r="Z151" s="162"/>
      <c r="AA151" s="162"/>
      <c r="AB151" s="7"/>
      <c r="AC151" s="10"/>
      <c r="AD151" s="10"/>
      <c r="AE151" s="67"/>
      <c r="AF151" s="68"/>
      <c r="AG151" s="64"/>
      <c r="AH151" s="60"/>
      <c r="AI151" s="60"/>
      <c r="AJ151" s="60"/>
      <c r="AK151" s="7"/>
      <c r="AL151" s="7"/>
      <c r="AM151" s="59"/>
      <c r="AN151" s="7"/>
      <c r="AO151" s="7"/>
      <c r="AP151" s="7"/>
      <c r="AQ151" s="7"/>
      <c r="AR151" s="7"/>
      <c r="AS151" s="7"/>
      <c r="AT151" s="7"/>
      <c r="AU151" s="7"/>
      <c r="AV151" s="179"/>
      <c r="AW151" s="59"/>
      <c r="AX151" s="194" t="e">
        <f>IF(AND(OR(K151=#REF!,K151=#REF!),OR(AG151=#REF!,AG151=#REF!)),"年間支払金額(全官署)",IF(OR(AG151=#REF!,AG151=#REF!),"年間支払金額",IF(AND(OR(COUNTIF(AI151,"*すべて*"),COUNTIF(AI151,"*全て*")),Q151="●",OR(K151=#REF!,K151=#REF!)),"年間支払金額(全官署、契約相手方ごと)",IF(AND(OR(COUNTIF(AI151,"*すべて*"),COUNTIF(AI151,"*全て*")),Q151="●"),"年間支払金額(契約相手方ごと)",IF(AND(OR(K151=#REF!,K151=#REF!),AG151=#REF!),"契約総額(全官署)",IF(AND(K151=#REF!,AG151=#REF!),"契約総額(自官署のみ)",IF(K151=#REF!,"年間支払金額(自官署のみ)",IF(AG151=#REF!,"契約総額",IF(AND(COUNTIF(BE151,"&lt;&gt;*単価*"),OR(K151=#REF!,K151=#REF!)),"全官署予定価格",IF(AND(COUNTIF(BE151,"*単価*"),OR(K151=#REF!,K151=#REF!)),"全官署支払金額",IF(AND(COUNTIF(BE151,"&lt;&gt;*単価*"),COUNTIF(BE151,"*変更契約*")),"変更後予定価格",IF(COUNTIF(BE151,"*単価*"),"年間支払金額","予定価格"))))))))))))</f>
        <v>#REF!</v>
      </c>
      <c r="AY151" s="194" t="e">
        <f>IF(AND(BD151=#REF!,R151&gt;#REF!),"○",IF(AND(BD151=#REF!,R151&gt;=#REF!),"○",IF(AND(BD151=#REF!,R151&gt;=#REF!),"○",IF(AND(BD151=#REF!,R151&gt;=#REF!),"○",IF(AND(BD151=#REF!,R151&gt;=#REF!),"○",IF(AND(BD151=#REF!,R151&gt;=#REF!),"○",IF(AND(BD151=#REF!,R151&gt;=#REF!),"○",IF(AND(BD151=#REF!,R151&gt;=#REF!),"○",IF(AND(BD151=#REF!,R151&gt;=#REF!),"○",IF(R151="他官署で調達手続き入札を実施のため","○","×"))))))))))</f>
        <v>#REF!</v>
      </c>
      <c r="AZ151" s="194" t="e">
        <f>IF(AND(BD151=#REF!,W151&gt;#REF!),"○",IF(AND(BD151=#REF!,W151&gt;=#REF!),"○",IF(AND(BD151=#REF!,W151&gt;=#REF!),"○",IF(AND(BD151=#REF!,W151&gt;=#REF!),"○",IF(AND(BD151=#REF!,W151&gt;=#REF!),"○",IF(AND(BD151=#REF!,W151&gt;=#REF!),"○",IF(AND(BD151=#REF!,W151&gt;=#REF!),"○",IF(AND(BD151=#REF!,W151&gt;=#REF!),"○",IF(AND(BD151=#REF!,W151&gt;=#REF!),"○","×")))))))))</f>
        <v>#REF!</v>
      </c>
      <c r="BA151" s="194" t="e">
        <f t="shared" si="18"/>
        <v>#REF!</v>
      </c>
      <c r="BB151" s="194" t="e">
        <f t="shared" si="19"/>
        <v>#REF!</v>
      </c>
      <c r="BC151" s="195" t="e">
        <f t="shared" si="20"/>
        <v>#REF!</v>
      </c>
      <c r="BD151" s="193">
        <f t="shared" si="23"/>
        <v>0</v>
      </c>
      <c r="BE151" s="7" t="e">
        <f>IF(AG151=#REF!,"",IF(AND(K151&lt;&gt;"",ISTEXT(S151)),"分担契約/単価契約",IF(ISTEXT(S151),"単価契約",IF(K151&lt;&gt;"","分担契約",""))))</f>
        <v>#REF!</v>
      </c>
      <c r="BF151" s="205" t="e">
        <f>IF(COUNTIF(R151,"**"),"",IF(AND(R151&gt;=#REF!,OR(H151=#REF!,H151=#REF!)),1,IF(AND(R151&gt;=#REF!,H151&lt;&gt;#REF!,H151&lt;&gt;#REF!),1,"")))</f>
        <v>#REF!</v>
      </c>
      <c r="BG151" s="253" t="str">
        <f t="shared" si="24"/>
        <v>○</v>
      </c>
      <c r="BH151" s="205" t="b">
        <f t="shared" si="25"/>
        <v>1</v>
      </c>
      <c r="BI151" s="205" t="b">
        <f t="shared" si="26"/>
        <v>1</v>
      </c>
    </row>
    <row r="152" spans="1:61" ht="54.95" customHeight="1">
      <c r="A152" s="177">
        <f t="shared" si="21"/>
        <v>147</v>
      </c>
      <c r="B152" s="177" t="str">
        <f t="shared" si="22"/>
        <v/>
      </c>
      <c r="C152" s="177" t="str">
        <f>IF(B152&lt;&gt;1,"",COUNTIF($B$6:B152,1))</f>
        <v/>
      </c>
      <c r="D152" s="177" t="str">
        <f>IF(B152&lt;&gt;2,"",COUNTIF($B$6:B152,2))</f>
        <v/>
      </c>
      <c r="E152" s="177" t="str">
        <f>IF(B152&lt;&gt;3,"",COUNTIF($B$6:B152,3))</f>
        <v/>
      </c>
      <c r="F152" s="177" t="str">
        <f>IF(B152&lt;&gt;4,"",COUNTIF($B$6:B152,4))</f>
        <v/>
      </c>
      <c r="G152" s="59"/>
      <c r="H152" s="60"/>
      <c r="I152" s="60"/>
      <c r="J152" s="60"/>
      <c r="K152" s="59"/>
      <c r="L152" s="7"/>
      <c r="M152" s="61"/>
      <c r="N152" s="60"/>
      <c r="O152" s="163"/>
      <c r="P152" s="60"/>
      <c r="Q152" s="59"/>
      <c r="R152" s="63"/>
      <c r="S152" s="80"/>
      <c r="T152" s="80"/>
      <c r="U152" s="237" t="e">
        <f>IF(OR(L152="×",AG152=#REF!),"－",IF(T152&lt;&gt;"",ROUNDDOWN(T152/R152,3),(IFERROR(ROUNDDOWN(S152/R152,3),"－"))))</f>
        <v>#REF!</v>
      </c>
      <c r="V152" s="63"/>
      <c r="W152" s="63"/>
      <c r="X152" s="59"/>
      <c r="Y152" s="64"/>
      <c r="Z152" s="65"/>
      <c r="AA152" s="66"/>
      <c r="AB152" s="7"/>
      <c r="AC152" s="10"/>
      <c r="AD152" s="10"/>
      <c r="AE152" s="67"/>
      <c r="AF152" s="68"/>
      <c r="AG152" s="64"/>
      <c r="AH152" s="60"/>
      <c r="AI152" s="60"/>
      <c r="AJ152" s="60"/>
      <c r="AK152" s="7"/>
      <c r="AL152" s="7"/>
      <c r="AM152" s="59"/>
      <c r="AN152" s="7"/>
      <c r="AO152" s="7"/>
      <c r="AP152" s="7"/>
      <c r="AQ152" s="7"/>
      <c r="AR152" s="7"/>
      <c r="AS152" s="7"/>
      <c r="AT152" s="7"/>
      <c r="AU152" s="7"/>
      <c r="AV152" s="179"/>
      <c r="AW152" s="192"/>
      <c r="AX152" s="194" t="e">
        <f>IF(AND(OR(K152=#REF!,K152=#REF!),OR(AG152=#REF!,AG152=#REF!)),"年間支払金額(全官署)",IF(OR(AG152=#REF!,AG152=#REF!),"年間支払金額",IF(AND(OR(COUNTIF(AI152,"*すべて*"),COUNTIF(AI152,"*全て*")),Q152="●",OR(K152=#REF!,K152=#REF!)),"年間支払金額(全官署、契約相手方ごと)",IF(AND(OR(COUNTIF(AI152,"*すべて*"),COUNTIF(AI152,"*全て*")),Q152="●"),"年間支払金額(契約相手方ごと)",IF(AND(OR(K152=#REF!,K152=#REF!),AG152=#REF!),"契約総額(全官署)",IF(AND(K152=#REF!,AG152=#REF!),"契約総額(自官署のみ)",IF(K152=#REF!,"年間支払金額(自官署のみ)",IF(AG152=#REF!,"契約総額",IF(AND(COUNTIF(BE152,"&lt;&gt;*単価*"),OR(K152=#REF!,K152=#REF!)),"全官署予定価格",IF(AND(COUNTIF(BE152,"*単価*"),OR(K152=#REF!,K152=#REF!)),"全官署支払金額",IF(AND(COUNTIF(BE152,"&lt;&gt;*単価*"),COUNTIF(BE152,"*変更契約*")),"変更後予定価格",IF(COUNTIF(BE152,"*単価*"),"年間支払金額","予定価格"))))))))))))</f>
        <v>#REF!</v>
      </c>
      <c r="AY152" s="194" t="e">
        <f>IF(AND(BD152=#REF!,R152&gt;#REF!),"○",IF(AND(BD152=#REF!,R152&gt;=#REF!),"○",IF(AND(BD152=#REF!,R152&gt;=#REF!),"○",IF(AND(BD152=#REF!,R152&gt;=#REF!),"○",IF(AND(BD152=#REF!,R152&gt;=#REF!),"○",IF(AND(BD152=#REF!,R152&gt;=#REF!),"○",IF(AND(BD152=#REF!,R152&gt;=#REF!),"○",IF(AND(BD152=#REF!,R152&gt;=#REF!),"○",IF(AND(BD152=#REF!,R152&gt;=#REF!),"○",IF(R152="他官署で調達手続き入札を実施のため","○","×"))))))))))</f>
        <v>#REF!</v>
      </c>
      <c r="AZ152" s="194" t="e">
        <f>IF(AND(BD152=#REF!,W152&gt;#REF!),"○",IF(AND(BD152=#REF!,W152&gt;=#REF!),"○",IF(AND(BD152=#REF!,W152&gt;=#REF!),"○",IF(AND(BD152=#REF!,W152&gt;=#REF!),"○",IF(AND(BD152=#REF!,W152&gt;=#REF!),"○",IF(AND(BD152=#REF!,W152&gt;=#REF!),"○",IF(AND(BD152=#REF!,W152&gt;=#REF!),"○",IF(AND(BD152=#REF!,W152&gt;=#REF!),"○",IF(AND(BD152=#REF!,W152&gt;=#REF!),"○","×")))))))))</f>
        <v>#REF!</v>
      </c>
      <c r="BA152" s="194" t="e">
        <f t="shared" si="18"/>
        <v>#REF!</v>
      </c>
      <c r="BB152" s="194" t="e">
        <f t="shared" si="19"/>
        <v>#REF!</v>
      </c>
      <c r="BC152" s="195" t="e">
        <f t="shared" si="20"/>
        <v>#REF!</v>
      </c>
      <c r="BD152" s="193">
        <f t="shared" si="23"/>
        <v>0</v>
      </c>
      <c r="BE152" s="7" t="e">
        <f>IF(AG152=#REF!,"",IF(AND(K152&lt;&gt;"",ISTEXT(S152)),"分担契約/単価契約",IF(ISTEXT(S152),"単価契約",IF(K152&lt;&gt;"","分担契約",""))))</f>
        <v>#REF!</v>
      </c>
      <c r="BF152" s="205" t="e">
        <f>IF(COUNTIF(R152,"**"),"",IF(AND(R152&gt;=#REF!,OR(H152=#REF!,H152=#REF!)),1,IF(AND(R152&gt;=#REF!,H152&lt;&gt;#REF!,H152&lt;&gt;#REF!),1,"")))</f>
        <v>#REF!</v>
      </c>
      <c r="BG152" s="253" t="str">
        <f t="shared" si="24"/>
        <v>○</v>
      </c>
      <c r="BH152" s="205" t="b">
        <f t="shared" si="25"/>
        <v>1</v>
      </c>
      <c r="BI152" s="205" t="b">
        <f t="shared" si="26"/>
        <v>1</v>
      </c>
    </row>
    <row r="153" spans="1:61" ht="54.95" customHeight="1">
      <c r="A153" s="177">
        <f t="shared" si="21"/>
        <v>148</v>
      </c>
      <c r="B153" s="177" t="str">
        <f t="shared" si="22"/>
        <v/>
      </c>
      <c r="C153" s="177" t="str">
        <f>IF(B153&lt;&gt;1,"",COUNTIF($B$6:B153,1))</f>
        <v/>
      </c>
      <c r="D153" s="177" t="str">
        <f>IF(B153&lt;&gt;2,"",COUNTIF($B$6:B153,2))</f>
        <v/>
      </c>
      <c r="E153" s="177" t="str">
        <f>IF(B153&lt;&gt;3,"",COUNTIF($B$6:B153,3))</f>
        <v/>
      </c>
      <c r="F153" s="177" t="str">
        <f>IF(B153&lt;&gt;4,"",COUNTIF($B$6:B153,4))</f>
        <v/>
      </c>
      <c r="G153" s="59"/>
      <c r="H153" s="60"/>
      <c r="I153" s="60"/>
      <c r="J153" s="60"/>
      <c r="K153" s="59"/>
      <c r="L153" s="7"/>
      <c r="M153" s="61"/>
      <c r="N153" s="60"/>
      <c r="O153" s="163"/>
      <c r="P153" s="60"/>
      <c r="Q153" s="59"/>
      <c r="R153" s="63"/>
      <c r="S153" s="80"/>
      <c r="T153" s="81"/>
      <c r="U153" s="237" t="e">
        <f>IF(OR(L153="×",AG153=#REF!),"－",IF(T153&lt;&gt;"",ROUNDDOWN(T153/R153,3),(IFERROR(ROUNDDOWN(S153/R153,3),"－"))))</f>
        <v>#REF!</v>
      </c>
      <c r="V153" s="63"/>
      <c r="W153" s="63"/>
      <c r="X153" s="59"/>
      <c r="Y153" s="64"/>
      <c r="Z153" s="65"/>
      <c r="AA153" s="66"/>
      <c r="AB153" s="7"/>
      <c r="AC153" s="10"/>
      <c r="AD153" s="10"/>
      <c r="AE153" s="67"/>
      <c r="AF153" s="68"/>
      <c r="AG153" s="64"/>
      <c r="AH153" s="60"/>
      <c r="AI153" s="60"/>
      <c r="AJ153" s="60"/>
      <c r="AK153" s="7"/>
      <c r="AL153" s="7"/>
      <c r="AM153" s="59"/>
      <c r="AN153" s="7"/>
      <c r="AO153" s="7"/>
      <c r="AP153" s="7"/>
      <c r="AQ153" s="7"/>
      <c r="AR153" s="7"/>
      <c r="AS153" s="7"/>
      <c r="AT153" s="7"/>
      <c r="AU153" s="7"/>
      <c r="AV153" s="179"/>
      <c r="AW153" s="192"/>
      <c r="AX153" s="194" t="e">
        <f>IF(AND(OR(K153=#REF!,K153=#REF!),OR(AG153=#REF!,AG153=#REF!)),"年間支払金額(全官署)",IF(OR(AG153=#REF!,AG153=#REF!),"年間支払金額",IF(AND(OR(COUNTIF(AI153,"*すべて*"),COUNTIF(AI153,"*全て*")),Q153="●",OR(K153=#REF!,K153=#REF!)),"年間支払金額(全官署、契約相手方ごと)",IF(AND(OR(COUNTIF(AI153,"*すべて*"),COUNTIF(AI153,"*全て*")),Q153="●"),"年間支払金額(契約相手方ごと)",IF(AND(OR(K153=#REF!,K153=#REF!),AG153=#REF!),"契約総額(全官署)",IF(AND(K153=#REF!,AG153=#REF!),"契約総額(自官署のみ)",IF(K153=#REF!,"年間支払金額(自官署のみ)",IF(AG153=#REF!,"契約総額",IF(AND(COUNTIF(BE153,"&lt;&gt;*単価*"),OR(K153=#REF!,K153=#REF!)),"全官署予定価格",IF(AND(COUNTIF(BE153,"*単価*"),OR(K153=#REF!,K153=#REF!)),"全官署支払金額",IF(AND(COUNTIF(BE153,"&lt;&gt;*単価*"),COUNTIF(BE153,"*変更契約*")),"変更後予定価格",IF(COUNTIF(BE153,"*単価*"),"年間支払金額","予定価格"))))))))))))</f>
        <v>#REF!</v>
      </c>
      <c r="AY153" s="194" t="e">
        <f>IF(AND(BD153=#REF!,R153&gt;#REF!),"○",IF(AND(BD153=#REF!,R153&gt;=#REF!),"○",IF(AND(BD153=#REF!,R153&gt;=#REF!),"○",IF(AND(BD153=#REF!,R153&gt;=#REF!),"○",IF(AND(BD153=#REF!,R153&gt;=#REF!),"○",IF(AND(BD153=#REF!,R153&gt;=#REF!),"○",IF(AND(BD153=#REF!,R153&gt;=#REF!),"○",IF(AND(BD153=#REF!,R153&gt;=#REF!),"○",IF(AND(BD153=#REF!,R153&gt;=#REF!),"○",IF(R153="他官署で調達手続き入札を実施のため","○","×"))))))))))</f>
        <v>#REF!</v>
      </c>
      <c r="AZ153" s="194" t="e">
        <f>IF(AND(BD153=#REF!,W153&gt;#REF!),"○",IF(AND(BD153=#REF!,W153&gt;=#REF!),"○",IF(AND(BD153=#REF!,W153&gt;=#REF!),"○",IF(AND(BD153=#REF!,W153&gt;=#REF!),"○",IF(AND(BD153=#REF!,W153&gt;=#REF!),"○",IF(AND(BD153=#REF!,W153&gt;=#REF!),"○",IF(AND(BD153=#REF!,W153&gt;=#REF!),"○",IF(AND(BD153=#REF!,W153&gt;=#REF!),"○",IF(AND(BD153=#REF!,W153&gt;=#REF!),"○","×")))))))))</f>
        <v>#REF!</v>
      </c>
      <c r="BA153" s="194" t="e">
        <f t="shared" si="18"/>
        <v>#REF!</v>
      </c>
      <c r="BB153" s="194" t="e">
        <f t="shared" si="19"/>
        <v>#REF!</v>
      </c>
      <c r="BC153" s="195" t="e">
        <f t="shared" si="20"/>
        <v>#REF!</v>
      </c>
      <c r="BD153" s="193">
        <f t="shared" si="23"/>
        <v>0</v>
      </c>
      <c r="BE153" s="7" t="e">
        <f>IF(AG153=#REF!,"",IF(AND(K153&lt;&gt;"",ISTEXT(S153)),"分担契約/単価契約",IF(ISTEXT(S153),"単価契約",IF(K153&lt;&gt;"","分担契約",""))))</f>
        <v>#REF!</v>
      </c>
      <c r="BF153" s="205" t="e">
        <f>IF(COUNTIF(R153,"**"),"",IF(AND(R153&gt;=#REF!,OR(H153=#REF!,H153=#REF!)),1,IF(AND(R153&gt;=#REF!,H153&lt;&gt;#REF!,H153&lt;&gt;#REF!),1,"")))</f>
        <v>#REF!</v>
      </c>
      <c r="BG153" s="253" t="str">
        <f t="shared" si="24"/>
        <v>○</v>
      </c>
      <c r="BH153" s="205" t="b">
        <f t="shared" si="25"/>
        <v>1</v>
      </c>
      <c r="BI153" s="205" t="b">
        <f t="shared" si="26"/>
        <v>1</v>
      </c>
    </row>
    <row r="154" spans="1:61" ht="54.95" customHeight="1">
      <c r="A154" s="177">
        <f t="shared" si="21"/>
        <v>149</v>
      </c>
      <c r="B154" s="177" t="str">
        <f t="shared" si="22"/>
        <v/>
      </c>
      <c r="C154" s="177" t="str">
        <f>IF(B154&lt;&gt;1,"",COUNTIF($B$6:B154,1))</f>
        <v/>
      </c>
      <c r="D154" s="177" t="str">
        <f>IF(B154&lt;&gt;2,"",COUNTIF($B$6:B154,2))</f>
        <v/>
      </c>
      <c r="E154" s="177" t="str">
        <f>IF(B154&lt;&gt;3,"",COUNTIF($B$6:B154,3))</f>
        <v/>
      </c>
      <c r="F154" s="177" t="str">
        <f>IF(B154&lt;&gt;4,"",COUNTIF($B$6:B154,4))</f>
        <v/>
      </c>
      <c r="G154" s="59"/>
      <c r="H154" s="60"/>
      <c r="I154" s="60"/>
      <c r="J154" s="60"/>
      <c r="K154" s="59"/>
      <c r="L154" s="7"/>
      <c r="M154" s="61"/>
      <c r="N154" s="60"/>
      <c r="O154" s="163"/>
      <c r="P154" s="60"/>
      <c r="Q154" s="59"/>
      <c r="R154" s="63"/>
      <c r="S154" s="80"/>
      <c r="T154" s="81"/>
      <c r="U154" s="237" t="e">
        <f>IF(OR(L154="×",AG154=#REF!),"－",IF(T154&lt;&gt;"",ROUNDDOWN(T154/R154,3),(IFERROR(ROUNDDOWN(S154/R154,3),"－"))))</f>
        <v>#REF!</v>
      </c>
      <c r="V154" s="63"/>
      <c r="W154" s="63"/>
      <c r="X154" s="59"/>
      <c r="Y154" s="64"/>
      <c r="Z154" s="65"/>
      <c r="AA154" s="66"/>
      <c r="AB154" s="7"/>
      <c r="AC154" s="10"/>
      <c r="AD154" s="10"/>
      <c r="AE154" s="67"/>
      <c r="AF154" s="68"/>
      <c r="AG154" s="64"/>
      <c r="AH154" s="60"/>
      <c r="AI154" s="60"/>
      <c r="AJ154" s="60"/>
      <c r="AK154" s="7"/>
      <c r="AL154" s="7"/>
      <c r="AM154" s="59"/>
      <c r="AN154" s="7"/>
      <c r="AO154" s="7"/>
      <c r="AP154" s="7"/>
      <c r="AQ154" s="7"/>
      <c r="AR154" s="7"/>
      <c r="AS154" s="7"/>
      <c r="AT154" s="7"/>
      <c r="AU154" s="7"/>
      <c r="AV154" s="179"/>
      <c r="AW154" s="192"/>
      <c r="AX154" s="194" t="e">
        <f>IF(AND(OR(K154=#REF!,K154=#REF!),OR(AG154=#REF!,AG154=#REF!)),"年間支払金額(全官署)",IF(OR(AG154=#REF!,AG154=#REF!),"年間支払金額",IF(AND(OR(COUNTIF(AI154,"*すべて*"),COUNTIF(AI154,"*全て*")),Q154="●",OR(K154=#REF!,K154=#REF!)),"年間支払金額(全官署、契約相手方ごと)",IF(AND(OR(COUNTIF(AI154,"*すべて*"),COUNTIF(AI154,"*全て*")),Q154="●"),"年間支払金額(契約相手方ごと)",IF(AND(OR(K154=#REF!,K154=#REF!),AG154=#REF!),"契約総額(全官署)",IF(AND(K154=#REF!,AG154=#REF!),"契約総額(自官署のみ)",IF(K154=#REF!,"年間支払金額(自官署のみ)",IF(AG154=#REF!,"契約総額",IF(AND(COUNTIF(BE154,"&lt;&gt;*単価*"),OR(K154=#REF!,K154=#REF!)),"全官署予定価格",IF(AND(COUNTIF(BE154,"*単価*"),OR(K154=#REF!,K154=#REF!)),"全官署支払金額",IF(AND(COUNTIF(BE154,"&lt;&gt;*単価*"),COUNTIF(BE154,"*変更契約*")),"変更後予定価格",IF(COUNTIF(BE154,"*単価*"),"年間支払金額","予定価格"))))))))))))</f>
        <v>#REF!</v>
      </c>
      <c r="AY154" s="194" t="e">
        <f>IF(AND(BD154=#REF!,R154&gt;#REF!),"○",IF(AND(BD154=#REF!,R154&gt;=#REF!),"○",IF(AND(BD154=#REF!,R154&gt;=#REF!),"○",IF(AND(BD154=#REF!,R154&gt;=#REF!),"○",IF(AND(BD154=#REF!,R154&gt;=#REF!),"○",IF(AND(BD154=#REF!,R154&gt;=#REF!),"○",IF(AND(BD154=#REF!,R154&gt;=#REF!),"○",IF(AND(BD154=#REF!,R154&gt;=#REF!),"○",IF(AND(BD154=#REF!,R154&gt;=#REF!),"○",IF(R154="他官署で調達手続き入札を実施のため","○","×"))))))))))</f>
        <v>#REF!</v>
      </c>
      <c r="AZ154" s="194" t="e">
        <f>IF(AND(BD154=#REF!,W154&gt;#REF!),"○",IF(AND(BD154=#REF!,W154&gt;=#REF!),"○",IF(AND(BD154=#REF!,W154&gt;=#REF!),"○",IF(AND(BD154=#REF!,W154&gt;=#REF!),"○",IF(AND(BD154=#REF!,W154&gt;=#REF!),"○",IF(AND(BD154=#REF!,W154&gt;=#REF!),"○",IF(AND(BD154=#REF!,W154&gt;=#REF!),"○",IF(AND(BD154=#REF!,W154&gt;=#REF!),"○",IF(AND(BD154=#REF!,W154&gt;=#REF!),"○","×")))))))))</f>
        <v>#REF!</v>
      </c>
      <c r="BA154" s="194" t="e">
        <f t="shared" si="18"/>
        <v>#REF!</v>
      </c>
      <c r="BB154" s="194" t="e">
        <f t="shared" si="19"/>
        <v>#REF!</v>
      </c>
      <c r="BC154" s="195" t="e">
        <f t="shared" si="20"/>
        <v>#REF!</v>
      </c>
      <c r="BD154" s="193">
        <f t="shared" si="23"/>
        <v>0</v>
      </c>
      <c r="BE154" s="7" t="e">
        <f>IF(AG154=#REF!,"",IF(AND(K154&lt;&gt;"",ISTEXT(S154)),"分担契約/単価契約",IF(ISTEXT(S154),"単価契約",IF(K154&lt;&gt;"","分担契約",""))))</f>
        <v>#REF!</v>
      </c>
      <c r="BF154" s="205" t="e">
        <f>IF(COUNTIF(R154,"**"),"",IF(AND(R154&gt;=#REF!,OR(H154=#REF!,H154=#REF!)),1,IF(AND(R154&gt;=#REF!,H154&lt;&gt;#REF!,H154&lt;&gt;#REF!),1,"")))</f>
        <v>#REF!</v>
      </c>
      <c r="BG154" s="253" t="str">
        <f t="shared" si="24"/>
        <v>○</v>
      </c>
      <c r="BH154" s="205" t="b">
        <f t="shared" si="25"/>
        <v>1</v>
      </c>
      <c r="BI154" s="205" t="b">
        <f t="shared" si="26"/>
        <v>1</v>
      </c>
    </row>
    <row r="155" spans="1:61" ht="54.95" customHeight="1">
      <c r="A155" s="177">
        <f t="shared" si="21"/>
        <v>150</v>
      </c>
      <c r="B155" s="177" t="str">
        <f t="shared" si="22"/>
        <v/>
      </c>
      <c r="C155" s="177" t="str">
        <f>IF(B155&lt;&gt;1,"",COUNTIF($B$6:B155,1))</f>
        <v/>
      </c>
      <c r="D155" s="177" t="str">
        <f>IF(B155&lt;&gt;2,"",COUNTIF($B$6:B155,2))</f>
        <v/>
      </c>
      <c r="E155" s="177" t="str">
        <f>IF(B155&lt;&gt;3,"",COUNTIF($B$6:B155,3))</f>
        <v/>
      </c>
      <c r="F155" s="177" t="str">
        <f>IF(B155&lt;&gt;4,"",COUNTIF($B$6:B155,4))</f>
        <v/>
      </c>
      <c r="G155" s="59"/>
      <c r="H155" s="60"/>
      <c r="I155" s="60"/>
      <c r="J155" s="60"/>
      <c r="K155" s="59"/>
      <c r="L155" s="7"/>
      <c r="M155" s="61"/>
      <c r="N155" s="60"/>
      <c r="O155" s="62"/>
      <c r="P155" s="60"/>
      <c r="Q155" s="59"/>
      <c r="R155" s="63"/>
      <c r="S155" s="80"/>
      <c r="T155" s="80"/>
      <c r="U155" s="237" t="e">
        <f>IF(OR(L155="×",AG155=#REF!),"－",IF(T155&lt;&gt;"",ROUNDDOWN(T155/R155,3),(IFERROR(ROUNDDOWN(S155/R155,3),"－"))))</f>
        <v>#REF!</v>
      </c>
      <c r="V155" s="63"/>
      <c r="W155" s="63"/>
      <c r="X155" s="59"/>
      <c r="Y155" s="64"/>
      <c r="Z155" s="65"/>
      <c r="AA155" s="66"/>
      <c r="AB155" s="7"/>
      <c r="AC155" s="10"/>
      <c r="AD155" s="10"/>
      <c r="AE155" s="67"/>
      <c r="AF155" s="68"/>
      <c r="AG155" s="64"/>
      <c r="AH155" s="60"/>
      <c r="AI155" s="60"/>
      <c r="AJ155" s="60"/>
      <c r="AK155" s="7"/>
      <c r="AL155" s="7"/>
      <c r="AM155" s="59"/>
      <c r="AN155" s="7"/>
      <c r="AO155" s="7"/>
      <c r="AP155" s="7"/>
      <c r="AQ155" s="7"/>
      <c r="AR155" s="7"/>
      <c r="AS155" s="7"/>
      <c r="AT155" s="7"/>
      <c r="AU155" s="7"/>
      <c r="AV155" s="179"/>
      <c r="AW155" s="192"/>
      <c r="AX155" s="194" t="e">
        <f>IF(AND(OR(K155=#REF!,K155=#REF!),OR(AG155=#REF!,AG155=#REF!)),"年間支払金額(全官署)",IF(OR(AG155=#REF!,AG155=#REF!),"年間支払金額",IF(AND(OR(COUNTIF(AI155,"*すべて*"),COUNTIF(AI155,"*全て*")),Q155="●",OR(K155=#REF!,K155=#REF!)),"年間支払金額(全官署、契約相手方ごと)",IF(AND(OR(COUNTIF(AI155,"*すべて*"),COUNTIF(AI155,"*全て*")),Q155="●"),"年間支払金額(契約相手方ごと)",IF(AND(OR(K155=#REF!,K155=#REF!),AG155=#REF!),"契約総額(全官署)",IF(AND(K155=#REF!,AG155=#REF!),"契約総額(自官署のみ)",IF(K155=#REF!,"年間支払金額(自官署のみ)",IF(AG155=#REF!,"契約総額",IF(AND(COUNTIF(BE155,"&lt;&gt;*単価*"),OR(K155=#REF!,K155=#REF!)),"全官署予定価格",IF(AND(COUNTIF(BE155,"*単価*"),OR(K155=#REF!,K155=#REF!)),"全官署支払金額",IF(AND(COUNTIF(BE155,"&lt;&gt;*単価*"),COUNTIF(BE155,"*変更契約*")),"変更後予定価格",IF(COUNTIF(BE155,"*単価*"),"年間支払金額","予定価格"))))))))))))</f>
        <v>#REF!</v>
      </c>
      <c r="AY155" s="194" t="e">
        <f>IF(AND(BD155=#REF!,R155&gt;#REF!),"○",IF(AND(BD155=#REF!,R155&gt;=#REF!),"○",IF(AND(BD155=#REF!,R155&gt;=#REF!),"○",IF(AND(BD155=#REF!,R155&gt;=#REF!),"○",IF(AND(BD155=#REF!,R155&gt;=#REF!),"○",IF(AND(BD155=#REF!,R155&gt;=#REF!),"○",IF(AND(BD155=#REF!,R155&gt;=#REF!),"○",IF(AND(BD155=#REF!,R155&gt;=#REF!),"○",IF(AND(BD155=#REF!,R155&gt;=#REF!),"○",IF(R155="他官署で調達手続き入札を実施のため","○","×"))))))))))</f>
        <v>#REF!</v>
      </c>
      <c r="AZ155" s="194" t="e">
        <f>IF(AND(BD155=#REF!,W155&gt;#REF!),"○",IF(AND(BD155=#REF!,W155&gt;=#REF!),"○",IF(AND(BD155=#REF!,W155&gt;=#REF!),"○",IF(AND(BD155=#REF!,W155&gt;=#REF!),"○",IF(AND(BD155=#REF!,W155&gt;=#REF!),"○",IF(AND(BD155=#REF!,W155&gt;=#REF!),"○",IF(AND(BD155=#REF!,W155&gt;=#REF!),"○",IF(AND(BD155=#REF!,W155&gt;=#REF!),"○",IF(AND(BD155=#REF!,W155&gt;=#REF!),"○","×")))))))))</f>
        <v>#REF!</v>
      </c>
      <c r="BA155" s="194" t="e">
        <f t="shared" si="18"/>
        <v>#REF!</v>
      </c>
      <c r="BB155" s="194" t="e">
        <f t="shared" si="19"/>
        <v>#REF!</v>
      </c>
      <c r="BC155" s="195" t="e">
        <f t="shared" si="20"/>
        <v>#REF!</v>
      </c>
      <c r="BD155" s="193">
        <f t="shared" si="23"/>
        <v>0</v>
      </c>
      <c r="BE155" s="7" t="e">
        <f>IF(AG155=#REF!,"",IF(AND(K155&lt;&gt;"",ISTEXT(S155)),"分担契約/単価契約",IF(ISTEXT(S155),"単価契約",IF(K155&lt;&gt;"","分担契約",""))))</f>
        <v>#REF!</v>
      </c>
      <c r="BF155" s="205" t="e">
        <f>IF(COUNTIF(R155,"**"),"",IF(AND(R155&gt;=#REF!,OR(H155=#REF!,H155=#REF!)),1,IF(AND(R155&gt;=#REF!,H155&lt;&gt;#REF!,H155&lt;&gt;#REF!),1,"")))</f>
        <v>#REF!</v>
      </c>
      <c r="BG155" s="253" t="str">
        <f t="shared" si="24"/>
        <v>○</v>
      </c>
      <c r="BH155" s="205" t="b">
        <f t="shared" si="25"/>
        <v>1</v>
      </c>
      <c r="BI155" s="205" t="b">
        <f t="shared" si="26"/>
        <v>1</v>
      </c>
    </row>
    <row r="156" spans="1:61" s="159" customFormat="1" ht="54.95" customHeight="1">
      <c r="A156" s="177">
        <f t="shared" si="21"/>
        <v>151</v>
      </c>
      <c r="B156" s="177" t="str">
        <f t="shared" si="22"/>
        <v/>
      </c>
      <c r="C156" s="177" t="str">
        <f>IF(B156&lt;&gt;1,"",COUNTIF($B$6:B156,1))</f>
        <v/>
      </c>
      <c r="D156" s="177" t="str">
        <f>IF(B156&lt;&gt;2,"",COUNTIF($B$6:B156,2))</f>
        <v/>
      </c>
      <c r="E156" s="177" t="str">
        <f>IF(B156&lt;&gt;3,"",COUNTIF($B$6:B156,3))</f>
        <v/>
      </c>
      <c r="F156" s="177" t="str">
        <f>IF(B156&lt;&gt;4,"",COUNTIF($B$6:B156,4))</f>
        <v/>
      </c>
      <c r="G156" s="59"/>
      <c r="H156" s="60"/>
      <c r="I156" s="60"/>
      <c r="J156" s="60"/>
      <c r="K156" s="59"/>
      <c r="L156" s="7"/>
      <c r="M156" s="61"/>
      <c r="N156" s="60"/>
      <c r="O156" s="62"/>
      <c r="P156" s="60"/>
      <c r="Q156" s="59"/>
      <c r="R156" s="63"/>
      <c r="S156" s="80"/>
      <c r="T156" s="81"/>
      <c r="U156" s="237" t="e">
        <f>IF(OR(L156="×",AG156=#REF!),"－",IF(T156&lt;&gt;"",ROUNDDOWN(T156/R156,3),(IFERROR(ROUNDDOWN(S156/R156,3),"－"))))</f>
        <v>#REF!</v>
      </c>
      <c r="V156" s="63"/>
      <c r="W156" s="63"/>
      <c r="X156" s="59"/>
      <c r="Y156" s="64"/>
      <c r="Z156" s="65"/>
      <c r="AA156" s="66"/>
      <c r="AB156" s="7"/>
      <c r="AC156" s="10"/>
      <c r="AD156" s="10"/>
      <c r="AE156" s="67"/>
      <c r="AF156" s="68"/>
      <c r="AG156" s="64"/>
      <c r="AH156" s="60"/>
      <c r="AI156" s="60"/>
      <c r="AJ156" s="60"/>
      <c r="AK156" s="7"/>
      <c r="AL156" s="7"/>
      <c r="AM156" s="59"/>
      <c r="AN156" s="7"/>
      <c r="AO156" s="7"/>
      <c r="AP156" s="7"/>
      <c r="AQ156" s="7"/>
      <c r="AR156" s="7"/>
      <c r="AS156" s="7"/>
      <c r="AT156" s="7"/>
      <c r="AU156" s="7"/>
      <c r="AV156" s="179"/>
      <c r="AW156" s="59"/>
      <c r="AX156" s="194" t="e">
        <f>IF(AND(OR(K156=#REF!,K156=#REF!),OR(AG156=#REF!,AG156=#REF!)),"年間支払金額(全官署)",IF(OR(AG156=#REF!,AG156=#REF!),"年間支払金額",IF(AND(OR(COUNTIF(AI156,"*すべて*"),COUNTIF(AI156,"*全て*")),Q156="●",OR(K156=#REF!,K156=#REF!)),"年間支払金額(全官署、契約相手方ごと)",IF(AND(OR(COUNTIF(AI156,"*すべて*"),COUNTIF(AI156,"*全て*")),Q156="●"),"年間支払金額(契約相手方ごと)",IF(AND(OR(K156=#REF!,K156=#REF!),AG156=#REF!),"契約総額(全官署)",IF(AND(K156=#REF!,AG156=#REF!),"契約総額(自官署のみ)",IF(K156=#REF!,"年間支払金額(自官署のみ)",IF(AG156=#REF!,"契約総額",IF(AND(COUNTIF(BE156,"&lt;&gt;*単価*"),OR(K156=#REF!,K156=#REF!)),"全官署予定価格",IF(AND(COUNTIF(BE156,"*単価*"),OR(K156=#REF!,K156=#REF!)),"全官署支払金額",IF(AND(COUNTIF(BE156,"&lt;&gt;*単価*"),COUNTIF(BE156,"*変更契約*")),"変更後予定価格",IF(COUNTIF(BE156,"*単価*"),"年間支払金額","予定価格"))))))))))))</f>
        <v>#REF!</v>
      </c>
      <c r="AY156" s="194" t="e">
        <f>IF(AND(BD156=#REF!,R156&gt;#REF!),"○",IF(AND(BD156=#REF!,R156&gt;=#REF!),"○",IF(AND(BD156=#REF!,R156&gt;=#REF!),"○",IF(AND(BD156=#REF!,R156&gt;=#REF!),"○",IF(AND(BD156=#REF!,R156&gt;=#REF!),"○",IF(AND(BD156=#REF!,R156&gt;=#REF!),"○",IF(AND(BD156=#REF!,R156&gt;=#REF!),"○",IF(AND(BD156=#REF!,R156&gt;=#REF!),"○",IF(AND(BD156=#REF!,R156&gt;=#REF!),"○",IF(R156="他官署で調達手続き入札を実施のため","○","×"))))))))))</f>
        <v>#REF!</v>
      </c>
      <c r="AZ156" s="194" t="e">
        <f>IF(AND(BD156=#REF!,W156&gt;#REF!),"○",IF(AND(BD156=#REF!,W156&gt;=#REF!),"○",IF(AND(BD156=#REF!,W156&gt;=#REF!),"○",IF(AND(BD156=#REF!,W156&gt;=#REF!),"○",IF(AND(BD156=#REF!,W156&gt;=#REF!),"○",IF(AND(BD156=#REF!,W156&gt;=#REF!),"○",IF(AND(BD156=#REF!,W156&gt;=#REF!),"○",IF(AND(BD156=#REF!,W156&gt;=#REF!),"○",IF(AND(BD156=#REF!,W156&gt;=#REF!),"○","×")))))))))</f>
        <v>#REF!</v>
      </c>
      <c r="BA156" s="194" t="e">
        <f t="shared" si="18"/>
        <v>#REF!</v>
      </c>
      <c r="BB156" s="194" t="e">
        <f t="shared" si="19"/>
        <v>#REF!</v>
      </c>
      <c r="BC156" s="195" t="e">
        <f t="shared" si="20"/>
        <v>#REF!</v>
      </c>
      <c r="BD156" s="193">
        <f t="shared" si="23"/>
        <v>0</v>
      </c>
      <c r="BE156" s="7" t="e">
        <f>IF(AG156=#REF!,"",IF(AND(K156&lt;&gt;"",ISTEXT(S156)),"分担契約/単価契約",IF(ISTEXT(S156),"単価契約",IF(K156&lt;&gt;"","分担契約",""))))</f>
        <v>#REF!</v>
      </c>
      <c r="BF156" s="205" t="e">
        <f>IF(COUNTIF(R156,"**"),"",IF(AND(R156&gt;=#REF!,OR(H156=#REF!,H156=#REF!)),1,IF(AND(R156&gt;=#REF!,H156&lt;&gt;#REF!,H156&lt;&gt;#REF!),1,"")))</f>
        <v>#REF!</v>
      </c>
      <c r="BG156" s="253" t="str">
        <f t="shared" si="24"/>
        <v>○</v>
      </c>
      <c r="BH156" s="205" t="b">
        <f t="shared" si="25"/>
        <v>1</v>
      </c>
      <c r="BI156" s="205" t="b">
        <f t="shared" si="26"/>
        <v>1</v>
      </c>
    </row>
    <row r="157" spans="1:61" ht="54.95" customHeight="1">
      <c r="A157" s="177">
        <f t="shared" si="21"/>
        <v>152</v>
      </c>
      <c r="B157" s="177" t="str">
        <f t="shared" si="22"/>
        <v/>
      </c>
      <c r="C157" s="177" t="str">
        <f>IF(B157&lt;&gt;1,"",COUNTIF($B$6:B157,1))</f>
        <v/>
      </c>
      <c r="D157" s="177" t="str">
        <f>IF(B157&lt;&gt;2,"",COUNTIF($B$6:B157,2))</f>
        <v/>
      </c>
      <c r="E157" s="177" t="str">
        <f>IF(B157&lt;&gt;3,"",COUNTIF($B$6:B157,3))</f>
        <v/>
      </c>
      <c r="F157" s="177" t="str">
        <f>IF(B157&lt;&gt;4,"",COUNTIF($B$6:B157,4))</f>
        <v/>
      </c>
      <c r="G157" s="59"/>
      <c r="H157" s="60"/>
      <c r="I157" s="60"/>
      <c r="J157" s="60"/>
      <c r="K157" s="59"/>
      <c r="L157" s="7"/>
      <c r="M157" s="61"/>
      <c r="N157" s="60"/>
      <c r="O157" s="62"/>
      <c r="P157" s="60"/>
      <c r="Q157" s="59"/>
      <c r="R157" s="63"/>
      <c r="S157" s="80"/>
      <c r="T157" s="81"/>
      <c r="U157" s="237" t="e">
        <f>IF(OR(L157="×",AG157=#REF!),"－",IF(T157&lt;&gt;"",ROUNDDOWN(T157/R157,3),(IFERROR(ROUNDDOWN(S157/R157,3),"－"))))</f>
        <v>#REF!</v>
      </c>
      <c r="V157" s="63"/>
      <c r="W157" s="63"/>
      <c r="X157" s="59"/>
      <c r="Y157" s="64"/>
      <c r="Z157" s="65"/>
      <c r="AA157" s="66"/>
      <c r="AB157" s="7"/>
      <c r="AC157" s="10"/>
      <c r="AD157" s="10"/>
      <c r="AE157" s="67"/>
      <c r="AF157" s="68"/>
      <c r="AG157" s="64"/>
      <c r="AH157" s="60"/>
      <c r="AI157" s="60"/>
      <c r="AJ157" s="60"/>
      <c r="AK157" s="7"/>
      <c r="AL157" s="7"/>
      <c r="AM157" s="59"/>
      <c r="AN157" s="7"/>
      <c r="AO157" s="7"/>
      <c r="AP157" s="7"/>
      <c r="AQ157" s="7"/>
      <c r="AR157" s="7"/>
      <c r="AS157" s="7"/>
      <c r="AT157" s="7"/>
      <c r="AU157" s="7"/>
      <c r="AV157" s="179"/>
      <c r="AW157" s="192"/>
      <c r="AX157" s="194" t="e">
        <f>IF(AND(OR(K157=#REF!,K157=#REF!),OR(AG157=#REF!,AG157=#REF!)),"年間支払金額(全官署)",IF(OR(AG157=#REF!,AG157=#REF!),"年間支払金額",IF(AND(OR(COUNTIF(AI157,"*すべて*"),COUNTIF(AI157,"*全て*")),Q157="●",OR(K157=#REF!,K157=#REF!)),"年間支払金額(全官署、契約相手方ごと)",IF(AND(OR(COUNTIF(AI157,"*すべて*"),COUNTIF(AI157,"*全て*")),Q157="●"),"年間支払金額(契約相手方ごと)",IF(AND(OR(K157=#REF!,K157=#REF!),AG157=#REF!),"契約総額(全官署)",IF(AND(K157=#REF!,AG157=#REF!),"契約総額(自官署のみ)",IF(K157=#REF!,"年間支払金額(自官署のみ)",IF(AG157=#REF!,"契約総額",IF(AND(COUNTIF(BE157,"&lt;&gt;*単価*"),OR(K157=#REF!,K157=#REF!)),"全官署予定価格",IF(AND(COUNTIF(BE157,"*単価*"),OR(K157=#REF!,K157=#REF!)),"全官署支払金額",IF(AND(COUNTIF(BE157,"&lt;&gt;*単価*"),COUNTIF(BE157,"*変更契約*")),"変更後予定価格",IF(COUNTIF(BE157,"*単価*"),"年間支払金額","予定価格"))))))))))))</f>
        <v>#REF!</v>
      </c>
      <c r="AY157" s="194" t="e">
        <f>IF(AND(BD157=#REF!,R157&gt;#REF!),"○",IF(AND(BD157=#REF!,R157&gt;=#REF!),"○",IF(AND(BD157=#REF!,R157&gt;=#REF!),"○",IF(AND(BD157=#REF!,R157&gt;=#REF!),"○",IF(AND(BD157=#REF!,R157&gt;=#REF!),"○",IF(AND(BD157=#REF!,R157&gt;=#REF!),"○",IF(AND(BD157=#REF!,R157&gt;=#REF!),"○",IF(AND(BD157=#REF!,R157&gt;=#REF!),"○",IF(AND(BD157=#REF!,R157&gt;=#REF!),"○",IF(R157="他官署で調達手続き入札を実施のため","○","×"))))))))))</f>
        <v>#REF!</v>
      </c>
      <c r="AZ157" s="194" t="e">
        <f>IF(AND(BD157=#REF!,W157&gt;#REF!),"○",IF(AND(BD157=#REF!,W157&gt;=#REF!),"○",IF(AND(BD157=#REF!,W157&gt;=#REF!),"○",IF(AND(BD157=#REF!,W157&gt;=#REF!),"○",IF(AND(BD157=#REF!,W157&gt;=#REF!),"○",IF(AND(BD157=#REF!,W157&gt;=#REF!),"○",IF(AND(BD157=#REF!,W157&gt;=#REF!),"○",IF(AND(BD157=#REF!,W157&gt;=#REF!),"○",IF(AND(BD157=#REF!,W157&gt;=#REF!),"○","×")))))))))</f>
        <v>#REF!</v>
      </c>
      <c r="BA157" s="194" t="e">
        <f t="shared" si="18"/>
        <v>#REF!</v>
      </c>
      <c r="BB157" s="194" t="e">
        <f t="shared" si="19"/>
        <v>#REF!</v>
      </c>
      <c r="BC157" s="195" t="e">
        <f t="shared" si="20"/>
        <v>#REF!</v>
      </c>
      <c r="BD157" s="193">
        <f t="shared" si="23"/>
        <v>0</v>
      </c>
      <c r="BE157" s="7" t="e">
        <f>IF(AG157=#REF!,"",IF(AND(K157&lt;&gt;"",ISTEXT(S157)),"分担契約/単価契約",IF(ISTEXT(S157),"単価契約",IF(K157&lt;&gt;"","分担契約",""))))</f>
        <v>#REF!</v>
      </c>
      <c r="BF157" s="205" t="e">
        <f>IF(COUNTIF(R157,"**"),"",IF(AND(R157&gt;=#REF!,OR(H157=#REF!,H157=#REF!)),1,IF(AND(R157&gt;=#REF!,H157&lt;&gt;#REF!,H157&lt;&gt;#REF!),1,"")))</f>
        <v>#REF!</v>
      </c>
      <c r="BG157" s="253" t="str">
        <f t="shared" si="24"/>
        <v>○</v>
      </c>
      <c r="BH157" s="205" t="b">
        <f t="shared" si="25"/>
        <v>1</v>
      </c>
      <c r="BI157" s="205" t="b">
        <f t="shared" si="26"/>
        <v>1</v>
      </c>
    </row>
    <row r="158" spans="1:61" ht="54.95" customHeight="1">
      <c r="A158" s="177">
        <f t="shared" si="21"/>
        <v>153</v>
      </c>
      <c r="B158" s="177" t="str">
        <f t="shared" si="22"/>
        <v/>
      </c>
      <c r="C158" s="177" t="str">
        <f>IF(B158&lt;&gt;1,"",COUNTIF($B$6:B158,1))</f>
        <v/>
      </c>
      <c r="D158" s="177" t="str">
        <f>IF(B158&lt;&gt;2,"",COUNTIF($B$6:B158,2))</f>
        <v/>
      </c>
      <c r="E158" s="177" t="str">
        <f>IF(B158&lt;&gt;3,"",COUNTIF($B$6:B158,3))</f>
        <v/>
      </c>
      <c r="F158" s="177" t="str">
        <f>IF(B158&lt;&gt;4,"",COUNTIF($B$6:B158,4))</f>
        <v/>
      </c>
      <c r="G158" s="59"/>
      <c r="H158" s="60"/>
      <c r="I158" s="60"/>
      <c r="J158" s="60"/>
      <c r="K158" s="59"/>
      <c r="L158" s="7"/>
      <c r="M158" s="61"/>
      <c r="N158" s="60"/>
      <c r="O158" s="62"/>
      <c r="P158" s="60"/>
      <c r="Q158" s="59"/>
      <c r="R158" s="63"/>
      <c r="S158" s="80"/>
      <c r="T158" s="80"/>
      <c r="U158" s="237" t="e">
        <f>IF(OR(L158="×",AG158=#REF!),"－",IF(T158&lt;&gt;"",ROUNDDOWN(T158/R158,3),(IFERROR(ROUNDDOWN(S158/R158,3),"－"))))</f>
        <v>#REF!</v>
      </c>
      <c r="V158" s="63"/>
      <c r="W158" s="63"/>
      <c r="X158" s="59"/>
      <c r="Y158" s="64"/>
      <c r="Z158" s="65"/>
      <c r="AA158" s="66"/>
      <c r="AB158" s="7"/>
      <c r="AC158" s="10"/>
      <c r="AD158" s="10"/>
      <c r="AE158" s="67"/>
      <c r="AF158" s="68"/>
      <c r="AG158" s="64"/>
      <c r="AH158" s="60"/>
      <c r="AI158" s="60"/>
      <c r="AJ158" s="60"/>
      <c r="AK158" s="7"/>
      <c r="AL158" s="7"/>
      <c r="AM158" s="59"/>
      <c r="AN158" s="7"/>
      <c r="AO158" s="7"/>
      <c r="AP158" s="7"/>
      <c r="AQ158" s="7"/>
      <c r="AR158" s="7"/>
      <c r="AS158" s="7"/>
      <c r="AT158" s="7"/>
      <c r="AU158" s="7"/>
      <c r="AV158" s="179"/>
      <c r="AW158" s="59"/>
      <c r="AX158" s="194" t="e">
        <f>IF(AND(OR(K158=#REF!,K158=#REF!),OR(AG158=#REF!,AG158=#REF!)),"年間支払金額(全官署)",IF(OR(AG158=#REF!,AG158=#REF!),"年間支払金額",IF(AND(OR(COUNTIF(AI158,"*すべて*"),COUNTIF(AI158,"*全て*")),Q158="●",OR(K158=#REF!,K158=#REF!)),"年間支払金額(全官署、契約相手方ごと)",IF(AND(OR(COUNTIF(AI158,"*すべて*"),COUNTIF(AI158,"*全て*")),Q158="●"),"年間支払金額(契約相手方ごと)",IF(AND(OR(K158=#REF!,K158=#REF!),AG158=#REF!),"契約総額(全官署)",IF(AND(K158=#REF!,AG158=#REF!),"契約総額(自官署のみ)",IF(K158=#REF!,"年間支払金額(自官署のみ)",IF(AG158=#REF!,"契約総額",IF(AND(COUNTIF(BE158,"&lt;&gt;*単価*"),OR(K158=#REF!,K158=#REF!)),"全官署予定価格",IF(AND(COUNTIF(BE158,"*単価*"),OR(K158=#REF!,K158=#REF!)),"全官署支払金額",IF(AND(COUNTIF(BE158,"&lt;&gt;*単価*"),COUNTIF(BE158,"*変更契約*")),"変更後予定価格",IF(COUNTIF(BE158,"*単価*"),"年間支払金額","予定価格"))))))))))))</f>
        <v>#REF!</v>
      </c>
      <c r="AY158" s="194" t="e">
        <f>IF(AND(BD158=#REF!,R158&gt;#REF!),"○",IF(AND(BD158=#REF!,R158&gt;=#REF!),"○",IF(AND(BD158=#REF!,R158&gt;=#REF!),"○",IF(AND(BD158=#REF!,R158&gt;=#REF!),"○",IF(AND(BD158=#REF!,R158&gt;=#REF!),"○",IF(AND(BD158=#REF!,R158&gt;=#REF!),"○",IF(AND(BD158=#REF!,R158&gt;=#REF!),"○",IF(AND(BD158=#REF!,R158&gt;=#REF!),"○",IF(AND(BD158=#REF!,R158&gt;=#REF!),"○",IF(R158="他官署で調達手続き入札を実施のため","○","×"))))))))))</f>
        <v>#REF!</v>
      </c>
      <c r="AZ158" s="194" t="e">
        <f>IF(AND(BD158=#REF!,V158&gt;#REF!),"○",IF(AND(BD158=#REF!,V158&gt;=#REF!),"○",IF(AND(BD158=#REF!,V158&gt;=#REF!),"○",IF(AND(BD158=#REF!,V158&gt;=#REF!),"○",IF(AND(BD158=#REF!,V158&gt;=#REF!),"○",IF(AND(BD158=#REF!,V158&gt;=#REF!),"○",IF(AND(BD158=#REF!,V158&gt;=#REF!),"○",IF(AND(BD158=#REF!,V158&gt;=#REF!),"○",IF(AND(BD158=#REF!,V158&gt;=#REF!),"○","×")))))))))</f>
        <v>#REF!</v>
      </c>
      <c r="BA158" s="194" t="e">
        <f t="shared" si="18"/>
        <v>#REF!</v>
      </c>
      <c r="BB158" s="194" t="e">
        <f t="shared" si="19"/>
        <v>#REF!</v>
      </c>
      <c r="BC158" s="195" t="e">
        <f t="shared" si="20"/>
        <v>#REF!</v>
      </c>
      <c r="BD158" s="193">
        <f t="shared" si="23"/>
        <v>0</v>
      </c>
      <c r="BE158" s="7" t="e">
        <f>IF(AG158=#REF!,"",IF(AND(K158&lt;&gt;"",ISTEXT(S158)),"分担契約/単価契約",IF(ISTEXT(S158),"単価契約",IF(K158&lt;&gt;"","分担契約",""))))</f>
        <v>#REF!</v>
      </c>
      <c r="BF158" s="205" t="e">
        <f>IF(COUNTIF(R158,"**"),"",IF(AND(R158&gt;=#REF!,OR(H158=#REF!,H158=#REF!)),1,IF(AND(R158&gt;=#REF!,H158&lt;&gt;#REF!,H158&lt;&gt;#REF!),1,"")))</f>
        <v>#REF!</v>
      </c>
      <c r="BG158" s="253" t="str">
        <f t="shared" si="24"/>
        <v>○</v>
      </c>
      <c r="BH158" s="205" t="b">
        <f t="shared" si="25"/>
        <v>1</v>
      </c>
      <c r="BI158" s="205" t="b">
        <f t="shared" si="26"/>
        <v>1</v>
      </c>
    </row>
    <row r="159" spans="1:61" ht="54.95" customHeight="1">
      <c r="A159" s="177">
        <f t="shared" si="21"/>
        <v>154</v>
      </c>
      <c r="B159" s="177" t="str">
        <f t="shared" si="22"/>
        <v/>
      </c>
      <c r="C159" s="177" t="str">
        <f>IF(B159&lt;&gt;1,"",COUNTIF($B$6:B159,1))</f>
        <v/>
      </c>
      <c r="D159" s="177" t="str">
        <f>IF(B159&lt;&gt;2,"",COUNTIF($B$6:B159,2))</f>
        <v/>
      </c>
      <c r="E159" s="177" t="str">
        <f>IF(B159&lt;&gt;3,"",COUNTIF($B$6:B159,3))</f>
        <v/>
      </c>
      <c r="F159" s="177" t="str">
        <f>IF(B159&lt;&gt;4,"",COUNTIF($B$6:B159,4))</f>
        <v/>
      </c>
      <c r="G159" s="59"/>
      <c r="H159" s="60"/>
      <c r="I159" s="60"/>
      <c r="J159" s="60"/>
      <c r="K159" s="59"/>
      <c r="L159" s="7"/>
      <c r="M159" s="61"/>
      <c r="N159" s="60"/>
      <c r="O159" s="62"/>
      <c r="P159" s="60"/>
      <c r="Q159" s="59"/>
      <c r="R159" s="16"/>
      <c r="S159" s="80"/>
      <c r="T159" s="81"/>
      <c r="U159" s="237" t="e">
        <f>IF(OR(L159="×",AG159=#REF!),"－",IF(T159&lt;&gt;"",ROUNDDOWN(T159/R159,3),(IFERROR(ROUNDDOWN(S159/R159,3),"－"))))</f>
        <v>#REF!</v>
      </c>
      <c r="V159" s="63"/>
      <c r="W159" s="63"/>
      <c r="X159" s="59"/>
      <c r="Y159" s="64"/>
      <c r="Z159" s="65"/>
      <c r="AA159" s="66"/>
      <c r="AB159" s="7"/>
      <c r="AC159" s="10"/>
      <c r="AD159" s="10"/>
      <c r="AE159" s="67"/>
      <c r="AF159" s="68"/>
      <c r="AG159" s="64"/>
      <c r="AH159" s="60"/>
      <c r="AI159" s="60"/>
      <c r="AJ159" s="60"/>
      <c r="AK159" s="7"/>
      <c r="AL159" s="7"/>
      <c r="AM159" s="59"/>
      <c r="AN159" s="7"/>
      <c r="AO159" s="7"/>
      <c r="AP159" s="7"/>
      <c r="AQ159" s="7"/>
      <c r="AR159" s="7"/>
      <c r="AS159" s="7"/>
      <c r="AT159" s="7"/>
      <c r="AU159" s="7"/>
      <c r="AV159" s="179"/>
      <c r="AW159" s="192"/>
      <c r="AX159" s="194" t="e">
        <f>IF(AND(OR(K159=#REF!,K159=#REF!),OR(AG159=#REF!,AG159=#REF!)),"年間支払金額(全官署)",IF(OR(AG159=#REF!,AG159=#REF!),"年間支払金額",IF(AND(OR(COUNTIF(AI159,"*すべて*"),COUNTIF(AI159,"*全て*")),Q159="●",OR(K159=#REF!,K159=#REF!)),"年間支払金額(全官署、契約相手方ごと)",IF(AND(OR(COUNTIF(AI159,"*すべて*"),COUNTIF(AI159,"*全て*")),Q159="●"),"年間支払金額(契約相手方ごと)",IF(AND(OR(K159=#REF!,K159=#REF!),AG159=#REF!),"契約総額(全官署)",IF(AND(K159=#REF!,AG159=#REF!),"契約総額(自官署のみ)",IF(K159=#REF!,"年間支払金額(自官署のみ)",IF(AG159=#REF!,"契約総額",IF(AND(COUNTIF(BE159,"&lt;&gt;*単価*"),OR(K159=#REF!,K159=#REF!)),"全官署予定価格",IF(AND(COUNTIF(BE159,"*単価*"),OR(K159=#REF!,K159=#REF!)),"全官署支払金額",IF(AND(COUNTIF(BE159,"&lt;&gt;*単価*"),COUNTIF(BE159,"*変更契約*")),"変更後予定価格",IF(COUNTIF(BE159,"*単価*"),"年間支払金額","予定価格"))))))))))))</f>
        <v>#REF!</v>
      </c>
      <c r="AY159" s="194" t="e">
        <f>IF(AND(BD159=#REF!,R159&gt;#REF!),"○",IF(AND(BD159=#REF!,R159&gt;=#REF!),"○",IF(AND(BD159=#REF!,R159&gt;=#REF!),"○",IF(AND(BD159=#REF!,R159&gt;=#REF!),"○",IF(AND(BD159=#REF!,R159&gt;=#REF!),"○",IF(AND(BD159=#REF!,R159&gt;=#REF!),"○",IF(AND(BD159=#REF!,R159&gt;=#REF!),"○",IF(AND(BD159=#REF!,R159&gt;=#REF!),"○",IF(AND(BD159=#REF!,R159&gt;=#REF!),"○",IF(R159="他官署で調達手続き入札を実施のため","○","×"))))))))))</f>
        <v>#REF!</v>
      </c>
      <c r="AZ159" s="194" t="e">
        <f>IF(AND(BD159=#REF!,V159&gt;#REF!),"○",IF(AND(BD159=#REF!,V159&gt;=#REF!),"○",IF(AND(BD159=#REF!,V159&gt;=#REF!),"○",IF(AND(BD159=#REF!,V159&gt;=#REF!),"○",IF(AND(BD159=#REF!,V159&gt;=#REF!),"○",IF(AND(BD159=#REF!,V159&gt;=#REF!),"○",IF(AND(BD159=#REF!,V159&gt;=#REF!),"○",IF(AND(BD159=#REF!,V159&gt;=#REF!),"○",IF(AND(BD159=#REF!,V159&gt;=#REF!),"○","×")))))))))</f>
        <v>#REF!</v>
      </c>
      <c r="BA159" s="194" t="e">
        <f t="shared" si="18"/>
        <v>#REF!</v>
      </c>
      <c r="BB159" s="194" t="e">
        <f t="shared" si="19"/>
        <v>#REF!</v>
      </c>
      <c r="BC159" s="195" t="e">
        <f t="shared" si="20"/>
        <v>#REF!</v>
      </c>
      <c r="BD159" s="193">
        <f t="shared" si="23"/>
        <v>0</v>
      </c>
      <c r="BE159" s="7" t="e">
        <f>IF(AG159=#REF!,"",IF(AND(K159&lt;&gt;"",ISTEXT(S159)),"分担契約/単価契約",IF(ISTEXT(S159),"単価契約",IF(K159&lt;&gt;"","分担契約",""))))</f>
        <v>#REF!</v>
      </c>
      <c r="BF159" s="205" t="e">
        <f>IF(COUNTIF(R159,"**"),"",IF(AND(R159&gt;=#REF!,OR(H159=#REF!,H159=#REF!)),1,IF(AND(R159&gt;=#REF!,H159&lt;&gt;#REF!,H159&lt;&gt;#REF!),1,"")))</f>
        <v>#REF!</v>
      </c>
      <c r="BG159" s="253" t="str">
        <f t="shared" si="24"/>
        <v>○</v>
      </c>
      <c r="BH159" s="205" t="b">
        <f t="shared" si="25"/>
        <v>1</v>
      </c>
      <c r="BI159" s="205" t="b">
        <f t="shared" si="26"/>
        <v>1</v>
      </c>
    </row>
    <row r="160" spans="1:61" ht="54.95" customHeight="1">
      <c r="A160" s="177">
        <f t="shared" si="21"/>
        <v>155</v>
      </c>
      <c r="B160" s="177" t="str">
        <f t="shared" si="22"/>
        <v/>
      </c>
      <c r="C160" s="177" t="str">
        <f>IF(B160&lt;&gt;1,"",COUNTIF($B$6:B160,1))</f>
        <v/>
      </c>
      <c r="D160" s="177" t="str">
        <f>IF(B160&lt;&gt;2,"",COUNTIF($B$6:B160,2))</f>
        <v/>
      </c>
      <c r="E160" s="177" t="str">
        <f>IF(B160&lt;&gt;3,"",COUNTIF($B$6:B160,3))</f>
        <v/>
      </c>
      <c r="F160" s="177" t="str">
        <f>IF(B160&lt;&gt;4,"",COUNTIF($B$6:B160,4))</f>
        <v/>
      </c>
      <c r="G160" s="59"/>
      <c r="H160" s="60"/>
      <c r="I160" s="60"/>
      <c r="J160" s="60"/>
      <c r="K160" s="59"/>
      <c r="L160" s="7"/>
      <c r="M160" s="61"/>
      <c r="N160" s="60"/>
      <c r="O160" s="62"/>
      <c r="P160" s="60"/>
      <c r="Q160" s="59"/>
      <c r="R160" s="16"/>
      <c r="S160" s="80"/>
      <c r="T160" s="81"/>
      <c r="U160" s="237" t="e">
        <f>IF(OR(L160="×",AG160=#REF!),"－",IF(T160&lt;&gt;"",ROUNDDOWN(T160/R160,3),(IFERROR(ROUNDDOWN(S160/R160,3),"－"))))</f>
        <v>#REF!</v>
      </c>
      <c r="V160" s="63"/>
      <c r="W160" s="63"/>
      <c r="X160" s="59"/>
      <c r="Y160" s="64"/>
      <c r="Z160" s="65"/>
      <c r="AA160" s="66"/>
      <c r="AB160" s="7"/>
      <c r="AC160" s="10"/>
      <c r="AD160" s="10"/>
      <c r="AE160" s="67"/>
      <c r="AF160" s="68"/>
      <c r="AG160" s="64"/>
      <c r="AH160" s="60"/>
      <c r="AI160" s="60"/>
      <c r="AJ160" s="60"/>
      <c r="AK160" s="7"/>
      <c r="AL160" s="7"/>
      <c r="AM160" s="59"/>
      <c r="AN160" s="7"/>
      <c r="AO160" s="7"/>
      <c r="AP160" s="7"/>
      <c r="AQ160" s="7"/>
      <c r="AR160" s="7"/>
      <c r="AS160" s="7"/>
      <c r="AT160" s="7"/>
      <c r="AU160" s="7"/>
      <c r="AV160" s="179"/>
      <c r="AW160" s="192"/>
      <c r="AX160" s="194" t="e">
        <f>IF(AND(OR(K160=#REF!,K160=#REF!),OR(AG160=#REF!,AG160=#REF!)),"年間支払金額(全官署)",IF(OR(AG160=#REF!,AG160=#REF!),"年間支払金額",IF(AND(OR(COUNTIF(AI160,"*すべて*"),COUNTIF(AI160,"*全て*")),Q160="●",OR(K160=#REF!,K160=#REF!)),"年間支払金額(全官署、契約相手方ごと)",IF(AND(OR(COUNTIF(AI160,"*すべて*"),COUNTIF(AI160,"*全て*")),Q160="●"),"年間支払金額(契約相手方ごと)",IF(AND(OR(K160=#REF!,K160=#REF!),AG160=#REF!),"契約総額(全官署)",IF(AND(K160=#REF!,AG160=#REF!),"契約総額(自官署のみ)",IF(K160=#REF!,"年間支払金額(自官署のみ)",IF(AG160=#REF!,"契約総額",IF(AND(COUNTIF(BE160,"&lt;&gt;*単価*"),OR(K160=#REF!,K160=#REF!)),"全官署予定価格",IF(AND(COUNTIF(BE160,"*単価*"),OR(K160=#REF!,K160=#REF!)),"全官署支払金額",IF(AND(COUNTIF(BE160,"&lt;&gt;*単価*"),COUNTIF(BE160,"*変更契約*")),"変更後予定価格",IF(COUNTIF(BE160,"*単価*"),"年間支払金額","予定価格"))))))))))))</f>
        <v>#REF!</v>
      </c>
      <c r="AY160" s="194" t="e">
        <f>IF(AND(BD160=#REF!,R160&gt;#REF!),"○",IF(AND(BD160=#REF!,R160&gt;=#REF!),"○",IF(AND(BD160=#REF!,R160&gt;=#REF!),"○",IF(AND(BD160=#REF!,R160&gt;=#REF!),"○",IF(AND(BD160=#REF!,R160&gt;=#REF!),"○",IF(AND(BD160=#REF!,R160&gt;=#REF!),"○",IF(AND(BD160=#REF!,R160&gt;=#REF!),"○",IF(AND(BD160=#REF!,R160&gt;=#REF!),"○",IF(AND(BD160=#REF!,R160&gt;=#REF!),"○",IF(R160="他官署で調達手続き入札を実施のため","○","×"))))))))))</f>
        <v>#REF!</v>
      </c>
      <c r="AZ160" s="194" t="e">
        <f>IF(AND(BD160=#REF!,V160&gt;#REF!),"○",IF(AND(BD160=#REF!,V160&gt;=#REF!),"○",IF(AND(BD160=#REF!,V160&gt;=#REF!),"○",IF(AND(BD160=#REF!,V160&gt;=#REF!),"○",IF(AND(BD160=#REF!,V160&gt;=#REF!),"○",IF(AND(BD160=#REF!,V160&gt;=#REF!),"○",IF(AND(BD160=#REF!,V160&gt;=#REF!),"○",IF(AND(BD160=#REF!,V160&gt;=#REF!),"○",IF(AND(BD160=#REF!,V160&gt;=#REF!),"○","×")))))))))</f>
        <v>#REF!</v>
      </c>
      <c r="BA160" s="194" t="e">
        <f t="shared" si="18"/>
        <v>#REF!</v>
      </c>
      <c r="BB160" s="194" t="e">
        <f t="shared" si="19"/>
        <v>#REF!</v>
      </c>
      <c r="BC160" s="195" t="e">
        <f t="shared" si="20"/>
        <v>#REF!</v>
      </c>
      <c r="BD160" s="193">
        <f t="shared" si="23"/>
        <v>0</v>
      </c>
      <c r="BE160" s="7" t="e">
        <f>IF(AG160=#REF!,"",IF(AND(K160&lt;&gt;"",ISTEXT(S160)),"分担契約/単価契約",IF(ISTEXT(S160),"単価契約",IF(K160&lt;&gt;"","分担契約",""))))</f>
        <v>#REF!</v>
      </c>
      <c r="BF160" s="205" t="e">
        <f>IF(COUNTIF(R160,"**"),"",IF(AND(R160&gt;=#REF!,OR(H160=#REF!,H160=#REF!)),1,IF(AND(R160&gt;=#REF!,H160&lt;&gt;#REF!,H160&lt;&gt;#REF!),1,"")))</f>
        <v>#REF!</v>
      </c>
      <c r="BG160" s="253" t="str">
        <f t="shared" si="24"/>
        <v>○</v>
      </c>
      <c r="BH160" s="205" t="b">
        <f t="shared" si="25"/>
        <v>1</v>
      </c>
      <c r="BI160" s="205" t="b">
        <f t="shared" si="26"/>
        <v>1</v>
      </c>
    </row>
    <row r="161" spans="1:61" ht="54.95" customHeight="1">
      <c r="A161" s="177">
        <f t="shared" si="21"/>
        <v>156</v>
      </c>
      <c r="B161" s="177" t="str">
        <f t="shared" si="22"/>
        <v/>
      </c>
      <c r="C161" s="177" t="str">
        <f>IF(B161&lt;&gt;1,"",COUNTIF($B$6:B161,1))</f>
        <v/>
      </c>
      <c r="D161" s="177" t="str">
        <f>IF(B161&lt;&gt;2,"",COUNTIF($B$6:B161,2))</f>
        <v/>
      </c>
      <c r="E161" s="177" t="str">
        <f>IF(B161&lt;&gt;3,"",COUNTIF($B$6:B161,3))</f>
        <v/>
      </c>
      <c r="F161" s="177" t="str">
        <f>IF(B161&lt;&gt;4,"",COUNTIF($B$6:B161,4))</f>
        <v/>
      </c>
      <c r="G161" s="59"/>
      <c r="H161" s="60"/>
      <c r="I161" s="60"/>
      <c r="J161" s="60"/>
      <c r="K161" s="87"/>
      <c r="L161" s="7"/>
      <c r="M161" s="61"/>
      <c r="N161" s="60"/>
      <c r="O161" s="62"/>
      <c r="P161" s="60"/>
      <c r="Q161" s="59"/>
      <c r="R161" s="16"/>
      <c r="S161" s="80"/>
      <c r="T161" s="81"/>
      <c r="U161" s="237" t="e">
        <f>IF(OR(L161="×",AG161=#REF!),"－",IF(T161&lt;&gt;"",ROUNDDOWN(T161/R161,3),(IFERROR(ROUNDDOWN(S161/R161,3),"－"))))</f>
        <v>#REF!</v>
      </c>
      <c r="V161" s="63"/>
      <c r="W161" s="63"/>
      <c r="X161" s="59"/>
      <c r="Y161" s="64"/>
      <c r="Z161" s="65"/>
      <c r="AA161" s="66"/>
      <c r="AB161" s="7"/>
      <c r="AC161" s="10"/>
      <c r="AD161" s="10"/>
      <c r="AE161" s="67"/>
      <c r="AF161" s="68"/>
      <c r="AG161" s="64"/>
      <c r="AH161" s="60"/>
      <c r="AI161" s="60"/>
      <c r="AJ161" s="60"/>
      <c r="AK161" s="7"/>
      <c r="AL161" s="7"/>
      <c r="AM161" s="59"/>
      <c r="AN161" s="7"/>
      <c r="AO161" s="7"/>
      <c r="AP161" s="7"/>
      <c r="AQ161" s="7"/>
      <c r="AR161" s="7"/>
      <c r="AS161" s="7"/>
      <c r="AT161" s="7"/>
      <c r="AU161" s="7"/>
      <c r="AV161" s="179"/>
      <c r="AW161" s="192"/>
      <c r="AX161" s="194" t="e">
        <f>IF(AND(OR(K161=#REF!,K161=#REF!),OR(AG161=#REF!,AG161=#REF!)),"年間支払金額(全官署)",IF(OR(AG161=#REF!,AG161=#REF!),"年間支払金額",IF(AND(OR(COUNTIF(AI161,"*すべて*"),COUNTIF(AI161,"*全て*")),Q161="●",OR(K161=#REF!,K161=#REF!)),"年間支払金額(全官署、契約相手方ごと)",IF(AND(OR(COUNTIF(AI161,"*すべて*"),COUNTIF(AI161,"*全て*")),Q161="●"),"年間支払金額(契約相手方ごと)",IF(AND(OR(K161=#REF!,K161=#REF!),AG161=#REF!),"契約総額(全官署)",IF(AND(K161=#REF!,AG161=#REF!),"契約総額(自官署のみ)",IF(K161=#REF!,"年間支払金額(自官署のみ)",IF(AG161=#REF!,"契約総額",IF(AND(COUNTIF(BE161,"&lt;&gt;*単価*"),OR(K161=#REF!,K161=#REF!)),"全官署予定価格",IF(AND(COUNTIF(BE161,"*単価*"),OR(K161=#REF!,K161=#REF!)),"全官署支払金額",IF(AND(COUNTIF(BE161,"&lt;&gt;*単価*"),COUNTIF(BE161,"*変更契約*")),"変更後予定価格",IF(COUNTIF(BE161,"*単価*"),"年間支払金額","予定価格"))))))))))))</f>
        <v>#REF!</v>
      </c>
      <c r="AY161" s="194" t="e">
        <f>IF(AND(BD161=#REF!,R161&gt;#REF!),"○",IF(AND(BD161=#REF!,R161&gt;=#REF!),"○",IF(AND(BD161=#REF!,R161&gt;=#REF!),"○",IF(AND(BD161=#REF!,R161&gt;=#REF!),"○",IF(AND(BD161=#REF!,R161&gt;=#REF!),"○",IF(AND(BD161=#REF!,R161&gt;=#REF!),"○",IF(AND(BD161=#REF!,R161&gt;=#REF!),"○",IF(AND(BD161=#REF!,R161&gt;=#REF!),"○",IF(AND(BD161=#REF!,R161&gt;=#REF!),"○",IF(R161="他官署で調達手続き入札を実施のため","○","×"))))))))))</f>
        <v>#REF!</v>
      </c>
      <c r="AZ161" s="194" t="e">
        <f>IF(AND(BD161=#REF!,V161&gt;#REF!),"○",IF(AND(BD161=#REF!,V161&gt;=#REF!),"○",IF(AND(BD161=#REF!,V161&gt;=#REF!),"○",IF(AND(BD161=#REF!,V161&gt;=#REF!),"○",IF(AND(BD161=#REF!,V161&gt;=#REF!),"○",IF(AND(BD161=#REF!,V161&gt;=#REF!),"○",IF(AND(BD161=#REF!,V161&gt;=#REF!),"○",IF(AND(BD161=#REF!,V161&gt;=#REF!),"○",IF(AND(BD161=#REF!,V161&gt;=#REF!),"○","×")))))))))</f>
        <v>#REF!</v>
      </c>
      <c r="BA161" s="194" t="e">
        <f t="shared" si="18"/>
        <v>#REF!</v>
      </c>
      <c r="BB161" s="194" t="e">
        <f t="shared" si="19"/>
        <v>#REF!</v>
      </c>
      <c r="BC161" s="195" t="e">
        <f t="shared" si="20"/>
        <v>#REF!</v>
      </c>
      <c r="BD161" s="193">
        <f t="shared" si="23"/>
        <v>0</v>
      </c>
      <c r="BE161" s="7" t="e">
        <f>IF(AG161=#REF!,"",IF(AND(K161&lt;&gt;"",ISTEXT(S161)),"分担契約/単価契約",IF(ISTEXT(S161),"単価契約",IF(K161&lt;&gt;"","分担契約",""))))</f>
        <v>#REF!</v>
      </c>
      <c r="BF161" s="205" t="e">
        <f>IF(COUNTIF(R161,"**"),"",IF(AND(R161&gt;=#REF!,OR(H161=#REF!,H161=#REF!)),1,IF(AND(R161&gt;=#REF!,H161&lt;&gt;#REF!,H161&lt;&gt;#REF!),1,"")))</f>
        <v>#REF!</v>
      </c>
      <c r="BG161" s="253" t="str">
        <f t="shared" si="24"/>
        <v>○</v>
      </c>
      <c r="BH161" s="205" t="b">
        <f t="shared" si="25"/>
        <v>1</v>
      </c>
      <c r="BI161" s="205" t="b">
        <f t="shared" si="26"/>
        <v>1</v>
      </c>
    </row>
    <row r="162" spans="1:61" ht="54.95" customHeight="1">
      <c r="A162" s="177">
        <f t="shared" si="21"/>
        <v>157</v>
      </c>
      <c r="B162" s="177" t="str">
        <f t="shared" si="22"/>
        <v/>
      </c>
      <c r="C162" s="177" t="str">
        <f>IF(B162&lt;&gt;1,"",COUNTIF($B$6:B162,1))</f>
        <v/>
      </c>
      <c r="D162" s="177" t="str">
        <f>IF(B162&lt;&gt;2,"",COUNTIF($B$6:B162,2))</f>
        <v/>
      </c>
      <c r="E162" s="177" t="str">
        <f>IF(B162&lt;&gt;3,"",COUNTIF($B$6:B162,3))</f>
        <v/>
      </c>
      <c r="F162" s="177" t="str">
        <f>IF(B162&lt;&gt;4,"",COUNTIF($B$6:B162,4))</f>
        <v/>
      </c>
      <c r="G162" s="59"/>
      <c r="H162" s="60"/>
      <c r="I162" s="60"/>
      <c r="J162" s="60"/>
      <c r="K162" s="87"/>
      <c r="L162" s="7"/>
      <c r="M162" s="61"/>
      <c r="N162" s="60"/>
      <c r="O162" s="62"/>
      <c r="P162" s="7"/>
      <c r="Q162" s="59"/>
      <c r="R162" s="16"/>
      <c r="S162" s="240"/>
      <c r="T162" s="83"/>
      <c r="U162" s="237" t="e">
        <f>IF(OR(L162="×",AG162=#REF!),"－",IF(T162&lt;&gt;"",ROUNDDOWN(T162/R162,3),(IFERROR(ROUNDDOWN(S162/R162,3),"－"))))</f>
        <v>#REF!</v>
      </c>
      <c r="V162" s="70"/>
      <c r="W162" s="70"/>
      <c r="X162" s="59"/>
      <c r="Y162" s="64"/>
      <c r="Z162" s="71"/>
      <c r="AA162" s="72"/>
      <c r="AB162" s="7"/>
      <c r="AC162" s="16"/>
      <c r="AD162" s="16"/>
      <c r="AE162" s="67"/>
      <c r="AF162" s="68"/>
      <c r="AG162" s="64"/>
      <c r="AH162" s="60"/>
      <c r="AI162" s="60"/>
      <c r="AJ162" s="60"/>
      <c r="AK162" s="7"/>
      <c r="AL162" s="7"/>
      <c r="AM162" s="59"/>
      <c r="AN162" s="7"/>
      <c r="AO162" s="7"/>
      <c r="AP162" s="7"/>
      <c r="AQ162" s="7"/>
      <c r="AR162" s="7"/>
      <c r="AS162" s="7"/>
      <c r="AT162" s="7"/>
      <c r="AU162" s="7"/>
      <c r="AV162" s="179"/>
      <c r="AW162" s="192"/>
      <c r="AX162" s="194" t="e">
        <f>IF(AND(OR(K162=#REF!,K162=#REF!),OR(AG162=#REF!,AG162=#REF!)),"年間支払金額(全官署)",IF(OR(AG162=#REF!,AG162=#REF!),"年間支払金額",IF(AND(OR(COUNTIF(AI162,"*すべて*"),COUNTIF(AI162,"*全て*")),Q162="●",OR(K162=#REF!,K162=#REF!)),"年間支払金額(全官署、契約相手方ごと)",IF(AND(OR(COUNTIF(AI162,"*すべて*"),COUNTIF(AI162,"*全て*")),Q162="●"),"年間支払金額(契約相手方ごと)",IF(AND(OR(K162=#REF!,K162=#REF!),AG162=#REF!),"契約総額(全官署)",IF(AND(K162=#REF!,AG162=#REF!),"契約総額(自官署のみ)",IF(K162=#REF!,"年間支払金額(自官署のみ)",IF(AG162=#REF!,"契約総額",IF(AND(COUNTIF(BE162,"&lt;&gt;*単価*"),OR(K162=#REF!,K162=#REF!)),"全官署予定価格",IF(AND(COUNTIF(BE162,"*単価*"),OR(K162=#REF!,K162=#REF!)),"全官署支払金額",IF(AND(COUNTIF(BE162,"&lt;&gt;*単価*"),COUNTIF(BE162,"*変更契約*")),"変更後予定価格",IF(COUNTIF(BE162,"*単価*"),"年間支払金額","予定価格"))))))))))))</f>
        <v>#REF!</v>
      </c>
      <c r="AY162" s="194" t="e">
        <f>IF(AND(BD162=#REF!,R162&gt;#REF!),"○",IF(AND(BD162=#REF!,R162&gt;=#REF!),"○",IF(AND(BD162=#REF!,R162&gt;=#REF!),"○",IF(AND(BD162=#REF!,R162&gt;=#REF!),"○",IF(AND(BD162=#REF!,R162&gt;=#REF!),"○",IF(AND(BD162=#REF!,R162&gt;=#REF!),"○",IF(AND(BD162=#REF!,R162&gt;=#REF!),"○",IF(AND(BD162=#REF!,R162&gt;=#REF!),"○",IF(AND(BD162=#REF!,R162&gt;=#REF!),"○",IF(R162="他官署で調達手続き入札を実施のため","○","×"))))))))))</f>
        <v>#REF!</v>
      </c>
      <c r="AZ162" s="194" t="e">
        <f>IF(AND(BD162=#REF!,V162&gt;#REF!),"○",IF(AND(BD162=#REF!,V162&gt;=#REF!),"○",IF(AND(BD162=#REF!,V162&gt;=#REF!),"○",IF(AND(BD162=#REF!,V162&gt;=#REF!),"○",IF(AND(BD162=#REF!,V162&gt;=#REF!),"○",IF(AND(BD162=#REF!,V162&gt;=#REF!),"○",IF(AND(BD162=#REF!,V162&gt;=#REF!),"○",IF(AND(BD162=#REF!,V162&gt;=#REF!),"○",IF(AND(BD162=#REF!,V162&gt;=#REF!),"○","×")))))))))</f>
        <v>#REF!</v>
      </c>
      <c r="BA162" s="194" t="e">
        <f t="shared" si="18"/>
        <v>#REF!</v>
      </c>
      <c r="BB162" s="194" t="e">
        <f t="shared" si="19"/>
        <v>#REF!</v>
      </c>
      <c r="BC162" s="195" t="e">
        <f t="shared" si="20"/>
        <v>#REF!</v>
      </c>
      <c r="BD162" s="193">
        <f t="shared" si="23"/>
        <v>0</v>
      </c>
      <c r="BE162" s="7" t="e">
        <f>IF(AG162=#REF!,"",IF(AND(K162&lt;&gt;"",ISTEXT(S162)),"分担契約/単価契約",IF(ISTEXT(S162),"単価契約",IF(K162&lt;&gt;"","分担契約",""))))</f>
        <v>#REF!</v>
      </c>
      <c r="BF162" s="205" t="e">
        <f>IF(COUNTIF(R162,"**"),"",IF(AND(R162&gt;=#REF!,OR(H162=#REF!,H162=#REF!)),1,IF(AND(R162&gt;=#REF!,H162&lt;&gt;#REF!,H162&lt;&gt;#REF!),1,"")))</f>
        <v>#REF!</v>
      </c>
      <c r="BG162" s="253" t="str">
        <f t="shared" si="24"/>
        <v>○</v>
      </c>
      <c r="BH162" s="205" t="b">
        <f t="shared" si="25"/>
        <v>1</v>
      </c>
      <c r="BI162" s="205" t="b">
        <f t="shared" si="26"/>
        <v>1</v>
      </c>
    </row>
    <row r="163" spans="1:61" ht="54.95" customHeight="1">
      <c r="A163" s="177">
        <f t="shared" si="21"/>
        <v>158</v>
      </c>
      <c r="B163" s="177" t="str">
        <f t="shared" si="22"/>
        <v/>
      </c>
      <c r="C163" s="177" t="str">
        <f>IF(B163&lt;&gt;1,"",COUNTIF($B$6:B163,1))</f>
        <v/>
      </c>
      <c r="D163" s="177" t="str">
        <f>IF(B163&lt;&gt;2,"",COUNTIF($B$6:B163,2))</f>
        <v/>
      </c>
      <c r="E163" s="177" t="str">
        <f>IF(B163&lt;&gt;3,"",COUNTIF($B$6:B163,3))</f>
        <v/>
      </c>
      <c r="F163" s="177" t="str">
        <f>IF(B163&lt;&gt;4,"",COUNTIF($B$6:B163,4))</f>
        <v/>
      </c>
      <c r="G163" s="59"/>
      <c r="H163" s="60"/>
      <c r="I163" s="60"/>
      <c r="J163" s="60"/>
      <c r="K163" s="59"/>
      <c r="L163" s="7"/>
      <c r="M163" s="61"/>
      <c r="N163" s="60"/>
      <c r="O163" s="62"/>
      <c r="P163" s="60"/>
      <c r="Q163" s="59"/>
      <c r="R163" s="16"/>
      <c r="S163" s="80"/>
      <c r="T163" s="81"/>
      <c r="U163" s="237" t="e">
        <f>IF(OR(L163="×",AG163=#REF!),"－",IF(T163&lt;&gt;"",ROUNDDOWN(T163/R163,3),(IFERROR(ROUNDDOWN(S163/R163,3),"－"))))</f>
        <v>#REF!</v>
      </c>
      <c r="V163" s="63"/>
      <c r="W163" s="63"/>
      <c r="X163" s="59"/>
      <c r="Y163" s="64"/>
      <c r="Z163" s="65"/>
      <c r="AA163" s="66"/>
      <c r="AB163" s="7"/>
      <c r="AC163" s="10"/>
      <c r="AD163" s="10"/>
      <c r="AE163" s="67"/>
      <c r="AF163" s="68"/>
      <c r="AG163" s="64"/>
      <c r="AH163" s="60"/>
      <c r="AI163" s="60"/>
      <c r="AJ163" s="60"/>
      <c r="AK163" s="7"/>
      <c r="AL163" s="7"/>
      <c r="AM163" s="59"/>
      <c r="AN163" s="7"/>
      <c r="AO163" s="7"/>
      <c r="AP163" s="7"/>
      <c r="AQ163" s="7"/>
      <c r="AR163" s="7"/>
      <c r="AS163" s="7"/>
      <c r="AT163" s="7"/>
      <c r="AU163" s="7"/>
      <c r="AV163" s="179"/>
      <c r="AW163" s="192"/>
      <c r="AX163" s="194" t="e">
        <f>IF(AND(OR(K163=#REF!,K163=#REF!),OR(AG163=#REF!,AG163=#REF!)),"年間支払金額(全官署)",IF(OR(AG163=#REF!,AG163=#REF!),"年間支払金額",IF(AND(OR(COUNTIF(AI163,"*すべて*"),COUNTIF(AI163,"*全て*")),Q163="●",OR(K163=#REF!,K163=#REF!)),"年間支払金額(全官署、契約相手方ごと)",IF(AND(OR(COUNTIF(AI163,"*すべて*"),COUNTIF(AI163,"*全て*")),Q163="●"),"年間支払金額(契約相手方ごと)",IF(AND(OR(K163=#REF!,K163=#REF!),AG163=#REF!),"契約総額(全官署)",IF(AND(K163=#REF!,AG163=#REF!),"契約総額(自官署のみ)",IF(K163=#REF!,"年間支払金額(自官署のみ)",IF(AG163=#REF!,"契約総額",IF(AND(COUNTIF(BE163,"&lt;&gt;*単価*"),OR(K163=#REF!,K163=#REF!)),"全官署予定価格",IF(AND(COUNTIF(BE163,"*単価*"),OR(K163=#REF!,K163=#REF!)),"全官署支払金額",IF(AND(COUNTIF(BE163,"&lt;&gt;*単価*"),COUNTIF(BE163,"*変更契約*")),"変更後予定価格",IF(COUNTIF(BE163,"*単価*"),"年間支払金額","予定価格"))))))))))))</f>
        <v>#REF!</v>
      </c>
      <c r="AY163" s="194" t="e">
        <f>IF(AND(BD163=#REF!,R163&gt;#REF!),"○",IF(AND(BD163=#REF!,R163&gt;=#REF!),"○",IF(AND(BD163=#REF!,R163&gt;=#REF!),"○",IF(AND(BD163=#REF!,R163&gt;=#REF!),"○",IF(AND(BD163=#REF!,R163&gt;=#REF!),"○",IF(AND(BD163=#REF!,R163&gt;=#REF!),"○",IF(AND(BD163=#REF!,R163&gt;=#REF!),"○",IF(AND(BD163=#REF!,R163&gt;=#REF!),"○",IF(AND(BD163=#REF!,R163&gt;=#REF!),"○",IF(R163="他官署で調達手続き入札を実施のため","○","×"))))))))))</f>
        <v>#REF!</v>
      </c>
      <c r="AZ163" s="194" t="e">
        <f>IF(AND(BD163=#REF!,V163&gt;#REF!),"○",IF(AND(BD163=#REF!,V163&gt;=#REF!),"○",IF(AND(BD163=#REF!,V163&gt;=#REF!),"○",IF(AND(BD163=#REF!,V163&gt;=#REF!),"○",IF(AND(BD163=#REF!,V163&gt;=#REF!),"○",IF(AND(BD163=#REF!,V163&gt;=#REF!),"○",IF(AND(BD163=#REF!,V163&gt;=#REF!),"○",IF(AND(BD163=#REF!,V163&gt;=#REF!),"○",IF(AND(BD163=#REF!,V163&gt;=#REF!),"○","×")))))))))</f>
        <v>#REF!</v>
      </c>
      <c r="BA163" s="194" t="e">
        <f t="shared" si="18"/>
        <v>#REF!</v>
      </c>
      <c r="BB163" s="194" t="e">
        <f t="shared" si="19"/>
        <v>#REF!</v>
      </c>
      <c r="BC163" s="195" t="e">
        <f t="shared" si="20"/>
        <v>#REF!</v>
      </c>
      <c r="BD163" s="193">
        <f t="shared" si="23"/>
        <v>0</v>
      </c>
      <c r="BE163" s="7" t="e">
        <f>IF(AG163=#REF!,"",IF(AND(K163&lt;&gt;"",ISTEXT(S163)),"分担契約/単価契約",IF(ISTEXT(S163),"単価契約",IF(K163&lt;&gt;"","分担契約",""))))</f>
        <v>#REF!</v>
      </c>
      <c r="BF163" s="205" t="e">
        <f>IF(COUNTIF(R163,"**"),"",IF(AND(R163&gt;=#REF!,OR(H163=#REF!,H163=#REF!)),1,IF(AND(R163&gt;=#REF!,H163&lt;&gt;#REF!,H163&lt;&gt;#REF!),1,"")))</f>
        <v>#REF!</v>
      </c>
      <c r="BG163" s="253" t="str">
        <f t="shared" si="24"/>
        <v>○</v>
      </c>
      <c r="BH163" s="205" t="b">
        <f t="shared" si="25"/>
        <v>1</v>
      </c>
      <c r="BI163" s="205" t="b">
        <f t="shared" si="26"/>
        <v>1</v>
      </c>
    </row>
    <row r="164" spans="1:61" ht="54.95" customHeight="1">
      <c r="A164" s="177">
        <f t="shared" si="21"/>
        <v>159</v>
      </c>
      <c r="B164" s="177" t="str">
        <f t="shared" si="22"/>
        <v/>
      </c>
      <c r="C164" s="177" t="str">
        <f>IF(B164&lt;&gt;1,"",COUNTIF($B$6:B164,1))</f>
        <v/>
      </c>
      <c r="D164" s="177" t="str">
        <f>IF(B164&lt;&gt;2,"",COUNTIF($B$6:B164,2))</f>
        <v/>
      </c>
      <c r="E164" s="177" t="str">
        <f>IF(B164&lt;&gt;3,"",COUNTIF($B$6:B164,3))</f>
        <v/>
      </c>
      <c r="F164" s="177" t="str">
        <f>IF(B164&lt;&gt;4,"",COUNTIF($B$6:B164,4))</f>
        <v/>
      </c>
      <c r="G164" s="59"/>
      <c r="H164" s="60"/>
      <c r="I164" s="60"/>
      <c r="J164" s="60"/>
      <c r="K164" s="59"/>
      <c r="L164" s="7"/>
      <c r="M164" s="61"/>
      <c r="N164" s="60"/>
      <c r="O164" s="62"/>
      <c r="P164" s="60"/>
      <c r="Q164" s="59"/>
      <c r="R164" s="16"/>
      <c r="S164" s="80"/>
      <c r="T164" s="81"/>
      <c r="U164" s="237" t="e">
        <f>IF(OR(L164="×",AG164=#REF!),"－",IF(T164&lt;&gt;"",ROUNDDOWN(T164/R164,3),(IFERROR(ROUNDDOWN(S164/R164,3),"－"))))</f>
        <v>#REF!</v>
      </c>
      <c r="V164" s="63"/>
      <c r="W164" s="63"/>
      <c r="X164" s="59"/>
      <c r="Y164" s="64"/>
      <c r="Z164" s="65"/>
      <c r="AA164" s="66"/>
      <c r="AB164" s="7"/>
      <c r="AC164" s="10"/>
      <c r="AD164" s="10"/>
      <c r="AE164" s="67"/>
      <c r="AF164" s="68"/>
      <c r="AG164" s="64"/>
      <c r="AH164" s="60"/>
      <c r="AI164" s="60"/>
      <c r="AJ164" s="60"/>
      <c r="AK164" s="7"/>
      <c r="AL164" s="7"/>
      <c r="AM164" s="59"/>
      <c r="AN164" s="7"/>
      <c r="AO164" s="7"/>
      <c r="AP164" s="7"/>
      <c r="AQ164" s="7"/>
      <c r="AR164" s="7"/>
      <c r="AS164" s="7"/>
      <c r="AT164" s="7"/>
      <c r="AU164" s="7"/>
      <c r="AV164" s="179"/>
      <c r="AW164" s="192"/>
      <c r="AX164" s="194" t="e">
        <f>IF(AND(OR(K164=#REF!,K164=#REF!),OR(AG164=#REF!,AG164=#REF!)),"年間支払金額(全官署)",IF(OR(AG164=#REF!,AG164=#REF!),"年間支払金額",IF(AND(OR(COUNTIF(AI164,"*すべて*"),COUNTIF(AI164,"*全て*")),Q164="●",OR(K164=#REF!,K164=#REF!)),"年間支払金額(全官署、契約相手方ごと)",IF(AND(OR(COUNTIF(AI164,"*すべて*"),COUNTIF(AI164,"*全て*")),Q164="●"),"年間支払金額(契約相手方ごと)",IF(AND(OR(K164=#REF!,K164=#REF!),AG164=#REF!),"契約総額(全官署)",IF(AND(K164=#REF!,AG164=#REF!),"契約総額(自官署のみ)",IF(K164=#REF!,"年間支払金額(自官署のみ)",IF(AG164=#REF!,"契約総額",IF(AND(COUNTIF(BE164,"&lt;&gt;*単価*"),OR(K164=#REF!,K164=#REF!)),"全官署予定価格",IF(AND(COUNTIF(BE164,"*単価*"),OR(K164=#REF!,K164=#REF!)),"全官署支払金額",IF(AND(COUNTIF(BE164,"&lt;&gt;*単価*"),COUNTIF(BE164,"*変更契約*")),"変更後予定価格",IF(COUNTIF(BE164,"*単価*"),"年間支払金額","予定価格"))))))))))))</f>
        <v>#REF!</v>
      </c>
      <c r="AY164" s="194" t="e">
        <f>IF(AND(BD164=#REF!,R164&gt;#REF!),"○",IF(AND(BD164=#REF!,R164&gt;=#REF!),"○",IF(AND(BD164=#REF!,R164&gt;=#REF!),"○",IF(AND(BD164=#REF!,R164&gt;=#REF!),"○",IF(AND(BD164=#REF!,R164&gt;=#REF!),"○",IF(AND(BD164=#REF!,R164&gt;=#REF!),"○",IF(AND(BD164=#REF!,R164&gt;=#REF!),"○",IF(AND(BD164=#REF!,R164&gt;=#REF!),"○",IF(AND(BD164=#REF!,R164&gt;=#REF!),"○",IF(R164="他官署で調達手続き入札を実施のため","○","×"))))))))))</f>
        <v>#REF!</v>
      </c>
      <c r="AZ164" s="194" t="e">
        <f>IF(AND(BD164=#REF!,V164&gt;#REF!),"○",IF(AND(BD164=#REF!,V164&gt;=#REF!),"○",IF(AND(BD164=#REF!,V164&gt;=#REF!),"○",IF(AND(BD164=#REF!,V164&gt;=#REF!),"○",IF(AND(BD164=#REF!,V164&gt;=#REF!),"○",IF(AND(BD164=#REF!,V164&gt;=#REF!),"○",IF(AND(BD164=#REF!,V164&gt;=#REF!),"○",IF(AND(BD164=#REF!,V164&gt;=#REF!),"○",IF(AND(BD164=#REF!,V164&gt;=#REF!),"○","×")))))))))</f>
        <v>#REF!</v>
      </c>
      <c r="BA164" s="194" t="e">
        <f t="shared" si="18"/>
        <v>#REF!</v>
      </c>
      <c r="BB164" s="194" t="e">
        <f t="shared" si="19"/>
        <v>#REF!</v>
      </c>
      <c r="BC164" s="195" t="e">
        <f t="shared" si="20"/>
        <v>#REF!</v>
      </c>
      <c r="BD164" s="193">
        <f t="shared" si="23"/>
        <v>0</v>
      </c>
      <c r="BE164" s="7" t="e">
        <f>IF(AG164=#REF!,"",IF(AND(K164&lt;&gt;"",ISTEXT(S164)),"分担契約/単価契約",IF(ISTEXT(S164),"単価契約",IF(K164&lt;&gt;"","分担契約",""))))</f>
        <v>#REF!</v>
      </c>
      <c r="BF164" s="205" t="e">
        <f>IF(COUNTIF(R164,"**"),"",IF(AND(R164&gt;=#REF!,OR(H164=#REF!,H164=#REF!)),1,IF(AND(R164&gt;=#REF!,H164&lt;&gt;#REF!,H164&lt;&gt;#REF!),1,"")))</f>
        <v>#REF!</v>
      </c>
      <c r="BG164" s="253" t="str">
        <f t="shared" si="24"/>
        <v>○</v>
      </c>
      <c r="BH164" s="205" t="b">
        <f t="shared" si="25"/>
        <v>1</v>
      </c>
      <c r="BI164" s="205" t="b">
        <f t="shared" si="26"/>
        <v>1</v>
      </c>
    </row>
    <row r="165" spans="1:61" ht="54.95" customHeight="1">
      <c r="A165" s="177">
        <f t="shared" si="21"/>
        <v>160</v>
      </c>
      <c r="B165" s="177" t="str">
        <f t="shared" si="22"/>
        <v/>
      </c>
      <c r="C165" s="177" t="str">
        <f>IF(B165&lt;&gt;1,"",COUNTIF($B$6:B165,1))</f>
        <v/>
      </c>
      <c r="D165" s="177" t="str">
        <f>IF(B165&lt;&gt;2,"",COUNTIF($B$6:B165,2))</f>
        <v/>
      </c>
      <c r="E165" s="177" t="str">
        <f>IF(B165&lt;&gt;3,"",COUNTIF($B$6:B165,3))</f>
        <v/>
      </c>
      <c r="F165" s="177" t="str">
        <f>IF(B165&lt;&gt;4,"",COUNTIF($B$6:B165,4))</f>
        <v/>
      </c>
      <c r="G165" s="59"/>
      <c r="H165" s="60"/>
      <c r="I165" s="236"/>
      <c r="J165" s="60"/>
      <c r="K165" s="59"/>
      <c r="L165" s="7"/>
      <c r="M165" s="61"/>
      <c r="N165" s="60"/>
      <c r="O165" s="62"/>
      <c r="P165" s="60"/>
      <c r="Q165" s="59"/>
      <c r="R165" s="16"/>
      <c r="S165" s="80"/>
      <c r="T165" s="81"/>
      <c r="U165" s="237" t="e">
        <f>IF(OR(L165="×",AG165=#REF!),"－",IF(T165&lt;&gt;"",ROUNDDOWN(T165/R165,3),(IFERROR(ROUNDDOWN(S165/R165,3),"－"))))</f>
        <v>#REF!</v>
      </c>
      <c r="V165" s="63"/>
      <c r="W165" s="63"/>
      <c r="X165" s="59"/>
      <c r="Y165" s="64"/>
      <c r="Z165" s="65"/>
      <c r="AA165" s="66"/>
      <c r="AB165" s="7"/>
      <c r="AC165" s="10"/>
      <c r="AD165" s="10"/>
      <c r="AE165" s="67"/>
      <c r="AF165" s="68"/>
      <c r="AG165" s="64"/>
      <c r="AH165" s="60"/>
      <c r="AI165" s="60"/>
      <c r="AJ165" s="60"/>
      <c r="AK165" s="7"/>
      <c r="AL165" s="7"/>
      <c r="AM165" s="59"/>
      <c r="AN165" s="7"/>
      <c r="AO165" s="7"/>
      <c r="AP165" s="7"/>
      <c r="AQ165" s="7"/>
      <c r="AR165" s="7"/>
      <c r="AS165" s="7"/>
      <c r="AT165" s="7"/>
      <c r="AU165" s="7"/>
      <c r="AV165" s="179"/>
      <c r="AW165" s="192"/>
      <c r="AX165" s="194" t="e">
        <f>IF(AND(OR(K165=#REF!,K165=#REF!),OR(AG165=#REF!,AG165=#REF!)),"年間支払金額(全官署)",IF(OR(AG165=#REF!,AG165=#REF!),"年間支払金額",IF(AND(OR(COUNTIF(AI165,"*すべて*"),COUNTIF(AI165,"*全て*")),Q165="●",OR(K165=#REF!,K165=#REF!)),"年間支払金額(全官署、契約相手方ごと)",IF(AND(OR(COUNTIF(AI165,"*すべて*"),COUNTIF(AI165,"*全て*")),Q165="●"),"年間支払金額(契約相手方ごと)",IF(AND(OR(K165=#REF!,K165=#REF!),AG165=#REF!),"契約総額(全官署)",IF(AND(K165=#REF!,AG165=#REF!),"契約総額(自官署のみ)",IF(K165=#REF!,"年間支払金額(自官署のみ)",IF(AG165=#REF!,"契約総額",IF(AND(COUNTIF(BE165,"&lt;&gt;*単価*"),OR(K165=#REF!,K165=#REF!)),"全官署予定価格",IF(AND(COUNTIF(BE165,"*単価*"),OR(K165=#REF!,K165=#REF!)),"全官署支払金額",IF(AND(COUNTIF(BE165,"&lt;&gt;*単価*"),COUNTIF(BE165,"*変更契約*")),"変更後予定価格",IF(COUNTIF(BE165,"*単価*"),"年間支払金額","予定価格"))))))))))))</f>
        <v>#REF!</v>
      </c>
      <c r="AY165" s="194" t="e">
        <f>IF(AND(BD165=#REF!,R165&gt;#REF!),"○",IF(AND(BD165=#REF!,R165&gt;=#REF!),"○",IF(AND(BD165=#REF!,R165&gt;=#REF!),"○",IF(AND(BD165=#REF!,R165&gt;=#REF!),"○",IF(AND(BD165=#REF!,R165&gt;=#REF!),"○",IF(AND(BD165=#REF!,R165&gt;=#REF!),"○",IF(AND(BD165=#REF!,R165&gt;=#REF!),"○",IF(AND(BD165=#REF!,R165&gt;=#REF!),"○",IF(AND(BD165=#REF!,R165&gt;=#REF!),"○",IF(R165="他官署で調達手続き入札を実施のため","○","×"))))))))))</f>
        <v>#REF!</v>
      </c>
      <c r="AZ165" s="194" t="e">
        <f>IF(AND(BD165=#REF!,V165&gt;#REF!),"○",IF(AND(BD165=#REF!,V165&gt;=#REF!),"○",IF(AND(BD165=#REF!,V165&gt;=#REF!),"○",IF(AND(BD165=#REF!,V165&gt;=#REF!),"○",IF(AND(BD165=#REF!,V165&gt;=#REF!),"○",IF(AND(BD165=#REF!,V165&gt;=#REF!),"○",IF(AND(BD165=#REF!,V165&gt;=#REF!),"○",IF(AND(BD165=#REF!,V165&gt;=#REF!),"○",IF(AND(BD165=#REF!,V165&gt;=#REF!),"○","×")))))))))</f>
        <v>#REF!</v>
      </c>
      <c r="BA165" s="194" t="e">
        <f t="shared" si="18"/>
        <v>#REF!</v>
      </c>
      <c r="BB165" s="194" t="e">
        <f t="shared" si="19"/>
        <v>#REF!</v>
      </c>
      <c r="BC165" s="195" t="e">
        <f t="shared" si="20"/>
        <v>#REF!</v>
      </c>
      <c r="BD165" s="193">
        <f t="shared" si="23"/>
        <v>0</v>
      </c>
      <c r="BE165" s="7" t="e">
        <f>IF(AG165=#REF!,"",IF(AND(K165&lt;&gt;"",ISTEXT(S165)),"分担契約/単価契約",IF(ISTEXT(S165),"単価契約",IF(K165&lt;&gt;"","分担契約",""))))</f>
        <v>#REF!</v>
      </c>
      <c r="BF165" s="205" t="e">
        <f>IF(COUNTIF(R165,"**"),"",IF(AND(R165&gt;=#REF!,OR(H165=#REF!,H165=#REF!)),1,IF(AND(R165&gt;=#REF!,H165&lt;&gt;#REF!,H165&lt;&gt;#REF!),1,"")))</f>
        <v>#REF!</v>
      </c>
      <c r="BG165" s="253" t="str">
        <f t="shared" si="24"/>
        <v>○</v>
      </c>
      <c r="BH165" s="205" t="b">
        <f t="shared" si="25"/>
        <v>1</v>
      </c>
      <c r="BI165" s="205" t="b">
        <f t="shared" si="26"/>
        <v>1</v>
      </c>
    </row>
    <row r="166" spans="1:61" ht="54.95" customHeight="1">
      <c r="A166" s="177">
        <f t="shared" si="21"/>
        <v>161</v>
      </c>
      <c r="B166" s="177" t="str">
        <f t="shared" si="22"/>
        <v/>
      </c>
      <c r="C166" s="177" t="str">
        <f>IF(B166&lt;&gt;1,"",COUNTIF($B$6:B166,1))</f>
        <v/>
      </c>
      <c r="D166" s="177" t="str">
        <f>IF(B166&lt;&gt;2,"",COUNTIF($B$6:B166,2))</f>
        <v/>
      </c>
      <c r="E166" s="177" t="str">
        <f>IF(B166&lt;&gt;3,"",COUNTIF($B$6:B166,3))</f>
        <v/>
      </c>
      <c r="F166" s="177" t="str">
        <f>IF(B166&lt;&gt;4,"",COUNTIF($B$6:B166,4))</f>
        <v/>
      </c>
      <c r="G166" s="59"/>
      <c r="H166" s="60"/>
      <c r="I166" s="60"/>
      <c r="J166" s="60"/>
      <c r="K166" s="59"/>
      <c r="L166" s="7"/>
      <c r="M166" s="61"/>
      <c r="N166" s="60"/>
      <c r="O166" s="62"/>
      <c r="P166" s="60"/>
      <c r="Q166" s="59"/>
      <c r="R166" s="16"/>
      <c r="S166" s="80"/>
      <c r="T166" s="81"/>
      <c r="U166" s="237" t="e">
        <f>IF(OR(L166="×",AG166=#REF!),"－",IF(T166&lt;&gt;"",ROUNDDOWN(T166/R166,3),(IFERROR(ROUNDDOWN(S166/R166,3),"－"))))</f>
        <v>#REF!</v>
      </c>
      <c r="V166" s="63"/>
      <c r="W166" s="63"/>
      <c r="X166" s="59"/>
      <c r="Y166" s="64"/>
      <c r="Z166" s="65"/>
      <c r="AA166" s="66"/>
      <c r="AB166" s="7"/>
      <c r="AC166" s="10"/>
      <c r="AD166" s="10"/>
      <c r="AE166" s="67"/>
      <c r="AF166" s="68"/>
      <c r="AG166" s="64"/>
      <c r="AH166" s="60"/>
      <c r="AI166" s="60"/>
      <c r="AJ166" s="60"/>
      <c r="AK166" s="7"/>
      <c r="AL166" s="7"/>
      <c r="AM166" s="59"/>
      <c r="AN166" s="7"/>
      <c r="AO166" s="7"/>
      <c r="AP166" s="7"/>
      <c r="AQ166" s="7"/>
      <c r="AR166" s="7"/>
      <c r="AS166" s="7"/>
      <c r="AT166" s="7"/>
      <c r="AU166" s="7"/>
      <c r="AV166" s="179"/>
      <c r="AW166" s="192"/>
      <c r="AX166" s="194" t="e">
        <f>IF(AND(OR(K166=#REF!,K166=#REF!),OR(AG166=#REF!,AG166=#REF!)),"年間支払金額(全官署)",IF(OR(AG166=#REF!,AG166=#REF!),"年間支払金額",IF(AND(OR(COUNTIF(AI166,"*すべて*"),COUNTIF(AI166,"*全て*")),Q166="●",OR(K166=#REF!,K166=#REF!)),"年間支払金額(全官署、契約相手方ごと)",IF(AND(OR(COUNTIF(AI166,"*すべて*"),COUNTIF(AI166,"*全て*")),Q166="●"),"年間支払金額(契約相手方ごと)",IF(AND(OR(K166=#REF!,K166=#REF!),AG166=#REF!),"契約総額(全官署)",IF(AND(K166=#REF!,AG166=#REF!),"契約総額(自官署のみ)",IF(K166=#REF!,"年間支払金額(自官署のみ)",IF(AG166=#REF!,"契約総額",IF(AND(COUNTIF(BE166,"&lt;&gt;*単価*"),OR(K166=#REF!,K166=#REF!)),"全官署予定価格",IF(AND(COUNTIF(BE166,"*単価*"),OR(K166=#REF!,K166=#REF!)),"全官署支払金額",IF(AND(COUNTIF(BE166,"&lt;&gt;*単価*"),COUNTIF(BE166,"*変更契約*")),"変更後予定価格",IF(COUNTIF(BE166,"*単価*"),"年間支払金額","予定価格"))))))))))))</f>
        <v>#REF!</v>
      </c>
      <c r="AY166" s="194" t="e">
        <f>IF(AND(BD166=#REF!,R166&gt;#REF!),"○",IF(AND(BD166=#REF!,R166&gt;=#REF!),"○",IF(AND(BD166=#REF!,R166&gt;=#REF!),"○",IF(AND(BD166=#REF!,R166&gt;=#REF!),"○",IF(AND(BD166=#REF!,R166&gt;=#REF!),"○",IF(AND(BD166=#REF!,R166&gt;=#REF!),"○",IF(AND(BD166=#REF!,R166&gt;=#REF!),"○",IF(AND(BD166=#REF!,R166&gt;=#REF!),"○",IF(AND(BD166=#REF!,R166&gt;=#REF!),"○",IF(R166="他官署で調達手続き入札を実施のため","○","×"))))))))))</f>
        <v>#REF!</v>
      </c>
      <c r="AZ166" s="194" t="e">
        <f>IF(AND(BD166=#REF!,V166&gt;#REF!),"○",IF(AND(BD166=#REF!,V166&gt;=#REF!),"○",IF(AND(BD166=#REF!,V166&gt;=#REF!),"○",IF(AND(BD166=#REF!,V166&gt;=#REF!),"○",IF(AND(BD166=#REF!,V166&gt;=#REF!),"○",IF(AND(BD166=#REF!,V166&gt;=#REF!),"○",IF(AND(BD166=#REF!,V166&gt;=#REF!),"○",IF(AND(BD166=#REF!,V166&gt;=#REF!),"○",IF(AND(BD166=#REF!,V166&gt;=#REF!),"○","×")))))))))</f>
        <v>#REF!</v>
      </c>
      <c r="BA166" s="194" t="e">
        <f t="shared" si="18"/>
        <v>#REF!</v>
      </c>
      <c r="BB166" s="194" t="e">
        <f t="shared" si="19"/>
        <v>#REF!</v>
      </c>
      <c r="BC166" s="195" t="e">
        <f t="shared" si="20"/>
        <v>#REF!</v>
      </c>
      <c r="BD166" s="193">
        <f t="shared" si="23"/>
        <v>0</v>
      </c>
      <c r="BE166" s="7" t="e">
        <f>IF(AG166=#REF!,"",IF(AND(K166&lt;&gt;"",ISTEXT(S166)),"分担契約/単価契約",IF(ISTEXT(S166),"単価契約",IF(K166&lt;&gt;"","分担契約",""))))</f>
        <v>#REF!</v>
      </c>
      <c r="BF166" s="205" t="e">
        <f>IF(COUNTIF(R166,"**"),"",IF(AND(R166&gt;=#REF!,OR(H166=#REF!,H166=#REF!)),1,IF(AND(R166&gt;=#REF!,H166&lt;&gt;#REF!,H166&lt;&gt;#REF!),1,"")))</f>
        <v>#REF!</v>
      </c>
      <c r="BG166" s="253" t="str">
        <f t="shared" si="24"/>
        <v>○</v>
      </c>
      <c r="BH166" s="205" t="b">
        <f t="shared" si="25"/>
        <v>1</v>
      </c>
      <c r="BI166" s="205" t="b">
        <f t="shared" si="26"/>
        <v>1</v>
      </c>
    </row>
    <row r="167" spans="1:61" ht="54.95" customHeight="1">
      <c r="A167" s="177">
        <f t="shared" si="21"/>
        <v>162</v>
      </c>
      <c r="B167" s="177" t="str">
        <f t="shared" si="22"/>
        <v/>
      </c>
      <c r="C167" s="177" t="str">
        <f>IF(B167&lt;&gt;1,"",COUNTIF($B$6:B167,1))</f>
        <v/>
      </c>
      <c r="D167" s="177" t="str">
        <f>IF(B167&lt;&gt;2,"",COUNTIF($B$6:B167,2))</f>
        <v/>
      </c>
      <c r="E167" s="177" t="str">
        <f>IF(B167&lt;&gt;3,"",COUNTIF($B$6:B167,3))</f>
        <v/>
      </c>
      <c r="F167" s="177" t="str">
        <f>IF(B167&lt;&gt;4,"",COUNTIF($B$6:B167,4))</f>
        <v/>
      </c>
      <c r="G167" s="59"/>
      <c r="H167" s="60"/>
      <c r="I167" s="60"/>
      <c r="J167" s="60"/>
      <c r="K167" s="59"/>
      <c r="L167" s="7"/>
      <c r="M167" s="61"/>
      <c r="N167" s="60"/>
      <c r="O167" s="62"/>
      <c r="P167" s="60"/>
      <c r="Q167" s="59"/>
      <c r="R167" s="16"/>
      <c r="S167" s="80"/>
      <c r="T167" s="81"/>
      <c r="U167" s="237" t="e">
        <f>IF(OR(L167="×",AG167=#REF!),"－",IF(T167&lt;&gt;"",ROUNDDOWN(T167/R167,3),(IFERROR(ROUNDDOWN(S167/R167,3),"－"))))</f>
        <v>#REF!</v>
      </c>
      <c r="V167" s="63"/>
      <c r="W167" s="63"/>
      <c r="X167" s="59"/>
      <c r="Y167" s="64"/>
      <c r="Z167" s="65"/>
      <c r="AA167" s="66"/>
      <c r="AB167" s="7"/>
      <c r="AC167" s="10"/>
      <c r="AD167" s="10"/>
      <c r="AE167" s="67"/>
      <c r="AF167" s="68"/>
      <c r="AG167" s="64"/>
      <c r="AH167" s="60"/>
      <c r="AI167" s="60"/>
      <c r="AJ167" s="60"/>
      <c r="AK167" s="7"/>
      <c r="AL167" s="7"/>
      <c r="AM167" s="59"/>
      <c r="AN167" s="7"/>
      <c r="AO167" s="7"/>
      <c r="AP167" s="7"/>
      <c r="AQ167" s="7"/>
      <c r="AR167" s="7"/>
      <c r="AS167" s="7"/>
      <c r="AT167" s="7"/>
      <c r="AU167" s="7"/>
      <c r="AV167" s="179"/>
      <c r="AW167" s="192"/>
      <c r="AX167" s="194" t="e">
        <f>IF(AND(OR(K167=#REF!,K167=#REF!),OR(AG167=#REF!,AG167=#REF!)),"年間支払金額(全官署)",IF(OR(AG167=#REF!,AG167=#REF!),"年間支払金額",IF(AND(OR(COUNTIF(AI167,"*すべて*"),COUNTIF(AI167,"*全て*")),Q167="●",OR(K167=#REF!,K167=#REF!)),"年間支払金額(全官署、契約相手方ごと)",IF(AND(OR(COUNTIF(AI167,"*すべて*"),COUNTIF(AI167,"*全て*")),Q167="●"),"年間支払金額(契約相手方ごと)",IF(AND(OR(K167=#REF!,K167=#REF!),AG167=#REF!),"契約総額(全官署)",IF(AND(K167=#REF!,AG167=#REF!),"契約総額(自官署のみ)",IF(K167=#REF!,"年間支払金額(自官署のみ)",IF(AG167=#REF!,"契約総額",IF(AND(COUNTIF(BE167,"&lt;&gt;*単価*"),OR(K167=#REF!,K167=#REF!)),"全官署予定価格",IF(AND(COUNTIF(BE167,"*単価*"),OR(K167=#REF!,K167=#REF!)),"全官署支払金額",IF(AND(COUNTIF(BE167,"&lt;&gt;*単価*"),COUNTIF(BE167,"*変更契約*")),"変更後予定価格",IF(COUNTIF(BE167,"*単価*"),"年間支払金額","予定価格"))))))))))))</f>
        <v>#REF!</v>
      </c>
      <c r="AY167" s="194" t="e">
        <f>IF(AND(BD167=#REF!,R167&gt;#REF!),"○",IF(AND(BD167=#REF!,R167&gt;=#REF!),"○",IF(AND(BD167=#REF!,R167&gt;=#REF!),"○",IF(AND(BD167=#REF!,R167&gt;=#REF!),"○",IF(AND(BD167=#REF!,R167&gt;=#REF!),"○",IF(AND(BD167=#REF!,R167&gt;=#REF!),"○",IF(AND(BD167=#REF!,R167&gt;=#REF!),"○",IF(AND(BD167=#REF!,R167&gt;=#REF!),"○",IF(AND(BD167=#REF!,R167&gt;=#REF!),"○",IF(R167="他官署で調達手続き入札を実施のため","○","×"))))))))))</f>
        <v>#REF!</v>
      </c>
      <c r="AZ167" s="194" t="e">
        <f>IF(AND(BD167=#REF!,V167&gt;#REF!),"○",IF(AND(BD167=#REF!,V167&gt;=#REF!),"○",IF(AND(BD167=#REF!,V167&gt;=#REF!),"○",IF(AND(BD167=#REF!,V167&gt;=#REF!),"○",IF(AND(BD167=#REF!,V167&gt;=#REF!),"○",IF(AND(BD167=#REF!,V167&gt;=#REF!),"○",IF(AND(BD167=#REF!,V167&gt;=#REF!),"○",IF(AND(BD167=#REF!,V167&gt;=#REF!),"○",IF(AND(BD167=#REF!,V167&gt;=#REF!),"○","×")))))))))</f>
        <v>#REF!</v>
      </c>
      <c r="BA167" s="194" t="e">
        <f t="shared" si="18"/>
        <v>#REF!</v>
      </c>
      <c r="BB167" s="194" t="e">
        <f t="shared" si="19"/>
        <v>#REF!</v>
      </c>
      <c r="BC167" s="195" t="e">
        <f t="shared" si="20"/>
        <v>#REF!</v>
      </c>
      <c r="BD167" s="193">
        <f t="shared" si="23"/>
        <v>0</v>
      </c>
      <c r="BE167" s="7" t="e">
        <f>IF(AG167=#REF!,"",IF(AND(K167&lt;&gt;"",ISTEXT(S167)),"分担契約/単価契約",IF(ISTEXT(S167),"単価契約",IF(K167&lt;&gt;"","分担契約",""))))</f>
        <v>#REF!</v>
      </c>
      <c r="BF167" s="205" t="e">
        <f>IF(COUNTIF(R167,"**"),"",IF(AND(R167&gt;=#REF!,OR(H167=#REF!,H167=#REF!)),1,IF(AND(R167&gt;=#REF!,H167&lt;&gt;#REF!,H167&lt;&gt;#REF!),1,"")))</f>
        <v>#REF!</v>
      </c>
      <c r="BG167" s="253" t="str">
        <f t="shared" si="24"/>
        <v>○</v>
      </c>
      <c r="BH167" s="205" t="b">
        <f t="shared" si="25"/>
        <v>1</v>
      </c>
      <c r="BI167" s="205" t="b">
        <f t="shared" si="26"/>
        <v>1</v>
      </c>
    </row>
    <row r="168" spans="1:61" ht="54.95" customHeight="1">
      <c r="A168" s="177">
        <f t="shared" si="21"/>
        <v>163</v>
      </c>
      <c r="B168" s="177" t="str">
        <f t="shared" si="22"/>
        <v/>
      </c>
      <c r="C168" s="177" t="str">
        <f>IF(B168&lt;&gt;1,"",COUNTIF($B$6:B168,1))</f>
        <v/>
      </c>
      <c r="D168" s="177" t="str">
        <f>IF(B168&lt;&gt;2,"",COUNTIF($B$6:B168,2))</f>
        <v/>
      </c>
      <c r="E168" s="177" t="str">
        <f>IF(B168&lt;&gt;3,"",COUNTIF($B$6:B168,3))</f>
        <v/>
      </c>
      <c r="F168" s="177" t="str">
        <f>IF(B168&lt;&gt;4,"",COUNTIF($B$6:B168,4))</f>
        <v/>
      </c>
      <c r="G168" s="59"/>
      <c r="H168" s="60"/>
      <c r="I168" s="60"/>
      <c r="J168" s="60"/>
      <c r="K168" s="59"/>
      <c r="L168" s="7"/>
      <c r="M168" s="61"/>
      <c r="N168" s="60"/>
      <c r="O168" s="62"/>
      <c r="P168" s="7"/>
      <c r="Q168" s="59"/>
      <c r="R168" s="16"/>
      <c r="S168" s="240"/>
      <c r="T168" s="83"/>
      <c r="U168" s="237" t="e">
        <f>IF(OR(L168="×",AG168=#REF!),"－",IF(T168&lt;&gt;"",ROUNDDOWN(T168/R168,3),(IFERROR(ROUNDDOWN(S168/R168,3),"－"))))</f>
        <v>#REF!</v>
      </c>
      <c r="V168" s="70"/>
      <c r="W168" s="70"/>
      <c r="X168" s="59"/>
      <c r="Y168" s="64"/>
      <c r="Z168" s="71"/>
      <c r="AA168" s="72"/>
      <c r="AB168" s="7"/>
      <c r="AC168" s="16"/>
      <c r="AD168" s="16"/>
      <c r="AE168" s="67"/>
      <c r="AF168" s="68"/>
      <c r="AG168" s="64"/>
      <c r="AH168" s="60"/>
      <c r="AI168" s="60"/>
      <c r="AJ168" s="60"/>
      <c r="AK168" s="7"/>
      <c r="AL168" s="7"/>
      <c r="AM168" s="59"/>
      <c r="AN168" s="7"/>
      <c r="AO168" s="7"/>
      <c r="AP168" s="7"/>
      <c r="AQ168" s="7"/>
      <c r="AR168" s="7"/>
      <c r="AS168" s="7"/>
      <c r="AT168" s="7"/>
      <c r="AU168" s="7"/>
      <c r="AV168" s="179"/>
      <c r="AW168" s="192"/>
      <c r="AX168" s="194" t="e">
        <f>IF(AND(OR(K168=#REF!,K168=#REF!),OR(AG168=#REF!,AG168=#REF!)),"年間支払金額(全官署)",IF(OR(AG168=#REF!,AG168=#REF!),"年間支払金額",IF(AND(OR(COUNTIF(AI168,"*すべて*"),COUNTIF(AI168,"*全て*")),Q168="●",OR(K168=#REF!,K168=#REF!)),"年間支払金額(全官署、契約相手方ごと)",IF(AND(OR(COUNTIF(AI168,"*すべて*"),COUNTIF(AI168,"*全て*")),Q168="●"),"年間支払金額(契約相手方ごと)",IF(AND(OR(K168=#REF!,K168=#REF!),AG168=#REF!),"契約総額(全官署)",IF(AND(K168=#REF!,AG168=#REF!),"契約総額(自官署のみ)",IF(K168=#REF!,"年間支払金額(自官署のみ)",IF(AG168=#REF!,"契約総額",IF(AND(COUNTIF(BE168,"&lt;&gt;*単価*"),OR(K168=#REF!,K168=#REF!)),"全官署予定価格",IF(AND(COUNTIF(BE168,"*単価*"),OR(K168=#REF!,K168=#REF!)),"全官署支払金額",IF(AND(COUNTIF(BE168,"&lt;&gt;*単価*"),COUNTIF(BE168,"*変更契約*")),"変更後予定価格",IF(COUNTIF(BE168,"*単価*"),"年間支払金額","予定価格"))))))))))))</f>
        <v>#REF!</v>
      </c>
      <c r="AY168" s="194" t="e">
        <f>IF(AND(BD168=#REF!,R168&gt;#REF!),"○",IF(AND(BD168=#REF!,R168&gt;=#REF!),"○",IF(AND(BD168=#REF!,R168&gt;=#REF!),"○",IF(AND(BD168=#REF!,R168&gt;=#REF!),"○",IF(AND(BD168=#REF!,R168&gt;=#REF!),"○",IF(AND(BD168=#REF!,R168&gt;=#REF!),"○",IF(AND(BD168=#REF!,R168&gt;=#REF!),"○",IF(AND(BD168=#REF!,R168&gt;=#REF!),"○",IF(AND(BD168=#REF!,R168&gt;=#REF!),"○",IF(R168="他官署で調達手続き入札を実施のため","○","×"))))))))))</f>
        <v>#REF!</v>
      </c>
      <c r="AZ168" s="194" t="e">
        <f>IF(AND(BD168=#REF!,V168&gt;#REF!),"○",IF(AND(BD168=#REF!,V168&gt;=#REF!),"○",IF(AND(BD168=#REF!,V168&gt;=#REF!),"○",IF(AND(BD168=#REF!,V168&gt;=#REF!),"○",IF(AND(BD168=#REF!,V168&gt;=#REF!),"○",IF(AND(BD168=#REF!,V168&gt;=#REF!),"○",IF(AND(BD168=#REF!,V168&gt;=#REF!),"○",IF(AND(BD168=#REF!,V168&gt;=#REF!),"○",IF(AND(BD168=#REF!,V168&gt;=#REF!),"○","×")))))))))</f>
        <v>#REF!</v>
      </c>
      <c r="BA168" s="194" t="e">
        <f t="shared" si="18"/>
        <v>#REF!</v>
      </c>
      <c r="BB168" s="194" t="e">
        <f t="shared" si="19"/>
        <v>#REF!</v>
      </c>
      <c r="BC168" s="195" t="e">
        <f t="shared" si="20"/>
        <v>#REF!</v>
      </c>
      <c r="BD168" s="193">
        <f t="shared" si="23"/>
        <v>0</v>
      </c>
      <c r="BE168" s="7" t="e">
        <f>IF(AG168=#REF!,"",IF(AND(K168&lt;&gt;"",ISTEXT(S168)),"分担契約/単価契約",IF(ISTEXT(S168),"単価契約",IF(K168&lt;&gt;"","分担契約",""))))</f>
        <v>#REF!</v>
      </c>
      <c r="BF168" s="205" t="e">
        <f>IF(COUNTIF(R168,"**"),"",IF(AND(R168&gt;=#REF!,OR(H168=#REF!,H168=#REF!)),1,IF(AND(R168&gt;=#REF!,H168&lt;&gt;#REF!,H168&lt;&gt;#REF!),1,"")))</f>
        <v>#REF!</v>
      </c>
      <c r="BG168" s="253" t="str">
        <f t="shared" si="24"/>
        <v>○</v>
      </c>
      <c r="BH168" s="205" t="b">
        <f t="shared" si="25"/>
        <v>1</v>
      </c>
      <c r="BI168" s="205" t="b">
        <f t="shared" si="26"/>
        <v>1</v>
      </c>
    </row>
    <row r="169" spans="1:61" ht="54.95" customHeight="1">
      <c r="A169" s="177">
        <f t="shared" si="21"/>
        <v>164</v>
      </c>
      <c r="B169" s="177" t="str">
        <f t="shared" si="22"/>
        <v/>
      </c>
      <c r="C169" s="177" t="str">
        <f>IF(B169&lt;&gt;1,"",COUNTIF($B$6:B169,1))</f>
        <v/>
      </c>
      <c r="D169" s="177" t="str">
        <f>IF(B169&lt;&gt;2,"",COUNTIF($B$6:B169,2))</f>
        <v/>
      </c>
      <c r="E169" s="177" t="str">
        <f>IF(B169&lt;&gt;3,"",COUNTIF($B$6:B169,3))</f>
        <v/>
      </c>
      <c r="F169" s="177" t="str">
        <f>IF(B169&lt;&gt;4,"",COUNTIF($B$6:B169,4))</f>
        <v/>
      </c>
      <c r="G169" s="59"/>
      <c r="H169" s="60"/>
      <c r="I169" s="60"/>
      <c r="J169" s="60"/>
      <c r="K169" s="59"/>
      <c r="L169" s="7"/>
      <c r="M169" s="61"/>
      <c r="N169" s="60"/>
      <c r="O169" s="62"/>
      <c r="P169" s="60"/>
      <c r="Q169" s="59"/>
      <c r="R169" s="16"/>
      <c r="S169" s="80"/>
      <c r="T169" s="81"/>
      <c r="U169" s="237" t="e">
        <f>IF(OR(L169="×",AG169=#REF!),"－",IF(T169&lt;&gt;"",ROUNDDOWN(T169/R169,3),(IFERROR(ROUNDDOWN(S169/R169,3),"－"))))</f>
        <v>#REF!</v>
      </c>
      <c r="V169" s="63"/>
      <c r="W169" s="63"/>
      <c r="X169" s="59"/>
      <c r="Y169" s="64"/>
      <c r="Z169" s="65"/>
      <c r="AA169" s="66"/>
      <c r="AB169" s="7"/>
      <c r="AC169" s="10"/>
      <c r="AD169" s="10"/>
      <c r="AE169" s="67"/>
      <c r="AF169" s="68"/>
      <c r="AG169" s="64"/>
      <c r="AH169" s="60"/>
      <c r="AI169" s="60"/>
      <c r="AJ169" s="60"/>
      <c r="AK169" s="7"/>
      <c r="AL169" s="7"/>
      <c r="AM169" s="59"/>
      <c r="AN169" s="7"/>
      <c r="AO169" s="7"/>
      <c r="AP169" s="7"/>
      <c r="AQ169" s="7"/>
      <c r="AR169" s="7"/>
      <c r="AS169" s="7"/>
      <c r="AT169" s="7"/>
      <c r="AU169" s="7"/>
      <c r="AV169" s="179"/>
      <c r="AW169" s="192"/>
      <c r="AX169" s="194" t="e">
        <f>IF(AND(OR(K169=#REF!,K169=#REF!),OR(AG169=#REF!,AG169=#REF!)),"年間支払金額(全官署)",IF(OR(AG169=#REF!,AG169=#REF!),"年間支払金額",IF(AND(OR(COUNTIF(AI169,"*すべて*"),COUNTIF(AI169,"*全て*")),Q169="●",OR(K169=#REF!,K169=#REF!)),"年間支払金額(全官署、契約相手方ごと)",IF(AND(OR(COUNTIF(AI169,"*すべて*"),COUNTIF(AI169,"*全て*")),Q169="●"),"年間支払金額(契約相手方ごと)",IF(AND(OR(K169=#REF!,K169=#REF!),AG169=#REF!),"契約総額(全官署)",IF(AND(K169=#REF!,AG169=#REF!),"契約総額(自官署のみ)",IF(K169=#REF!,"年間支払金額(自官署のみ)",IF(AG169=#REF!,"契約総額",IF(AND(COUNTIF(BE169,"&lt;&gt;*単価*"),OR(K169=#REF!,K169=#REF!)),"全官署予定価格",IF(AND(COUNTIF(BE169,"*単価*"),OR(K169=#REF!,K169=#REF!)),"全官署支払金額",IF(AND(COUNTIF(BE169,"&lt;&gt;*単価*"),COUNTIF(BE169,"*変更契約*")),"変更後予定価格",IF(COUNTIF(BE169,"*単価*"),"年間支払金額","予定価格"))))))))))))</f>
        <v>#REF!</v>
      </c>
      <c r="AY169" s="194" t="e">
        <f>IF(AND(BD169=#REF!,R169&gt;#REF!),"○",IF(AND(BD169=#REF!,R169&gt;=#REF!),"○",IF(AND(BD169=#REF!,R169&gt;=#REF!),"○",IF(AND(BD169=#REF!,R169&gt;=#REF!),"○",IF(AND(BD169=#REF!,R169&gt;=#REF!),"○",IF(AND(BD169=#REF!,R169&gt;=#REF!),"○",IF(AND(BD169=#REF!,R169&gt;=#REF!),"○",IF(AND(BD169=#REF!,R169&gt;=#REF!),"○",IF(AND(BD169=#REF!,R169&gt;=#REF!),"○",IF(R169="他官署で調達手続き入札を実施のため","○","×"))))))))))</f>
        <v>#REF!</v>
      </c>
      <c r="AZ169" s="194" t="e">
        <f>IF(AND(BD169=#REF!,V169&gt;#REF!),"○",IF(AND(BD169=#REF!,V169&gt;=#REF!),"○",IF(AND(BD169=#REF!,V169&gt;=#REF!),"○",IF(AND(BD169=#REF!,V169&gt;=#REF!),"○",IF(AND(BD169=#REF!,V169&gt;=#REF!),"○",IF(AND(BD169=#REF!,V169&gt;=#REF!),"○",IF(AND(BD169=#REF!,V169&gt;=#REF!),"○",IF(AND(BD169=#REF!,V169&gt;=#REF!),"○",IF(AND(BD169=#REF!,V169&gt;=#REF!),"○","×")))))))))</f>
        <v>#REF!</v>
      </c>
      <c r="BA169" s="194" t="e">
        <f t="shared" si="18"/>
        <v>#REF!</v>
      </c>
      <c r="BB169" s="194" t="e">
        <f t="shared" si="19"/>
        <v>#REF!</v>
      </c>
      <c r="BC169" s="195" t="e">
        <f t="shared" si="20"/>
        <v>#REF!</v>
      </c>
      <c r="BD169" s="193">
        <f t="shared" si="23"/>
        <v>0</v>
      </c>
      <c r="BE169" s="7" t="e">
        <f>IF(AG169=#REF!,"",IF(AND(K169&lt;&gt;"",ISTEXT(S169)),"分担契約/単価契約",IF(ISTEXT(S169),"単価契約",IF(K169&lt;&gt;"","分担契約",""))))</f>
        <v>#REF!</v>
      </c>
      <c r="BF169" s="205" t="e">
        <f>IF(COUNTIF(R169,"**"),"",IF(AND(R169&gt;=#REF!,OR(H169=#REF!,H169=#REF!)),1,IF(AND(R169&gt;=#REF!,H169&lt;&gt;#REF!,H169&lt;&gt;#REF!),1,"")))</f>
        <v>#REF!</v>
      </c>
      <c r="BG169" s="253" t="str">
        <f t="shared" si="24"/>
        <v>○</v>
      </c>
      <c r="BH169" s="205" t="b">
        <f t="shared" si="25"/>
        <v>1</v>
      </c>
      <c r="BI169" s="205" t="b">
        <f t="shared" si="26"/>
        <v>1</v>
      </c>
    </row>
    <row r="170" spans="1:61" ht="54.95" customHeight="1">
      <c r="A170" s="177">
        <f t="shared" si="21"/>
        <v>165</v>
      </c>
      <c r="B170" s="177" t="str">
        <f t="shared" si="22"/>
        <v/>
      </c>
      <c r="C170" s="177" t="str">
        <f>IF(B170&lt;&gt;1,"",COUNTIF($B$6:B170,1))</f>
        <v/>
      </c>
      <c r="D170" s="177" t="str">
        <f>IF(B170&lt;&gt;2,"",COUNTIF($B$6:B170,2))</f>
        <v/>
      </c>
      <c r="E170" s="177" t="str">
        <f>IF(B170&lt;&gt;3,"",COUNTIF($B$6:B170,3))</f>
        <v/>
      </c>
      <c r="F170" s="177" t="str">
        <f>IF(B170&lt;&gt;4,"",COUNTIF($B$6:B170,4))</f>
        <v/>
      </c>
      <c r="G170" s="59"/>
      <c r="H170" s="60"/>
      <c r="I170" s="60"/>
      <c r="J170" s="60"/>
      <c r="K170" s="59"/>
      <c r="L170" s="7"/>
      <c r="M170" s="61"/>
      <c r="N170" s="60"/>
      <c r="O170" s="62"/>
      <c r="P170" s="60"/>
      <c r="Q170" s="59"/>
      <c r="R170" s="16"/>
      <c r="S170" s="80"/>
      <c r="T170" s="81"/>
      <c r="U170" s="237" t="e">
        <f>IF(OR(L170="×",AG170=#REF!),"－",IF(T170&lt;&gt;"",ROUNDDOWN(T170/R170,3),(IFERROR(ROUNDDOWN(S170/R170,3),"－"))))</f>
        <v>#REF!</v>
      </c>
      <c r="V170" s="63"/>
      <c r="W170" s="63"/>
      <c r="X170" s="59"/>
      <c r="Y170" s="64"/>
      <c r="Z170" s="65"/>
      <c r="AA170" s="66"/>
      <c r="AB170" s="7"/>
      <c r="AC170" s="10"/>
      <c r="AD170" s="10"/>
      <c r="AE170" s="67"/>
      <c r="AF170" s="68"/>
      <c r="AG170" s="64"/>
      <c r="AH170" s="60"/>
      <c r="AI170" s="60"/>
      <c r="AJ170" s="60"/>
      <c r="AK170" s="7"/>
      <c r="AL170" s="7"/>
      <c r="AM170" s="59"/>
      <c r="AN170" s="7"/>
      <c r="AO170" s="7"/>
      <c r="AP170" s="7"/>
      <c r="AQ170" s="7"/>
      <c r="AR170" s="7"/>
      <c r="AS170" s="7"/>
      <c r="AT170" s="7"/>
      <c r="AU170" s="7"/>
      <c r="AV170" s="179"/>
      <c r="AW170" s="192"/>
      <c r="AX170" s="194" t="e">
        <f>IF(AND(OR(K170=#REF!,K170=#REF!),OR(AG170=#REF!,AG170=#REF!)),"年間支払金額(全官署)",IF(OR(AG170=#REF!,AG170=#REF!),"年間支払金額",IF(AND(OR(COUNTIF(AI170,"*すべて*"),COUNTIF(AI170,"*全て*")),Q170="●",OR(K170=#REF!,K170=#REF!)),"年間支払金額(全官署、契約相手方ごと)",IF(AND(OR(COUNTIF(AI170,"*すべて*"),COUNTIF(AI170,"*全て*")),Q170="●"),"年間支払金額(契約相手方ごと)",IF(AND(OR(K170=#REF!,K170=#REF!),AG170=#REF!),"契約総額(全官署)",IF(AND(K170=#REF!,AG170=#REF!),"契約総額(自官署のみ)",IF(K170=#REF!,"年間支払金額(自官署のみ)",IF(AG170=#REF!,"契約総額",IF(AND(COUNTIF(BE170,"&lt;&gt;*単価*"),OR(K170=#REF!,K170=#REF!)),"全官署予定価格",IF(AND(COUNTIF(BE170,"*単価*"),OR(K170=#REF!,K170=#REF!)),"全官署支払金額",IF(AND(COUNTIF(BE170,"&lt;&gt;*単価*"),COUNTIF(BE170,"*変更契約*")),"変更後予定価格",IF(COUNTIF(BE170,"*単価*"),"年間支払金額","予定価格"))))))))))))</f>
        <v>#REF!</v>
      </c>
      <c r="AY170" s="194" t="e">
        <f>IF(AND(BD170=#REF!,R170&gt;#REF!),"○",IF(AND(BD170=#REF!,R170&gt;=#REF!),"○",IF(AND(BD170=#REF!,R170&gt;=#REF!),"○",IF(AND(BD170=#REF!,R170&gt;=#REF!),"○",IF(AND(BD170=#REF!,R170&gt;=#REF!),"○",IF(AND(BD170=#REF!,R170&gt;=#REF!),"○",IF(AND(BD170=#REF!,R170&gt;=#REF!),"○",IF(AND(BD170=#REF!,R170&gt;=#REF!),"○",IF(AND(BD170=#REF!,R170&gt;=#REF!),"○",IF(R170="他官署で調達手続き入札を実施のため","○","×"))))))))))</f>
        <v>#REF!</v>
      </c>
      <c r="AZ170" s="194" t="e">
        <f>IF(AND(BD170=#REF!,V170&gt;#REF!),"○",IF(AND(BD170=#REF!,V170&gt;=#REF!),"○",IF(AND(BD170=#REF!,V170&gt;=#REF!),"○",IF(AND(BD170=#REF!,V170&gt;=#REF!),"○",IF(AND(BD170=#REF!,V170&gt;=#REF!),"○",IF(AND(BD170=#REF!,V170&gt;=#REF!),"○",IF(AND(BD170=#REF!,V170&gt;=#REF!),"○",IF(AND(BD170=#REF!,V170&gt;=#REF!),"○",IF(AND(BD170=#REF!,V170&gt;=#REF!),"○","×")))))))))</f>
        <v>#REF!</v>
      </c>
      <c r="BA170" s="194" t="e">
        <f t="shared" si="18"/>
        <v>#REF!</v>
      </c>
      <c r="BB170" s="194" t="e">
        <f t="shared" si="19"/>
        <v>#REF!</v>
      </c>
      <c r="BC170" s="195" t="e">
        <f t="shared" si="20"/>
        <v>#REF!</v>
      </c>
      <c r="BD170" s="193">
        <f t="shared" si="23"/>
        <v>0</v>
      </c>
      <c r="BE170" s="7" t="e">
        <f>IF(AG170=#REF!,"",IF(AND(K170&lt;&gt;"",ISTEXT(S170)),"分担契約/単価契約",IF(ISTEXT(S170),"単価契約",IF(K170&lt;&gt;"","分担契約",""))))</f>
        <v>#REF!</v>
      </c>
      <c r="BF170" s="205" t="e">
        <f>IF(COUNTIF(R170,"**"),"",IF(AND(R170&gt;=#REF!,OR(H170=#REF!,H170=#REF!)),1,IF(AND(R170&gt;=#REF!,H170&lt;&gt;#REF!,H170&lt;&gt;#REF!),1,"")))</f>
        <v>#REF!</v>
      </c>
      <c r="BG170" s="253" t="str">
        <f t="shared" si="24"/>
        <v>○</v>
      </c>
      <c r="BH170" s="205" t="b">
        <f t="shared" si="25"/>
        <v>1</v>
      </c>
      <c r="BI170" s="205" t="b">
        <f t="shared" si="26"/>
        <v>1</v>
      </c>
    </row>
    <row r="171" spans="1:61" ht="54.95" customHeight="1">
      <c r="A171" s="177">
        <f t="shared" si="21"/>
        <v>166</v>
      </c>
      <c r="B171" s="177" t="str">
        <f t="shared" si="22"/>
        <v/>
      </c>
      <c r="C171" s="177" t="str">
        <f>IF(B171&lt;&gt;1,"",COUNTIF($B$6:B171,1))</f>
        <v/>
      </c>
      <c r="D171" s="177" t="str">
        <f>IF(B171&lt;&gt;2,"",COUNTIF($B$6:B171,2))</f>
        <v/>
      </c>
      <c r="E171" s="177" t="str">
        <f>IF(B171&lt;&gt;3,"",COUNTIF($B$6:B171,3))</f>
        <v/>
      </c>
      <c r="F171" s="177" t="str">
        <f>IF(B171&lt;&gt;4,"",COUNTIF($B$6:B171,4))</f>
        <v/>
      </c>
      <c r="G171" s="59"/>
      <c r="H171" s="60"/>
      <c r="I171" s="60"/>
      <c r="J171" s="60"/>
      <c r="K171" s="59"/>
      <c r="L171" s="7"/>
      <c r="M171" s="61"/>
      <c r="N171" s="60"/>
      <c r="O171" s="62"/>
      <c r="P171" s="60"/>
      <c r="Q171" s="59"/>
      <c r="R171" s="16"/>
      <c r="S171" s="80"/>
      <c r="T171" s="81"/>
      <c r="U171" s="237" t="e">
        <f>IF(OR(L171="×",AG171=#REF!),"－",IF(T171&lt;&gt;"",ROUNDDOWN(T171/R171,3),(IFERROR(ROUNDDOWN(S171/R171,3),"－"))))</f>
        <v>#REF!</v>
      </c>
      <c r="V171" s="63"/>
      <c r="W171" s="63"/>
      <c r="X171" s="59"/>
      <c r="Y171" s="64"/>
      <c r="Z171" s="65"/>
      <c r="AA171" s="66"/>
      <c r="AB171" s="7"/>
      <c r="AC171" s="10"/>
      <c r="AD171" s="10"/>
      <c r="AE171" s="67"/>
      <c r="AF171" s="68"/>
      <c r="AG171" s="64"/>
      <c r="AH171" s="60"/>
      <c r="AI171" s="60"/>
      <c r="AJ171" s="60"/>
      <c r="AK171" s="7"/>
      <c r="AL171" s="7"/>
      <c r="AM171" s="59"/>
      <c r="AN171" s="7"/>
      <c r="AO171" s="7"/>
      <c r="AP171" s="7"/>
      <c r="AQ171" s="7"/>
      <c r="AR171" s="7"/>
      <c r="AS171" s="7"/>
      <c r="AT171" s="7"/>
      <c r="AU171" s="7"/>
      <c r="AV171" s="179"/>
      <c r="AW171" s="192"/>
      <c r="AX171" s="194" t="e">
        <f>IF(AND(OR(K171=#REF!,K171=#REF!),OR(AG171=#REF!,AG171=#REF!)),"年間支払金額(全官署)",IF(OR(AG171=#REF!,AG171=#REF!),"年間支払金額",IF(AND(OR(COUNTIF(AI171,"*すべて*"),COUNTIF(AI171,"*全て*")),Q171="●",OR(K171=#REF!,K171=#REF!)),"年間支払金額(全官署、契約相手方ごと)",IF(AND(OR(COUNTIF(AI171,"*すべて*"),COUNTIF(AI171,"*全て*")),Q171="●"),"年間支払金額(契約相手方ごと)",IF(AND(OR(K171=#REF!,K171=#REF!),AG171=#REF!),"契約総額(全官署)",IF(AND(K171=#REF!,AG171=#REF!),"契約総額(自官署のみ)",IF(K171=#REF!,"年間支払金額(自官署のみ)",IF(AG171=#REF!,"契約総額",IF(AND(COUNTIF(BE171,"&lt;&gt;*単価*"),OR(K171=#REF!,K171=#REF!)),"全官署予定価格",IF(AND(COUNTIF(BE171,"*単価*"),OR(K171=#REF!,K171=#REF!)),"全官署支払金額",IF(AND(COUNTIF(BE171,"&lt;&gt;*単価*"),COUNTIF(BE171,"*変更契約*")),"変更後予定価格",IF(COUNTIF(BE171,"*単価*"),"年間支払金額","予定価格"))))))))))))</f>
        <v>#REF!</v>
      </c>
      <c r="AY171" s="194" t="e">
        <f>IF(AND(BD171=#REF!,R171&gt;#REF!),"○",IF(AND(BD171=#REF!,R171&gt;=#REF!),"○",IF(AND(BD171=#REF!,R171&gt;=#REF!),"○",IF(AND(BD171=#REF!,R171&gt;=#REF!),"○",IF(AND(BD171=#REF!,R171&gt;=#REF!),"○",IF(AND(BD171=#REF!,R171&gt;=#REF!),"○",IF(AND(BD171=#REF!,R171&gt;=#REF!),"○",IF(AND(BD171=#REF!,R171&gt;=#REF!),"○",IF(AND(BD171=#REF!,R171&gt;=#REF!),"○",IF(R171="他官署で調達手続き入札を実施のため","○","×"))))))))))</f>
        <v>#REF!</v>
      </c>
      <c r="AZ171" s="194" t="e">
        <f>IF(AND(BD171=#REF!,V171&gt;#REF!),"○",IF(AND(BD171=#REF!,V171&gt;=#REF!),"○",IF(AND(BD171=#REF!,V171&gt;=#REF!),"○",IF(AND(BD171=#REF!,V171&gt;=#REF!),"○",IF(AND(BD171=#REF!,V171&gt;=#REF!),"○",IF(AND(BD171=#REF!,V171&gt;=#REF!),"○",IF(AND(BD171=#REF!,V171&gt;=#REF!),"○",IF(AND(BD171=#REF!,V171&gt;=#REF!),"○",IF(AND(BD171=#REF!,V171&gt;=#REF!),"○","×")))))))))</f>
        <v>#REF!</v>
      </c>
      <c r="BA171" s="194" t="e">
        <f t="shared" si="18"/>
        <v>#REF!</v>
      </c>
      <c r="BB171" s="194" t="e">
        <f t="shared" si="19"/>
        <v>#REF!</v>
      </c>
      <c r="BC171" s="195" t="e">
        <f t="shared" si="20"/>
        <v>#REF!</v>
      </c>
      <c r="BD171" s="193">
        <f t="shared" si="23"/>
        <v>0</v>
      </c>
      <c r="BE171" s="7" t="e">
        <f>IF(AG171=#REF!,"",IF(AND(K171&lt;&gt;"",ISTEXT(S171)),"分担契約/単価契約",IF(ISTEXT(S171),"単価契約",IF(K171&lt;&gt;"","分担契約",""))))</f>
        <v>#REF!</v>
      </c>
      <c r="BF171" s="205" t="e">
        <f>IF(COUNTIF(R171,"**"),"",IF(AND(R171&gt;=#REF!,OR(H171=#REF!,H171=#REF!)),1,IF(AND(R171&gt;=#REF!,H171&lt;&gt;#REF!,H171&lt;&gt;#REF!),1,"")))</f>
        <v>#REF!</v>
      </c>
      <c r="BG171" s="253" t="str">
        <f t="shared" si="24"/>
        <v>○</v>
      </c>
      <c r="BH171" s="205" t="b">
        <f t="shared" si="25"/>
        <v>1</v>
      </c>
      <c r="BI171" s="205" t="b">
        <f t="shared" si="26"/>
        <v>1</v>
      </c>
    </row>
    <row r="172" spans="1:61" ht="54.95" customHeight="1">
      <c r="A172" s="177">
        <f t="shared" si="21"/>
        <v>167</v>
      </c>
      <c r="B172" s="177" t="str">
        <f t="shared" si="22"/>
        <v/>
      </c>
      <c r="C172" s="177" t="str">
        <f>IF(B172&lt;&gt;1,"",COUNTIF($B$6:B172,1))</f>
        <v/>
      </c>
      <c r="D172" s="177" t="str">
        <f>IF(B172&lt;&gt;2,"",COUNTIF($B$6:B172,2))</f>
        <v/>
      </c>
      <c r="E172" s="177" t="str">
        <f>IF(B172&lt;&gt;3,"",COUNTIF($B$6:B172,3))</f>
        <v/>
      </c>
      <c r="F172" s="177" t="str">
        <f>IF(B172&lt;&gt;4,"",COUNTIF($B$6:B172,4))</f>
        <v/>
      </c>
      <c r="G172" s="59"/>
      <c r="H172" s="60"/>
      <c r="I172" s="60"/>
      <c r="J172" s="60"/>
      <c r="K172" s="59"/>
      <c r="L172" s="7"/>
      <c r="M172" s="61"/>
      <c r="N172" s="60"/>
      <c r="O172" s="62"/>
      <c r="P172" s="60"/>
      <c r="Q172" s="59"/>
      <c r="R172" s="16"/>
      <c r="S172" s="80"/>
      <c r="T172" s="81"/>
      <c r="U172" s="237" t="e">
        <f>IF(OR(L172="×",AG172=#REF!),"－",IF(T172&lt;&gt;"",ROUNDDOWN(T172/R172,3),(IFERROR(ROUNDDOWN(S172/R172,3),"－"))))</f>
        <v>#REF!</v>
      </c>
      <c r="V172" s="63"/>
      <c r="W172" s="63"/>
      <c r="X172" s="59"/>
      <c r="Y172" s="64"/>
      <c r="Z172" s="65"/>
      <c r="AA172" s="66"/>
      <c r="AB172" s="7"/>
      <c r="AC172" s="10"/>
      <c r="AD172" s="10"/>
      <c r="AE172" s="67"/>
      <c r="AF172" s="68"/>
      <c r="AG172" s="64"/>
      <c r="AH172" s="60"/>
      <c r="AI172" s="60"/>
      <c r="AJ172" s="60"/>
      <c r="AK172" s="7"/>
      <c r="AL172" s="7"/>
      <c r="AM172" s="59"/>
      <c r="AN172" s="7"/>
      <c r="AO172" s="7"/>
      <c r="AP172" s="7"/>
      <c r="AQ172" s="7"/>
      <c r="AR172" s="7"/>
      <c r="AS172" s="7"/>
      <c r="AT172" s="7"/>
      <c r="AU172" s="7"/>
      <c r="AV172" s="179"/>
      <c r="AW172" s="192"/>
      <c r="AX172" s="194" t="e">
        <f>IF(AND(OR(K172=#REF!,K172=#REF!),OR(AG172=#REF!,AG172=#REF!)),"年間支払金額(全官署)",IF(OR(AG172=#REF!,AG172=#REF!),"年間支払金額",IF(AND(OR(COUNTIF(AI172,"*すべて*"),COUNTIF(AI172,"*全て*")),Q172="●",OR(K172=#REF!,K172=#REF!)),"年間支払金額(全官署、契約相手方ごと)",IF(AND(OR(COUNTIF(AI172,"*すべて*"),COUNTIF(AI172,"*全て*")),Q172="●"),"年間支払金額(契約相手方ごと)",IF(AND(OR(K172=#REF!,K172=#REF!),AG172=#REF!),"契約総額(全官署)",IF(AND(K172=#REF!,AG172=#REF!),"契約総額(自官署のみ)",IF(K172=#REF!,"年間支払金額(自官署のみ)",IF(AG172=#REF!,"契約総額",IF(AND(COUNTIF(BE172,"&lt;&gt;*単価*"),OR(K172=#REF!,K172=#REF!)),"全官署予定価格",IF(AND(COUNTIF(BE172,"*単価*"),OR(K172=#REF!,K172=#REF!)),"全官署支払金額",IF(AND(COUNTIF(BE172,"&lt;&gt;*単価*"),COUNTIF(BE172,"*変更契約*")),"変更後予定価格",IF(COUNTIF(BE172,"*単価*"),"年間支払金額","予定価格"))))))))))))</f>
        <v>#REF!</v>
      </c>
      <c r="AY172" s="194" t="e">
        <f>IF(AND(BD172=#REF!,R172&gt;#REF!),"○",IF(AND(BD172=#REF!,R172&gt;=#REF!),"○",IF(AND(BD172=#REF!,R172&gt;=#REF!),"○",IF(AND(BD172=#REF!,R172&gt;=#REF!),"○",IF(AND(BD172=#REF!,R172&gt;=#REF!),"○",IF(AND(BD172=#REF!,R172&gt;=#REF!),"○",IF(AND(BD172=#REF!,R172&gt;=#REF!),"○",IF(AND(BD172=#REF!,R172&gt;=#REF!),"○",IF(AND(BD172=#REF!,R172&gt;=#REF!),"○",IF(R172="他官署で調達手続き入札を実施のため","○","×"))))))))))</f>
        <v>#REF!</v>
      </c>
      <c r="AZ172" s="194" t="e">
        <f>IF(AND(BD172=#REF!,V172&gt;#REF!),"○",IF(AND(BD172=#REF!,V172&gt;=#REF!),"○",IF(AND(BD172=#REF!,V172&gt;=#REF!),"○",IF(AND(BD172=#REF!,V172&gt;=#REF!),"○",IF(AND(BD172=#REF!,V172&gt;=#REF!),"○",IF(AND(BD172=#REF!,V172&gt;=#REF!),"○",IF(AND(BD172=#REF!,V172&gt;=#REF!),"○",IF(AND(BD172=#REF!,V172&gt;=#REF!),"○",IF(AND(BD172=#REF!,V172&gt;=#REF!),"○","×")))))))))</f>
        <v>#REF!</v>
      </c>
      <c r="BA172" s="194" t="e">
        <f t="shared" si="18"/>
        <v>#REF!</v>
      </c>
      <c r="BB172" s="194" t="e">
        <f t="shared" si="19"/>
        <v>#REF!</v>
      </c>
      <c r="BC172" s="195" t="e">
        <f t="shared" si="20"/>
        <v>#REF!</v>
      </c>
      <c r="BD172" s="193">
        <f t="shared" si="23"/>
        <v>0</v>
      </c>
      <c r="BE172" s="7" t="e">
        <f>IF(AG172=#REF!,"",IF(AND(K172&lt;&gt;"",ISTEXT(S172)),"分担契約/単価契約",IF(ISTEXT(S172),"単価契約",IF(K172&lt;&gt;"","分担契約",""))))</f>
        <v>#REF!</v>
      </c>
      <c r="BF172" s="205" t="e">
        <f>IF(COUNTIF(R172,"**"),"",IF(AND(R172&gt;=#REF!,OR(H172=#REF!,H172=#REF!)),1,IF(AND(R172&gt;=#REF!,H172&lt;&gt;#REF!,H172&lt;&gt;#REF!),1,"")))</f>
        <v>#REF!</v>
      </c>
      <c r="BG172" s="253" t="str">
        <f t="shared" si="24"/>
        <v>○</v>
      </c>
      <c r="BH172" s="205" t="b">
        <f t="shared" si="25"/>
        <v>1</v>
      </c>
      <c r="BI172" s="205" t="b">
        <f t="shared" si="26"/>
        <v>1</v>
      </c>
    </row>
    <row r="173" spans="1:61" ht="54.95" customHeight="1">
      <c r="A173" s="177">
        <f t="shared" si="21"/>
        <v>168</v>
      </c>
      <c r="B173" s="177" t="str">
        <f t="shared" si="22"/>
        <v/>
      </c>
      <c r="C173" s="177" t="str">
        <f>IF(B173&lt;&gt;1,"",COUNTIF($B$6:B173,1))</f>
        <v/>
      </c>
      <c r="D173" s="177" t="str">
        <f>IF(B173&lt;&gt;2,"",COUNTIF($B$6:B173,2))</f>
        <v/>
      </c>
      <c r="E173" s="177" t="str">
        <f>IF(B173&lt;&gt;3,"",COUNTIF($B$6:B173,3))</f>
        <v/>
      </c>
      <c r="F173" s="177" t="str">
        <f>IF(B173&lt;&gt;4,"",COUNTIF($B$6:B173,4))</f>
        <v/>
      </c>
      <c r="G173" s="59"/>
      <c r="H173" s="60"/>
      <c r="I173" s="60"/>
      <c r="J173" s="60"/>
      <c r="K173" s="59"/>
      <c r="L173" s="7"/>
      <c r="M173" s="61"/>
      <c r="N173" s="60"/>
      <c r="O173" s="62"/>
      <c r="P173" s="60"/>
      <c r="Q173" s="59"/>
      <c r="R173" s="16"/>
      <c r="S173" s="80"/>
      <c r="T173" s="81"/>
      <c r="U173" s="237" t="e">
        <f>IF(OR(L173="×",AG173=#REF!),"－",IF(T173&lt;&gt;"",ROUNDDOWN(T173/R173,3),(IFERROR(ROUNDDOWN(S173/R173,3),"－"))))</f>
        <v>#REF!</v>
      </c>
      <c r="V173" s="63"/>
      <c r="W173" s="63"/>
      <c r="X173" s="59"/>
      <c r="Y173" s="64"/>
      <c r="Z173" s="65"/>
      <c r="AA173" s="66"/>
      <c r="AB173" s="7"/>
      <c r="AC173" s="10"/>
      <c r="AD173" s="10"/>
      <c r="AE173" s="67"/>
      <c r="AF173" s="68"/>
      <c r="AG173" s="64"/>
      <c r="AH173" s="60"/>
      <c r="AI173" s="60"/>
      <c r="AJ173" s="60"/>
      <c r="AK173" s="7"/>
      <c r="AL173" s="7"/>
      <c r="AM173" s="59"/>
      <c r="AN173" s="7"/>
      <c r="AO173" s="7"/>
      <c r="AP173" s="7"/>
      <c r="AQ173" s="7"/>
      <c r="AR173" s="7"/>
      <c r="AS173" s="7"/>
      <c r="AT173" s="7"/>
      <c r="AU173" s="7"/>
      <c r="AV173" s="179"/>
      <c r="AW173" s="192"/>
      <c r="AX173" s="194" t="e">
        <f>IF(AND(OR(K173=#REF!,K173=#REF!),OR(AG173=#REF!,AG173=#REF!)),"年間支払金額(全官署)",IF(OR(AG173=#REF!,AG173=#REF!),"年間支払金額",IF(AND(OR(COUNTIF(AI173,"*すべて*"),COUNTIF(AI173,"*全て*")),Q173="●",OR(K173=#REF!,K173=#REF!)),"年間支払金額(全官署、契約相手方ごと)",IF(AND(OR(COUNTIF(AI173,"*すべて*"),COUNTIF(AI173,"*全て*")),Q173="●"),"年間支払金額(契約相手方ごと)",IF(AND(OR(K173=#REF!,K173=#REF!),AG173=#REF!),"契約総額(全官署)",IF(AND(K173=#REF!,AG173=#REF!),"契約総額(自官署のみ)",IF(K173=#REF!,"年間支払金額(自官署のみ)",IF(AG173=#REF!,"契約総額",IF(AND(COUNTIF(BE173,"&lt;&gt;*単価*"),OR(K173=#REF!,K173=#REF!)),"全官署予定価格",IF(AND(COUNTIF(BE173,"*単価*"),OR(K173=#REF!,K173=#REF!)),"全官署支払金額",IF(AND(COUNTIF(BE173,"&lt;&gt;*単価*"),COUNTIF(BE173,"*変更契約*")),"変更後予定価格",IF(COUNTIF(BE173,"*単価*"),"年間支払金額","予定価格"))))))))))))</f>
        <v>#REF!</v>
      </c>
      <c r="AY173" s="194" t="e">
        <f>IF(AND(BD173=#REF!,R173&gt;#REF!),"○",IF(AND(BD173=#REF!,R173&gt;=#REF!),"○",IF(AND(BD173=#REF!,R173&gt;=#REF!),"○",IF(AND(BD173=#REF!,R173&gt;=#REF!),"○",IF(AND(BD173=#REF!,R173&gt;=#REF!),"○",IF(AND(BD173=#REF!,R173&gt;=#REF!),"○",IF(AND(BD173=#REF!,R173&gt;=#REF!),"○",IF(AND(BD173=#REF!,R173&gt;=#REF!),"○",IF(AND(BD173=#REF!,R173&gt;=#REF!),"○",IF(R173="他官署で調達手続き入札を実施のため","○","×"))))))))))</f>
        <v>#REF!</v>
      </c>
      <c r="AZ173" s="194" t="e">
        <f>IF(AND(BD173=#REF!,V173&gt;#REF!),"○",IF(AND(BD173=#REF!,V173&gt;=#REF!),"○",IF(AND(BD173=#REF!,V173&gt;=#REF!),"○",IF(AND(BD173=#REF!,V173&gt;=#REF!),"○",IF(AND(BD173=#REF!,V173&gt;=#REF!),"○",IF(AND(BD173=#REF!,V173&gt;=#REF!),"○",IF(AND(BD173=#REF!,V173&gt;=#REF!),"○",IF(AND(BD173=#REF!,V173&gt;=#REF!),"○",IF(AND(BD173=#REF!,V173&gt;=#REF!),"○","×")))))))))</f>
        <v>#REF!</v>
      </c>
      <c r="BA173" s="194" t="e">
        <f t="shared" si="18"/>
        <v>#REF!</v>
      </c>
      <c r="BB173" s="194" t="e">
        <f t="shared" si="19"/>
        <v>#REF!</v>
      </c>
      <c r="BC173" s="195" t="e">
        <f t="shared" si="20"/>
        <v>#REF!</v>
      </c>
      <c r="BD173" s="193">
        <f t="shared" si="23"/>
        <v>0</v>
      </c>
      <c r="BE173" s="7" t="e">
        <f>IF(AG173=#REF!,"",IF(AND(K173&lt;&gt;"",ISTEXT(S173)),"分担契約/単価契約",IF(ISTEXT(S173),"単価契約",IF(K173&lt;&gt;"","分担契約",""))))</f>
        <v>#REF!</v>
      </c>
      <c r="BF173" s="205" t="e">
        <f>IF(COUNTIF(R173,"**"),"",IF(AND(R173&gt;=#REF!,OR(H173=#REF!,H173=#REF!)),1,IF(AND(R173&gt;=#REF!,H173&lt;&gt;#REF!,H173&lt;&gt;#REF!),1,"")))</f>
        <v>#REF!</v>
      </c>
      <c r="BG173" s="253" t="str">
        <f t="shared" si="24"/>
        <v>○</v>
      </c>
      <c r="BH173" s="205" t="b">
        <f t="shared" si="25"/>
        <v>1</v>
      </c>
      <c r="BI173" s="205" t="b">
        <f t="shared" si="26"/>
        <v>1</v>
      </c>
    </row>
    <row r="174" spans="1:61" ht="54.95" customHeight="1">
      <c r="A174" s="177">
        <f t="shared" si="21"/>
        <v>169</v>
      </c>
      <c r="B174" s="177" t="str">
        <f t="shared" si="22"/>
        <v/>
      </c>
      <c r="C174" s="177" t="str">
        <f>IF(B174&lt;&gt;1,"",COUNTIF($B$6:B174,1))</f>
        <v/>
      </c>
      <c r="D174" s="177" t="str">
        <f>IF(B174&lt;&gt;2,"",COUNTIF($B$6:B174,2))</f>
        <v/>
      </c>
      <c r="E174" s="177" t="str">
        <f>IF(B174&lt;&gt;3,"",COUNTIF($B$6:B174,3))</f>
        <v/>
      </c>
      <c r="F174" s="177" t="str">
        <f>IF(B174&lt;&gt;4,"",COUNTIF($B$6:B174,4))</f>
        <v/>
      </c>
      <c r="G174" s="59"/>
      <c r="H174" s="60"/>
      <c r="I174" s="60"/>
      <c r="J174" s="60"/>
      <c r="K174" s="59"/>
      <c r="L174" s="7"/>
      <c r="M174" s="61"/>
      <c r="N174" s="60"/>
      <c r="O174" s="62"/>
      <c r="P174" s="7"/>
      <c r="Q174" s="59"/>
      <c r="R174" s="16"/>
      <c r="S174" s="240"/>
      <c r="T174" s="83"/>
      <c r="U174" s="237" t="e">
        <f>IF(OR(L174="×",AG174=#REF!),"－",IF(T174&lt;&gt;"",ROUNDDOWN(T174/R174,3),(IFERROR(ROUNDDOWN(S174/R174,3),"－"))))</f>
        <v>#REF!</v>
      </c>
      <c r="V174" s="70"/>
      <c r="W174" s="70"/>
      <c r="X174" s="59"/>
      <c r="Y174" s="64"/>
      <c r="Z174" s="71"/>
      <c r="AA174" s="72"/>
      <c r="AB174" s="7"/>
      <c r="AC174" s="16"/>
      <c r="AD174" s="16"/>
      <c r="AE174" s="67"/>
      <c r="AF174" s="68"/>
      <c r="AG174" s="64"/>
      <c r="AH174" s="60"/>
      <c r="AI174" s="60"/>
      <c r="AJ174" s="60"/>
      <c r="AK174" s="7"/>
      <c r="AL174" s="7"/>
      <c r="AM174" s="59"/>
      <c r="AN174" s="7"/>
      <c r="AO174" s="7"/>
      <c r="AP174" s="7"/>
      <c r="AQ174" s="7"/>
      <c r="AR174" s="7"/>
      <c r="AS174" s="7"/>
      <c r="AT174" s="7"/>
      <c r="AU174" s="7"/>
      <c r="AV174" s="179"/>
      <c r="AW174" s="192"/>
      <c r="AX174" s="194" t="e">
        <f>IF(AND(OR(K174=#REF!,K174=#REF!),OR(AG174=#REF!,AG174=#REF!)),"年間支払金額(全官署)",IF(OR(AG174=#REF!,AG174=#REF!),"年間支払金額",IF(AND(OR(COUNTIF(AI174,"*すべて*"),COUNTIF(AI174,"*全て*")),Q174="●",OR(K174=#REF!,K174=#REF!)),"年間支払金額(全官署、契約相手方ごと)",IF(AND(OR(COUNTIF(AI174,"*すべて*"),COUNTIF(AI174,"*全て*")),Q174="●"),"年間支払金額(契約相手方ごと)",IF(AND(OR(K174=#REF!,K174=#REF!),AG174=#REF!),"契約総額(全官署)",IF(AND(K174=#REF!,AG174=#REF!),"契約総額(自官署のみ)",IF(K174=#REF!,"年間支払金額(自官署のみ)",IF(AG174=#REF!,"契約総額",IF(AND(COUNTIF(BE174,"&lt;&gt;*単価*"),OR(K174=#REF!,K174=#REF!)),"全官署予定価格",IF(AND(COUNTIF(BE174,"*単価*"),OR(K174=#REF!,K174=#REF!)),"全官署支払金額",IF(AND(COUNTIF(BE174,"&lt;&gt;*単価*"),COUNTIF(BE174,"*変更契約*")),"変更後予定価格",IF(COUNTIF(BE174,"*単価*"),"年間支払金額","予定価格"))))))))))))</f>
        <v>#REF!</v>
      </c>
      <c r="AY174" s="194" t="e">
        <f>IF(AND(BD174=#REF!,R174&gt;#REF!),"○",IF(AND(BD174=#REF!,R174&gt;=#REF!),"○",IF(AND(BD174=#REF!,R174&gt;=#REF!),"○",IF(AND(BD174=#REF!,R174&gt;=#REF!),"○",IF(AND(BD174=#REF!,R174&gt;=#REF!),"○",IF(AND(BD174=#REF!,R174&gt;=#REF!),"○",IF(AND(BD174=#REF!,R174&gt;=#REF!),"○",IF(AND(BD174=#REF!,R174&gt;=#REF!),"○",IF(AND(BD174=#REF!,R174&gt;=#REF!),"○",IF(R174="他官署で調達手続き入札を実施のため","○","×"))))))))))</f>
        <v>#REF!</v>
      </c>
      <c r="AZ174" s="194" t="e">
        <f>IF(AND(BD174=#REF!,V174&gt;#REF!),"○",IF(AND(BD174=#REF!,V174&gt;=#REF!),"○",IF(AND(BD174=#REF!,V174&gt;=#REF!),"○",IF(AND(BD174=#REF!,V174&gt;=#REF!),"○",IF(AND(BD174=#REF!,V174&gt;=#REF!),"○",IF(AND(BD174=#REF!,V174&gt;=#REF!),"○",IF(AND(BD174=#REF!,V174&gt;=#REF!),"○",IF(AND(BD174=#REF!,V174&gt;=#REF!),"○",IF(AND(BD174=#REF!,V174&gt;=#REF!),"○","×")))))))))</f>
        <v>#REF!</v>
      </c>
      <c r="BA174" s="194" t="e">
        <f t="shared" si="18"/>
        <v>#REF!</v>
      </c>
      <c r="BB174" s="194" t="e">
        <f t="shared" si="19"/>
        <v>#REF!</v>
      </c>
      <c r="BC174" s="195" t="e">
        <f t="shared" si="20"/>
        <v>#REF!</v>
      </c>
      <c r="BD174" s="193">
        <f t="shared" si="23"/>
        <v>0</v>
      </c>
      <c r="BE174" s="7" t="e">
        <f>IF(AG174=#REF!,"",IF(AND(K174&lt;&gt;"",ISTEXT(S174)),"分担契約/単価契約",IF(ISTEXT(S174),"単価契約",IF(K174&lt;&gt;"","分担契約",""))))</f>
        <v>#REF!</v>
      </c>
      <c r="BF174" s="205" t="e">
        <f>IF(COUNTIF(R174,"**"),"",IF(AND(R174&gt;=#REF!,OR(H174=#REF!,H174=#REF!)),1,IF(AND(R174&gt;=#REF!,H174&lt;&gt;#REF!,H174&lt;&gt;#REF!),1,"")))</f>
        <v>#REF!</v>
      </c>
      <c r="BG174" s="253" t="str">
        <f t="shared" si="24"/>
        <v>○</v>
      </c>
      <c r="BH174" s="205" t="b">
        <f t="shared" si="25"/>
        <v>1</v>
      </c>
      <c r="BI174" s="205" t="b">
        <f t="shared" si="26"/>
        <v>1</v>
      </c>
    </row>
    <row r="175" spans="1:61" ht="54.95" customHeight="1">
      <c r="A175" s="177">
        <f t="shared" si="21"/>
        <v>170</v>
      </c>
      <c r="B175" s="177" t="str">
        <f t="shared" si="22"/>
        <v/>
      </c>
      <c r="C175" s="177" t="str">
        <f>IF(B175&lt;&gt;1,"",COUNTIF($B$6:B175,1))</f>
        <v/>
      </c>
      <c r="D175" s="177" t="str">
        <f>IF(B175&lt;&gt;2,"",COUNTIF($B$6:B175,2))</f>
        <v/>
      </c>
      <c r="E175" s="177" t="str">
        <f>IF(B175&lt;&gt;3,"",COUNTIF($B$6:B175,3))</f>
        <v/>
      </c>
      <c r="F175" s="177" t="str">
        <f>IF(B175&lt;&gt;4,"",COUNTIF($B$6:B175,4))</f>
        <v/>
      </c>
      <c r="G175" s="59"/>
      <c r="H175" s="60"/>
      <c r="I175" s="60"/>
      <c r="J175" s="60"/>
      <c r="K175" s="59"/>
      <c r="L175" s="7"/>
      <c r="M175" s="61"/>
      <c r="N175" s="60"/>
      <c r="O175" s="62"/>
      <c r="P175" s="60"/>
      <c r="Q175" s="59"/>
      <c r="R175" s="16"/>
      <c r="S175" s="80"/>
      <c r="T175" s="81"/>
      <c r="U175" s="237" t="e">
        <f>IF(OR(L175="×",AG175=#REF!),"－",IF(T175&lt;&gt;"",ROUNDDOWN(T175/R175,3),(IFERROR(ROUNDDOWN(S175/R175,3),"－"))))</f>
        <v>#REF!</v>
      </c>
      <c r="V175" s="63"/>
      <c r="W175" s="63"/>
      <c r="X175" s="59"/>
      <c r="Y175" s="64"/>
      <c r="Z175" s="65"/>
      <c r="AA175" s="66"/>
      <c r="AB175" s="7"/>
      <c r="AC175" s="10"/>
      <c r="AD175" s="10"/>
      <c r="AE175" s="67"/>
      <c r="AF175" s="68"/>
      <c r="AG175" s="64"/>
      <c r="AH175" s="60"/>
      <c r="AI175" s="60"/>
      <c r="AJ175" s="60"/>
      <c r="AK175" s="7"/>
      <c r="AL175" s="7"/>
      <c r="AM175" s="59"/>
      <c r="AN175" s="7"/>
      <c r="AO175" s="7"/>
      <c r="AP175" s="7"/>
      <c r="AQ175" s="7"/>
      <c r="AR175" s="7"/>
      <c r="AS175" s="7"/>
      <c r="AT175" s="7"/>
      <c r="AU175" s="7"/>
      <c r="AV175" s="179"/>
      <c r="AW175" s="192"/>
      <c r="AX175" s="194" t="e">
        <f>IF(AND(OR(K175=#REF!,K175=#REF!),OR(AG175=#REF!,AG175=#REF!)),"年間支払金額(全官署)",IF(OR(AG175=#REF!,AG175=#REF!),"年間支払金額",IF(AND(OR(COUNTIF(AI175,"*すべて*"),COUNTIF(AI175,"*全て*")),Q175="●",OR(K175=#REF!,K175=#REF!)),"年間支払金額(全官署、契約相手方ごと)",IF(AND(OR(COUNTIF(AI175,"*すべて*"),COUNTIF(AI175,"*全て*")),Q175="●"),"年間支払金額(契約相手方ごと)",IF(AND(OR(K175=#REF!,K175=#REF!),AG175=#REF!),"契約総額(全官署)",IF(AND(K175=#REF!,AG175=#REF!),"契約総額(自官署のみ)",IF(K175=#REF!,"年間支払金額(自官署のみ)",IF(AG175=#REF!,"契約総額",IF(AND(COUNTIF(BE175,"&lt;&gt;*単価*"),OR(K175=#REF!,K175=#REF!)),"全官署予定価格",IF(AND(COUNTIF(BE175,"*単価*"),OR(K175=#REF!,K175=#REF!)),"全官署支払金額",IF(AND(COUNTIF(BE175,"&lt;&gt;*単価*"),COUNTIF(BE175,"*変更契約*")),"変更後予定価格",IF(COUNTIF(BE175,"*単価*"),"年間支払金額","予定価格"))))))))))))</f>
        <v>#REF!</v>
      </c>
      <c r="AY175" s="194" t="e">
        <f>IF(AND(BD175=#REF!,R175&gt;#REF!),"○",IF(AND(BD175=#REF!,R175&gt;=#REF!),"○",IF(AND(BD175=#REF!,R175&gt;=#REF!),"○",IF(AND(BD175=#REF!,R175&gt;=#REF!),"○",IF(AND(BD175=#REF!,R175&gt;=#REF!),"○",IF(AND(BD175=#REF!,R175&gt;=#REF!),"○",IF(AND(BD175=#REF!,R175&gt;=#REF!),"○",IF(AND(BD175=#REF!,R175&gt;=#REF!),"○",IF(AND(BD175=#REF!,R175&gt;=#REF!),"○",IF(R175="他官署で調達手続き入札を実施のため","○","×"))))))))))</f>
        <v>#REF!</v>
      </c>
      <c r="AZ175" s="194" t="e">
        <f>IF(AND(BD175=#REF!,V175&gt;#REF!),"○",IF(AND(BD175=#REF!,V175&gt;=#REF!),"○",IF(AND(BD175=#REF!,V175&gt;=#REF!),"○",IF(AND(BD175=#REF!,V175&gt;=#REF!),"○",IF(AND(BD175=#REF!,V175&gt;=#REF!),"○",IF(AND(BD175=#REF!,V175&gt;=#REF!),"○",IF(AND(BD175=#REF!,V175&gt;=#REF!),"○",IF(AND(BD175=#REF!,V175&gt;=#REF!),"○",IF(AND(BD175=#REF!,V175&gt;=#REF!),"○","×")))))))))</f>
        <v>#REF!</v>
      </c>
      <c r="BA175" s="194" t="e">
        <f t="shared" si="18"/>
        <v>#REF!</v>
      </c>
      <c r="BB175" s="194" t="e">
        <f t="shared" si="19"/>
        <v>#REF!</v>
      </c>
      <c r="BC175" s="195" t="e">
        <f t="shared" si="20"/>
        <v>#REF!</v>
      </c>
      <c r="BD175" s="193">
        <f t="shared" si="23"/>
        <v>0</v>
      </c>
      <c r="BE175" s="7" t="e">
        <f>IF(AG175=#REF!,"",IF(AND(K175&lt;&gt;"",ISTEXT(S175)),"分担契約/単価契約",IF(ISTEXT(S175),"単価契約",IF(K175&lt;&gt;"","分担契約",""))))</f>
        <v>#REF!</v>
      </c>
      <c r="BF175" s="205" t="e">
        <f>IF(COUNTIF(R175,"**"),"",IF(AND(R175&gt;=#REF!,OR(H175=#REF!,H175=#REF!)),1,IF(AND(R175&gt;=#REF!,H175&lt;&gt;#REF!,H175&lt;&gt;#REF!),1,"")))</f>
        <v>#REF!</v>
      </c>
      <c r="BG175" s="253" t="str">
        <f t="shared" si="24"/>
        <v>○</v>
      </c>
      <c r="BH175" s="205" t="b">
        <f t="shared" si="25"/>
        <v>1</v>
      </c>
      <c r="BI175" s="205" t="b">
        <f t="shared" si="26"/>
        <v>1</v>
      </c>
    </row>
    <row r="176" spans="1:61" ht="54.95" customHeight="1">
      <c r="A176" s="177">
        <f t="shared" si="21"/>
        <v>171</v>
      </c>
      <c r="B176" s="177" t="str">
        <f t="shared" si="22"/>
        <v/>
      </c>
      <c r="C176" s="177" t="str">
        <f>IF(B176&lt;&gt;1,"",COUNTIF($B$6:B176,1))</f>
        <v/>
      </c>
      <c r="D176" s="177" t="str">
        <f>IF(B176&lt;&gt;2,"",COUNTIF($B$6:B176,2))</f>
        <v/>
      </c>
      <c r="E176" s="177" t="str">
        <f>IF(B176&lt;&gt;3,"",COUNTIF($B$6:B176,3))</f>
        <v/>
      </c>
      <c r="F176" s="177" t="str">
        <f>IF(B176&lt;&gt;4,"",COUNTIF($B$6:B176,4))</f>
        <v/>
      </c>
      <c r="G176" s="59"/>
      <c r="H176" s="60"/>
      <c r="I176" s="60"/>
      <c r="J176" s="60"/>
      <c r="K176" s="59"/>
      <c r="L176" s="7"/>
      <c r="M176" s="61"/>
      <c r="N176" s="60"/>
      <c r="O176" s="62"/>
      <c r="P176" s="60"/>
      <c r="Q176" s="59"/>
      <c r="R176" s="16"/>
      <c r="S176" s="80"/>
      <c r="T176" s="81"/>
      <c r="U176" s="237" t="e">
        <f>IF(OR(L176="×",AG176=#REF!),"－",IF(T176&lt;&gt;"",ROUNDDOWN(T176/R176,3),(IFERROR(ROUNDDOWN(S176/R176,3),"－"))))</f>
        <v>#REF!</v>
      </c>
      <c r="V176" s="63"/>
      <c r="W176" s="63"/>
      <c r="X176" s="59"/>
      <c r="Y176" s="64"/>
      <c r="Z176" s="65"/>
      <c r="AA176" s="66"/>
      <c r="AB176" s="7"/>
      <c r="AC176" s="10"/>
      <c r="AD176" s="10"/>
      <c r="AE176" s="67"/>
      <c r="AF176" s="68"/>
      <c r="AG176" s="64"/>
      <c r="AH176" s="60"/>
      <c r="AI176" s="60"/>
      <c r="AJ176" s="60"/>
      <c r="AK176" s="7"/>
      <c r="AL176" s="7"/>
      <c r="AM176" s="59"/>
      <c r="AN176" s="7"/>
      <c r="AO176" s="7"/>
      <c r="AP176" s="7"/>
      <c r="AQ176" s="7"/>
      <c r="AR176" s="7"/>
      <c r="AS176" s="7"/>
      <c r="AT176" s="7"/>
      <c r="AU176" s="7"/>
      <c r="AV176" s="179"/>
      <c r="AW176" s="192"/>
      <c r="AX176" s="194" t="e">
        <f>IF(AND(OR(K176=#REF!,K176=#REF!),OR(AG176=#REF!,AG176=#REF!)),"年間支払金額(全官署)",IF(OR(AG176=#REF!,AG176=#REF!),"年間支払金額",IF(AND(OR(COUNTIF(AI176,"*すべて*"),COUNTIF(AI176,"*全て*")),Q176="●",OR(K176=#REF!,K176=#REF!)),"年間支払金額(全官署、契約相手方ごと)",IF(AND(OR(COUNTIF(AI176,"*すべて*"),COUNTIF(AI176,"*全て*")),Q176="●"),"年間支払金額(契約相手方ごと)",IF(AND(OR(K176=#REF!,K176=#REF!),AG176=#REF!),"契約総額(全官署)",IF(AND(K176=#REF!,AG176=#REF!),"契約総額(自官署のみ)",IF(K176=#REF!,"年間支払金額(自官署のみ)",IF(AG176=#REF!,"契約総額",IF(AND(COUNTIF(BE176,"&lt;&gt;*単価*"),OR(K176=#REF!,K176=#REF!)),"全官署予定価格",IF(AND(COUNTIF(BE176,"*単価*"),OR(K176=#REF!,K176=#REF!)),"全官署支払金額",IF(AND(COUNTIF(BE176,"&lt;&gt;*単価*"),COUNTIF(BE176,"*変更契約*")),"変更後予定価格",IF(COUNTIF(BE176,"*単価*"),"年間支払金額","予定価格"))))))))))))</f>
        <v>#REF!</v>
      </c>
      <c r="AY176" s="194" t="e">
        <f>IF(AND(BD176=#REF!,R176&gt;#REF!),"○",IF(AND(BD176=#REF!,R176&gt;=#REF!),"○",IF(AND(BD176=#REF!,R176&gt;=#REF!),"○",IF(AND(BD176=#REF!,R176&gt;=#REF!),"○",IF(AND(BD176=#REF!,R176&gt;=#REF!),"○",IF(AND(BD176=#REF!,R176&gt;=#REF!),"○",IF(AND(BD176=#REF!,R176&gt;=#REF!),"○",IF(AND(BD176=#REF!,R176&gt;=#REF!),"○",IF(AND(BD176=#REF!,R176&gt;=#REF!),"○",IF(R176="他官署で調達手続き入札を実施のため","○","×"))))))))))</f>
        <v>#REF!</v>
      </c>
      <c r="AZ176" s="194" t="e">
        <f>IF(AND(BD176=#REF!,V176&gt;#REF!),"○",IF(AND(BD176=#REF!,V176&gt;=#REF!),"○",IF(AND(BD176=#REF!,V176&gt;=#REF!),"○",IF(AND(BD176=#REF!,V176&gt;=#REF!),"○",IF(AND(BD176=#REF!,V176&gt;=#REF!),"○",IF(AND(BD176=#REF!,V176&gt;=#REF!),"○",IF(AND(BD176=#REF!,V176&gt;=#REF!),"○",IF(AND(BD176=#REF!,V176&gt;=#REF!),"○",IF(AND(BD176=#REF!,V176&gt;=#REF!),"○","×")))))))))</f>
        <v>#REF!</v>
      </c>
      <c r="BA176" s="194" t="e">
        <f t="shared" si="18"/>
        <v>#REF!</v>
      </c>
      <c r="BB176" s="194" t="e">
        <f t="shared" si="19"/>
        <v>#REF!</v>
      </c>
      <c r="BC176" s="195" t="e">
        <f t="shared" si="20"/>
        <v>#REF!</v>
      </c>
      <c r="BD176" s="193">
        <f t="shared" si="23"/>
        <v>0</v>
      </c>
      <c r="BE176" s="7" t="e">
        <f>IF(AG176=#REF!,"",IF(AND(K176&lt;&gt;"",ISTEXT(S176)),"分担契約/単価契約",IF(ISTEXT(S176),"単価契約",IF(K176&lt;&gt;"","分担契約",""))))</f>
        <v>#REF!</v>
      </c>
      <c r="BF176" s="205" t="e">
        <f>IF(COUNTIF(R176,"**"),"",IF(AND(R176&gt;=#REF!,OR(H176=#REF!,H176=#REF!)),1,IF(AND(R176&gt;=#REF!,H176&lt;&gt;#REF!,H176&lt;&gt;#REF!),1,"")))</f>
        <v>#REF!</v>
      </c>
      <c r="BG176" s="253" t="str">
        <f t="shared" si="24"/>
        <v>○</v>
      </c>
      <c r="BH176" s="205" t="b">
        <f t="shared" si="25"/>
        <v>1</v>
      </c>
      <c r="BI176" s="205" t="b">
        <f t="shared" si="26"/>
        <v>1</v>
      </c>
    </row>
    <row r="177" spans="1:61" ht="54.95" customHeight="1">
      <c r="A177" s="177">
        <f t="shared" si="21"/>
        <v>172</v>
      </c>
      <c r="B177" s="177" t="str">
        <f t="shared" si="22"/>
        <v/>
      </c>
      <c r="C177" s="177" t="str">
        <f>IF(B177&lt;&gt;1,"",COUNTIF($B$6:B177,1))</f>
        <v/>
      </c>
      <c r="D177" s="177" t="str">
        <f>IF(B177&lt;&gt;2,"",COUNTIF($B$6:B177,2))</f>
        <v/>
      </c>
      <c r="E177" s="177" t="str">
        <f>IF(B177&lt;&gt;3,"",COUNTIF($B$6:B177,3))</f>
        <v/>
      </c>
      <c r="F177" s="177" t="str">
        <f>IF(B177&lt;&gt;4,"",COUNTIF($B$6:B177,4))</f>
        <v/>
      </c>
      <c r="G177" s="59"/>
      <c r="H177" s="60"/>
      <c r="I177" s="60"/>
      <c r="J177" s="60"/>
      <c r="K177" s="59"/>
      <c r="L177" s="7"/>
      <c r="M177" s="61"/>
      <c r="N177" s="60"/>
      <c r="O177" s="62"/>
      <c r="P177" s="60"/>
      <c r="Q177" s="59"/>
      <c r="R177" s="16"/>
      <c r="S177" s="80"/>
      <c r="T177" s="81"/>
      <c r="U177" s="237" t="e">
        <f>IF(OR(L177="×",AG177=#REF!),"－",IF(T177&lt;&gt;"",ROUNDDOWN(T177/R177,3),(IFERROR(ROUNDDOWN(S177/R177,3),"－"))))</f>
        <v>#REF!</v>
      </c>
      <c r="V177" s="63"/>
      <c r="W177" s="63"/>
      <c r="X177" s="59"/>
      <c r="Y177" s="64"/>
      <c r="Z177" s="65"/>
      <c r="AA177" s="66"/>
      <c r="AB177" s="7"/>
      <c r="AC177" s="10"/>
      <c r="AD177" s="10"/>
      <c r="AE177" s="67"/>
      <c r="AF177" s="68"/>
      <c r="AG177" s="64"/>
      <c r="AH177" s="60"/>
      <c r="AI177" s="60"/>
      <c r="AJ177" s="60"/>
      <c r="AK177" s="7"/>
      <c r="AL177" s="7"/>
      <c r="AM177" s="59"/>
      <c r="AN177" s="7"/>
      <c r="AO177" s="7"/>
      <c r="AP177" s="7"/>
      <c r="AQ177" s="7"/>
      <c r="AR177" s="7"/>
      <c r="AS177" s="7"/>
      <c r="AT177" s="7"/>
      <c r="AU177" s="7"/>
      <c r="AV177" s="179"/>
      <c r="AW177" s="192"/>
      <c r="AX177" s="194" t="e">
        <f>IF(AND(OR(K177=#REF!,K177=#REF!),OR(AG177=#REF!,AG177=#REF!)),"年間支払金額(全官署)",IF(OR(AG177=#REF!,AG177=#REF!),"年間支払金額",IF(AND(OR(COUNTIF(AI177,"*すべて*"),COUNTIF(AI177,"*全て*")),Q177="●",OR(K177=#REF!,K177=#REF!)),"年間支払金額(全官署、契約相手方ごと)",IF(AND(OR(COUNTIF(AI177,"*すべて*"),COUNTIF(AI177,"*全て*")),Q177="●"),"年間支払金額(契約相手方ごと)",IF(AND(OR(K177=#REF!,K177=#REF!),AG177=#REF!),"契約総額(全官署)",IF(AND(K177=#REF!,AG177=#REF!),"契約総額(自官署のみ)",IF(K177=#REF!,"年間支払金額(自官署のみ)",IF(AG177=#REF!,"契約総額",IF(AND(COUNTIF(BE177,"&lt;&gt;*単価*"),OR(K177=#REF!,K177=#REF!)),"全官署予定価格",IF(AND(COUNTIF(BE177,"*単価*"),OR(K177=#REF!,K177=#REF!)),"全官署支払金額",IF(AND(COUNTIF(BE177,"&lt;&gt;*単価*"),COUNTIF(BE177,"*変更契約*")),"変更後予定価格",IF(COUNTIF(BE177,"*単価*"),"年間支払金額","予定価格"))))))))))))</f>
        <v>#REF!</v>
      </c>
      <c r="AY177" s="194" t="e">
        <f>IF(AND(BD177=#REF!,R177&gt;#REF!),"○",IF(AND(BD177=#REF!,R177&gt;=#REF!),"○",IF(AND(BD177=#REF!,R177&gt;=#REF!),"○",IF(AND(BD177=#REF!,R177&gt;=#REF!),"○",IF(AND(BD177=#REF!,R177&gt;=#REF!),"○",IF(AND(BD177=#REF!,R177&gt;=#REF!),"○",IF(AND(BD177=#REF!,R177&gt;=#REF!),"○",IF(AND(BD177=#REF!,R177&gt;=#REF!),"○",IF(AND(BD177=#REF!,R177&gt;=#REF!),"○",IF(R177="他官署で調達手続き入札を実施のため","○","×"))))))))))</f>
        <v>#REF!</v>
      </c>
      <c r="AZ177" s="194" t="e">
        <f>IF(AND(BD177=#REF!,V177&gt;#REF!),"○",IF(AND(BD177=#REF!,V177&gt;=#REF!),"○",IF(AND(BD177=#REF!,V177&gt;=#REF!),"○",IF(AND(BD177=#REF!,V177&gt;=#REF!),"○",IF(AND(BD177=#REF!,V177&gt;=#REF!),"○",IF(AND(BD177=#REF!,V177&gt;=#REF!),"○",IF(AND(BD177=#REF!,V177&gt;=#REF!),"○",IF(AND(BD177=#REF!,V177&gt;=#REF!),"○",IF(AND(BD177=#REF!,V177&gt;=#REF!),"○","×")))))))))</f>
        <v>#REF!</v>
      </c>
      <c r="BA177" s="194" t="e">
        <f t="shared" si="18"/>
        <v>#REF!</v>
      </c>
      <c r="BB177" s="194" t="e">
        <f t="shared" si="19"/>
        <v>#REF!</v>
      </c>
      <c r="BC177" s="195" t="e">
        <f t="shared" si="20"/>
        <v>#REF!</v>
      </c>
      <c r="BD177" s="193">
        <f t="shared" si="23"/>
        <v>0</v>
      </c>
      <c r="BE177" s="7" t="e">
        <f>IF(AG177=#REF!,"",IF(AND(K177&lt;&gt;"",ISTEXT(S177)),"分担契約/単価契約",IF(ISTEXT(S177),"単価契約",IF(K177&lt;&gt;"","分担契約",""))))</f>
        <v>#REF!</v>
      </c>
      <c r="BF177" s="205" t="e">
        <f>IF(COUNTIF(R177,"**"),"",IF(AND(R177&gt;=#REF!,OR(H177=#REF!,H177=#REF!)),1,IF(AND(R177&gt;=#REF!,H177&lt;&gt;#REF!,H177&lt;&gt;#REF!),1,"")))</f>
        <v>#REF!</v>
      </c>
      <c r="BG177" s="253" t="str">
        <f t="shared" si="24"/>
        <v>○</v>
      </c>
      <c r="BH177" s="205" t="b">
        <f t="shared" si="25"/>
        <v>1</v>
      </c>
      <c r="BI177" s="205" t="b">
        <f t="shared" si="26"/>
        <v>1</v>
      </c>
    </row>
    <row r="178" spans="1:61" ht="54.95" customHeight="1">
      <c r="A178" s="177">
        <f t="shared" si="21"/>
        <v>173</v>
      </c>
      <c r="B178" s="177" t="str">
        <f t="shared" si="22"/>
        <v/>
      </c>
      <c r="C178" s="177" t="str">
        <f>IF(B178&lt;&gt;1,"",COUNTIF($B$6:B178,1))</f>
        <v/>
      </c>
      <c r="D178" s="177" t="str">
        <f>IF(B178&lt;&gt;2,"",COUNTIF($B$6:B178,2))</f>
        <v/>
      </c>
      <c r="E178" s="177" t="str">
        <f>IF(B178&lt;&gt;3,"",COUNTIF($B$6:B178,3))</f>
        <v/>
      </c>
      <c r="F178" s="177" t="str">
        <f>IF(B178&lt;&gt;4,"",COUNTIF($B$6:B178,4))</f>
        <v/>
      </c>
      <c r="G178" s="59"/>
      <c r="H178" s="60"/>
      <c r="I178" s="60"/>
      <c r="J178" s="60"/>
      <c r="K178" s="59"/>
      <c r="L178" s="7"/>
      <c r="M178" s="61"/>
      <c r="N178" s="60"/>
      <c r="O178" s="62"/>
      <c r="P178" s="60"/>
      <c r="Q178" s="59"/>
      <c r="R178" s="16"/>
      <c r="S178" s="80"/>
      <c r="T178" s="81"/>
      <c r="U178" s="237" t="e">
        <f>IF(OR(L178="×",AG178=#REF!),"－",IF(T178&lt;&gt;"",ROUNDDOWN(T178/R178,3),(IFERROR(ROUNDDOWN(S178/R178,3),"－"))))</f>
        <v>#REF!</v>
      </c>
      <c r="V178" s="63"/>
      <c r="W178" s="63"/>
      <c r="X178" s="59"/>
      <c r="Y178" s="64"/>
      <c r="Z178" s="65"/>
      <c r="AA178" s="66"/>
      <c r="AB178" s="7"/>
      <c r="AC178" s="10"/>
      <c r="AD178" s="10"/>
      <c r="AE178" s="67"/>
      <c r="AF178" s="68"/>
      <c r="AG178" s="64"/>
      <c r="AH178" s="60"/>
      <c r="AI178" s="60"/>
      <c r="AJ178" s="60"/>
      <c r="AK178" s="7"/>
      <c r="AL178" s="7"/>
      <c r="AM178" s="59"/>
      <c r="AN178" s="7"/>
      <c r="AO178" s="7"/>
      <c r="AP178" s="7"/>
      <c r="AQ178" s="7"/>
      <c r="AR178" s="7"/>
      <c r="AS178" s="7"/>
      <c r="AT178" s="7"/>
      <c r="AU178" s="7"/>
      <c r="AV178" s="179"/>
      <c r="AW178" s="192"/>
      <c r="AX178" s="194" t="e">
        <f>IF(AND(OR(K178=#REF!,K178=#REF!),OR(AG178=#REF!,AG178=#REF!)),"年間支払金額(全官署)",IF(OR(AG178=#REF!,AG178=#REF!),"年間支払金額",IF(AND(OR(COUNTIF(AI178,"*すべて*"),COUNTIF(AI178,"*全て*")),Q178="●",OR(K178=#REF!,K178=#REF!)),"年間支払金額(全官署、契約相手方ごと)",IF(AND(OR(COUNTIF(AI178,"*すべて*"),COUNTIF(AI178,"*全て*")),Q178="●"),"年間支払金額(契約相手方ごと)",IF(AND(OR(K178=#REF!,K178=#REF!),AG178=#REF!),"契約総額(全官署)",IF(AND(K178=#REF!,AG178=#REF!),"契約総額(自官署のみ)",IF(K178=#REF!,"年間支払金額(自官署のみ)",IF(AG178=#REF!,"契約総額",IF(AND(COUNTIF(BE178,"&lt;&gt;*単価*"),OR(K178=#REF!,K178=#REF!)),"全官署予定価格",IF(AND(COUNTIF(BE178,"*単価*"),OR(K178=#REF!,K178=#REF!)),"全官署支払金額",IF(AND(COUNTIF(BE178,"&lt;&gt;*単価*"),COUNTIF(BE178,"*変更契約*")),"変更後予定価格",IF(COUNTIF(BE178,"*単価*"),"年間支払金額","予定価格"))))))))))))</f>
        <v>#REF!</v>
      </c>
      <c r="AY178" s="194" t="e">
        <f>IF(AND(BD178=#REF!,R178&gt;#REF!),"○",IF(AND(BD178=#REF!,R178&gt;=#REF!),"○",IF(AND(BD178=#REF!,R178&gt;=#REF!),"○",IF(AND(BD178=#REF!,R178&gt;=#REF!),"○",IF(AND(BD178=#REF!,R178&gt;=#REF!),"○",IF(AND(BD178=#REF!,R178&gt;=#REF!),"○",IF(AND(BD178=#REF!,R178&gt;=#REF!),"○",IF(AND(BD178=#REF!,R178&gt;=#REF!),"○",IF(AND(BD178=#REF!,R178&gt;=#REF!),"○",IF(R178="他官署で調達手続き入札を実施のため","○","×"))))))))))</f>
        <v>#REF!</v>
      </c>
      <c r="AZ178" s="194" t="e">
        <f>IF(AND(BD178=#REF!,V178&gt;#REF!),"○",IF(AND(BD178=#REF!,V178&gt;=#REF!),"○",IF(AND(BD178=#REF!,V178&gt;=#REF!),"○",IF(AND(BD178=#REF!,V178&gt;=#REF!),"○",IF(AND(BD178=#REF!,V178&gt;=#REF!),"○",IF(AND(BD178=#REF!,V178&gt;=#REF!),"○",IF(AND(BD178=#REF!,V178&gt;=#REF!),"○",IF(AND(BD178=#REF!,V178&gt;=#REF!),"○",IF(AND(BD178=#REF!,V178&gt;=#REF!),"○","×")))))))))</f>
        <v>#REF!</v>
      </c>
      <c r="BA178" s="194" t="e">
        <f t="shared" si="18"/>
        <v>#REF!</v>
      </c>
      <c r="BB178" s="194" t="e">
        <f t="shared" si="19"/>
        <v>#REF!</v>
      </c>
      <c r="BC178" s="195" t="e">
        <f t="shared" si="20"/>
        <v>#REF!</v>
      </c>
      <c r="BD178" s="193">
        <f t="shared" si="23"/>
        <v>0</v>
      </c>
      <c r="BE178" s="7" t="e">
        <f>IF(AG178=#REF!,"",IF(AND(K178&lt;&gt;"",ISTEXT(S178)),"分担契約/単価契約",IF(ISTEXT(S178),"単価契約",IF(K178&lt;&gt;"","分担契約",""))))</f>
        <v>#REF!</v>
      </c>
      <c r="BF178" s="205" t="e">
        <f>IF(COUNTIF(R178,"**"),"",IF(AND(R178&gt;=#REF!,OR(H178=#REF!,H178=#REF!)),1,IF(AND(R178&gt;=#REF!,H178&lt;&gt;#REF!,H178&lt;&gt;#REF!),1,"")))</f>
        <v>#REF!</v>
      </c>
      <c r="BG178" s="253" t="str">
        <f t="shared" si="24"/>
        <v>○</v>
      </c>
      <c r="BH178" s="205" t="b">
        <f t="shared" si="25"/>
        <v>1</v>
      </c>
      <c r="BI178" s="205" t="b">
        <f t="shared" si="26"/>
        <v>1</v>
      </c>
    </row>
    <row r="179" spans="1:61" ht="54.95" customHeight="1">
      <c r="A179" s="177">
        <f t="shared" si="21"/>
        <v>174</v>
      </c>
      <c r="B179" s="177" t="str">
        <f t="shared" si="22"/>
        <v/>
      </c>
      <c r="C179" s="177" t="str">
        <f>IF(B179&lt;&gt;1,"",COUNTIF($B$6:B179,1))</f>
        <v/>
      </c>
      <c r="D179" s="177" t="str">
        <f>IF(B179&lt;&gt;2,"",COUNTIF($B$6:B179,2))</f>
        <v/>
      </c>
      <c r="E179" s="177" t="str">
        <f>IF(B179&lt;&gt;3,"",COUNTIF($B$6:B179,3))</f>
        <v/>
      </c>
      <c r="F179" s="177" t="str">
        <f>IF(B179&lt;&gt;4,"",COUNTIF($B$6:B179,4))</f>
        <v/>
      </c>
      <c r="G179" s="59"/>
      <c r="H179" s="60"/>
      <c r="I179" s="60"/>
      <c r="J179" s="60"/>
      <c r="K179" s="59"/>
      <c r="L179" s="7"/>
      <c r="M179" s="61"/>
      <c r="N179" s="60"/>
      <c r="O179" s="62"/>
      <c r="P179" s="60"/>
      <c r="Q179" s="59"/>
      <c r="R179" s="16"/>
      <c r="S179" s="80"/>
      <c r="T179" s="81"/>
      <c r="U179" s="237" t="e">
        <f>IF(OR(L179="×",AG179=#REF!),"－",IF(T179&lt;&gt;"",ROUNDDOWN(T179/R179,3),(IFERROR(ROUNDDOWN(S179/R179,3),"－"))))</f>
        <v>#REF!</v>
      </c>
      <c r="V179" s="63"/>
      <c r="W179" s="63"/>
      <c r="X179" s="59"/>
      <c r="Y179" s="64"/>
      <c r="Z179" s="65"/>
      <c r="AA179" s="66"/>
      <c r="AB179" s="7"/>
      <c r="AC179" s="10"/>
      <c r="AD179" s="10"/>
      <c r="AE179" s="67"/>
      <c r="AF179" s="68"/>
      <c r="AG179" s="64"/>
      <c r="AH179" s="60"/>
      <c r="AI179" s="60"/>
      <c r="AJ179" s="60"/>
      <c r="AK179" s="7"/>
      <c r="AL179" s="7"/>
      <c r="AM179" s="59"/>
      <c r="AN179" s="7"/>
      <c r="AO179" s="7"/>
      <c r="AP179" s="7"/>
      <c r="AQ179" s="7"/>
      <c r="AR179" s="7"/>
      <c r="AS179" s="7"/>
      <c r="AT179" s="7"/>
      <c r="AU179" s="7"/>
      <c r="AV179" s="179"/>
      <c r="AW179" s="192"/>
      <c r="AX179" s="194" t="e">
        <f>IF(AND(OR(K179=#REF!,K179=#REF!),OR(AG179=#REF!,AG179=#REF!)),"年間支払金額(全官署)",IF(OR(AG179=#REF!,AG179=#REF!),"年間支払金額",IF(AND(OR(COUNTIF(AI179,"*すべて*"),COUNTIF(AI179,"*全て*")),Q179="●",OR(K179=#REF!,K179=#REF!)),"年間支払金額(全官署、契約相手方ごと)",IF(AND(OR(COUNTIF(AI179,"*すべて*"),COUNTIF(AI179,"*全て*")),Q179="●"),"年間支払金額(契約相手方ごと)",IF(AND(OR(K179=#REF!,K179=#REF!),AG179=#REF!),"契約総額(全官署)",IF(AND(K179=#REF!,AG179=#REF!),"契約総額(自官署のみ)",IF(K179=#REF!,"年間支払金額(自官署のみ)",IF(AG179=#REF!,"契約総額",IF(AND(COUNTIF(BE179,"&lt;&gt;*単価*"),OR(K179=#REF!,K179=#REF!)),"全官署予定価格",IF(AND(COUNTIF(BE179,"*単価*"),OR(K179=#REF!,K179=#REF!)),"全官署支払金額",IF(AND(COUNTIF(BE179,"&lt;&gt;*単価*"),COUNTIF(BE179,"*変更契約*")),"変更後予定価格",IF(COUNTIF(BE179,"*単価*"),"年間支払金額","予定価格"))))))))))))</f>
        <v>#REF!</v>
      </c>
      <c r="AY179" s="194" t="e">
        <f>IF(AND(BD179=#REF!,R179&gt;#REF!),"○",IF(AND(BD179=#REF!,R179&gt;=#REF!),"○",IF(AND(BD179=#REF!,R179&gt;=#REF!),"○",IF(AND(BD179=#REF!,R179&gt;=#REF!),"○",IF(AND(BD179=#REF!,R179&gt;=#REF!),"○",IF(AND(BD179=#REF!,R179&gt;=#REF!),"○",IF(AND(BD179=#REF!,R179&gt;=#REF!),"○",IF(AND(BD179=#REF!,R179&gt;=#REF!),"○",IF(AND(BD179=#REF!,R179&gt;=#REF!),"○",IF(R179="他官署で調達手続き入札を実施のため","○","×"))))))))))</f>
        <v>#REF!</v>
      </c>
      <c r="AZ179" s="194" t="e">
        <f>IF(AND(BD179=#REF!,V179&gt;#REF!),"○",IF(AND(BD179=#REF!,V179&gt;=#REF!),"○",IF(AND(BD179=#REF!,V179&gt;=#REF!),"○",IF(AND(BD179=#REF!,V179&gt;=#REF!),"○",IF(AND(BD179=#REF!,V179&gt;=#REF!),"○",IF(AND(BD179=#REF!,V179&gt;=#REF!),"○",IF(AND(BD179=#REF!,V179&gt;=#REF!),"○",IF(AND(BD179=#REF!,V179&gt;=#REF!),"○",IF(AND(BD179=#REF!,V179&gt;=#REF!),"○","×")))))))))</f>
        <v>#REF!</v>
      </c>
      <c r="BA179" s="194" t="e">
        <f t="shared" si="18"/>
        <v>#REF!</v>
      </c>
      <c r="BB179" s="194" t="e">
        <f t="shared" si="19"/>
        <v>#REF!</v>
      </c>
      <c r="BC179" s="195" t="e">
        <f t="shared" si="20"/>
        <v>#REF!</v>
      </c>
      <c r="BD179" s="193">
        <f t="shared" si="23"/>
        <v>0</v>
      </c>
      <c r="BE179" s="7" t="e">
        <f>IF(AG179=#REF!,"",IF(AND(K179&lt;&gt;"",ISTEXT(S179)),"分担契約/単価契約",IF(ISTEXT(S179),"単価契約",IF(K179&lt;&gt;"","分担契約",""))))</f>
        <v>#REF!</v>
      </c>
      <c r="BF179" s="205" t="e">
        <f>IF(COUNTIF(R179,"**"),"",IF(AND(R179&gt;=#REF!,OR(H179=#REF!,H179=#REF!)),1,IF(AND(R179&gt;=#REF!,H179&lt;&gt;#REF!,H179&lt;&gt;#REF!),1,"")))</f>
        <v>#REF!</v>
      </c>
      <c r="BG179" s="253" t="str">
        <f t="shared" si="24"/>
        <v>○</v>
      </c>
      <c r="BH179" s="205" t="b">
        <f t="shared" si="25"/>
        <v>1</v>
      </c>
      <c r="BI179" s="205" t="b">
        <f t="shared" si="26"/>
        <v>1</v>
      </c>
    </row>
    <row r="180" spans="1:61" ht="54.95" customHeight="1">
      <c r="A180" s="177">
        <f t="shared" si="21"/>
        <v>175</v>
      </c>
      <c r="B180" s="177" t="str">
        <f t="shared" si="22"/>
        <v/>
      </c>
      <c r="C180" s="177" t="str">
        <f>IF(B180&lt;&gt;1,"",COUNTIF($B$6:B180,1))</f>
        <v/>
      </c>
      <c r="D180" s="177" t="str">
        <f>IF(B180&lt;&gt;2,"",COUNTIF($B$6:B180,2))</f>
        <v/>
      </c>
      <c r="E180" s="177" t="str">
        <f>IF(B180&lt;&gt;3,"",COUNTIF($B$6:B180,3))</f>
        <v/>
      </c>
      <c r="F180" s="177" t="str">
        <f>IF(B180&lt;&gt;4,"",COUNTIF($B$6:B180,4))</f>
        <v/>
      </c>
      <c r="G180" s="59"/>
      <c r="H180" s="60"/>
      <c r="I180" s="60"/>
      <c r="J180" s="60"/>
      <c r="K180" s="59"/>
      <c r="L180" s="7"/>
      <c r="M180" s="61"/>
      <c r="N180" s="60"/>
      <c r="O180" s="62"/>
      <c r="P180" s="7"/>
      <c r="Q180" s="59"/>
      <c r="R180" s="16"/>
      <c r="S180" s="240"/>
      <c r="T180" s="83"/>
      <c r="U180" s="237" t="e">
        <f>IF(OR(L180="×",AG180=#REF!),"－",IF(T180&lt;&gt;"",ROUNDDOWN(T180/R180,3),(IFERROR(ROUNDDOWN(S180/R180,3),"－"))))</f>
        <v>#REF!</v>
      </c>
      <c r="V180" s="70"/>
      <c r="W180" s="70"/>
      <c r="X180" s="59"/>
      <c r="Y180" s="64"/>
      <c r="Z180" s="71"/>
      <c r="AA180" s="72"/>
      <c r="AB180" s="7"/>
      <c r="AC180" s="16"/>
      <c r="AD180" s="16"/>
      <c r="AE180" s="67"/>
      <c r="AF180" s="68"/>
      <c r="AG180" s="64"/>
      <c r="AH180" s="60"/>
      <c r="AI180" s="60"/>
      <c r="AJ180" s="60"/>
      <c r="AK180" s="7"/>
      <c r="AL180" s="7"/>
      <c r="AM180" s="59"/>
      <c r="AN180" s="7"/>
      <c r="AO180" s="7"/>
      <c r="AP180" s="7"/>
      <c r="AQ180" s="7"/>
      <c r="AR180" s="7"/>
      <c r="AS180" s="7"/>
      <c r="AT180" s="7"/>
      <c r="AU180" s="7"/>
      <c r="AV180" s="179"/>
      <c r="AW180" s="192"/>
      <c r="AX180" s="194" t="e">
        <f>IF(AND(OR(K180=#REF!,K180=#REF!),OR(AG180=#REF!,AG180=#REF!)),"年間支払金額(全官署)",IF(OR(AG180=#REF!,AG180=#REF!),"年間支払金額",IF(AND(OR(COUNTIF(AI180,"*すべて*"),COUNTIF(AI180,"*全て*")),Q180="●",OR(K180=#REF!,K180=#REF!)),"年間支払金額(全官署、契約相手方ごと)",IF(AND(OR(COUNTIF(AI180,"*すべて*"),COUNTIF(AI180,"*全て*")),Q180="●"),"年間支払金額(契約相手方ごと)",IF(AND(OR(K180=#REF!,K180=#REF!),AG180=#REF!),"契約総額(全官署)",IF(AND(K180=#REF!,AG180=#REF!),"契約総額(自官署のみ)",IF(K180=#REF!,"年間支払金額(自官署のみ)",IF(AG180=#REF!,"契約総額",IF(AND(COUNTIF(BE180,"&lt;&gt;*単価*"),OR(K180=#REF!,K180=#REF!)),"全官署予定価格",IF(AND(COUNTIF(BE180,"*単価*"),OR(K180=#REF!,K180=#REF!)),"全官署支払金額",IF(AND(COUNTIF(BE180,"&lt;&gt;*単価*"),COUNTIF(BE180,"*変更契約*")),"変更後予定価格",IF(COUNTIF(BE180,"*単価*"),"年間支払金額","予定価格"))))))))))))</f>
        <v>#REF!</v>
      </c>
      <c r="AY180" s="194" t="e">
        <f>IF(AND(BD180=#REF!,R180&gt;#REF!),"○",IF(AND(BD180=#REF!,R180&gt;=#REF!),"○",IF(AND(BD180=#REF!,R180&gt;=#REF!),"○",IF(AND(BD180=#REF!,R180&gt;=#REF!),"○",IF(AND(BD180=#REF!,R180&gt;=#REF!),"○",IF(AND(BD180=#REF!,R180&gt;=#REF!),"○",IF(AND(BD180=#REF!,R180&gt;=#REF!),"○",IF(AND(BD180=#REF!,R180&gt;=#REF!),"○",IF(AND(BD180=#REF!,R180&gt;=#REF!),"○",IF(R180="他官署で調達手続き入札を実施のため","○","×"))))))))))</f>
        <v>#REF!</v>
      </c>
      <c r="AZ180" s="194" t="e">
        <f>IF(AND(BD180=#REF!,V180&gt;#REF!),"○",IF(AND(BD180=#REF!,V180&gt;=#REF!),"○",IF(AND(BD180=#REF!,V180&gt;=#REF!),"○",IF(AND(BD180=#REF!,V180&gt;=#REF!),"○",IF(AND(BD180=#REF!,V180&gt;=#REF!),"○",IF(AND(BD180=#REF!,V180&gt;=#REF!),"○",IF(AND(BD180=#REF!,V180&gt;=#REF!),"○",IF(AND(BD180=#REF!,V180&gt;=#REF!),"○",IF(AND(BD180=#REF!,V180&gt;=#REF!),"○","×")))))))))</f>
        <v>#REF!</v>
      </c>
      <c r="BA180" s="194" t="e">
        <f t="shared" si="18"/>
        <v>#REF!</v>
      </c>
      <c r="BB180" s="194" t="e">
        <f t="shared" si="19"/>
        <v>#REF!</v>
      </c>
      <c r="BC180" s="195" t="e">
        <f t="shared" si="20"/>
        <v>#REF!</v>
      </c>
      <c r="BD180" s="193">
        <f t="shared" si="23"/>
        <v>0</v>
      </c>
      <c r="BE180" s="7" t="e">
        <f>IF(AG180=#REF!,"",IF(AND(K180&lt;&gt;"",ISTEXT(S180)),"分担契約/単価契約",IF(ISTEXT(S180),"単価契約",IF(K180&lt;&gt;"","分担契約",""))))</f>
        <v>#REF!</v>
      </c>
      <c r="BF180" s="205" t="e">
        <f>IF(COUNTIF(R180,"**"),"",IF(AND(R180&gt;=#REF!,OR(H180=#REF!,H180=#REF!)),1,IF(AND(R180&gt;=#REF!,H180&lt;&gt;#REF!,H180&lt;&gt;#REF!),1,"")))</f>
        <v>#REF!</v>
      </c>
      <c r="BG180" s="253" t="str">
        <f t="shared" si="24"/>
        <v>○</v>
      </c>
      <c r="BH180" s="205" t="b">
        <f t="shared" si="25"/>
        <v>1</v>
      </c>
      <c r="BI180" s="205" t="b">
        <f t="shared" si="26"/>
        <v>1</v>
      </c>
    </row>
    <row r="181" spans="1:61" ht="54.95" customHeight="1">
      <c r="A181" s="177">
        <f t="shared" si="21"/>
        <v>176</v>
      </c>
      <c r="B181" s="177" t="str">
        <f t="shared" si="22"/>
        <v/>
      </c>
      <c r="C181" s="177" t="str">
        <f>IF(B181&lt;&gt;1,"",COUNTIF($B$6:B181,1))</f>
        <v/>
      </c>
      <c r="D181" s="177" t="str">
        <f>IF(B181&lt;&gt;2,"",COUNTIF($B$6:B181,2))</f>
        <v/>
      </c>
      <c r="E181" s="177" t="str">
        <f>IF(B181&lt;&gt;3,"",COUNTIF($B$6:B181,3))</f>
        <v/>
      </c>
      <c r="F181" s="177" t="str">
        <f>IF(B181&lt;&gt;4,"",COUNTIF($B$6:B181,4))</f>
        <v/>
      </c>
      <c r="G181" s="59"/>
      <c r="H181" s="60"/>
      <c r="I181" s="60"/>
      <c r="J181" s="60"/>
      <c r="K181" s="59"/>
      <c r="L181" s="7"/>
      <c r="M181" s="61"/>
      <c r="N181" s="60"/>
      <c r="O181" s="62"/>
      <c r="P181" s="60"/>
      <c r="Q181" s="59"/>
      <c r="R181" s="16"/>
      <c r="S181" s="80"/>
      <c r="T181" s="81"/>
      <c r="U181" s="237" t="e">
        <f>IF(OR(L181="×",AG181=#REF!),"－",IF(T181&lt;&gt;"",ROUNDDOWN(T181/R181,3),(IFERROR(ROUNDDOWN(S181/R181,3),"－"))))</f>
        <v>#REF!</v>
      </c>
      <c r="V181" s="63"/>
      <c r="W181" s="63"/>
      <c r="X181" s="59"/>
      <c r="Y181" s="64"/>
      <c r="Z181" s="65"/>
      <c r="AA181" s="66"/>
      <c r="AB181" s="7"/>
      <c r="AC181" s="10"/>
      <c r="AD181" s="10"/>
      <c r="AE181" s="67"/>
      <c r="AF181" s="68"/>
      <c r="AG181" s="64"/>
      <c r="AH181" s="60"/>
      <c r="AI181" s="60"/>
      <c r="AJ181" s="60"/>
      <c r="AK181" s="7"/>
      <c r="AL181" s="7"/>
      <c r="AM181" s="59"/>
      <c r="AN181" s="7"/>
      <c r="AO181" s="7"/>
      <c r="AP181" s="7"/>
      <c r="AQ181" s="7"/>
      <c r="AR181" s="7"/>
      <c r="AS181" s="7"/>
      <c r="AT181" s="7"/>
      <c r="AU181" s="7"/>
      <c r="AV181" s="179"/>
      <c r="AW181" s="192"/>
      <c r="AX181" s="194" t="e">
        <f>IF(AND(OR(K181=#REF!,K181=#REF!),OR(AG181=#REF!,AG181=#REF!)),"年間支払金額(全官署)",IF(OR(AG181=#REF!,AG181=#REF!),"年間支払金額",IF(AND(OR(COUNTIF(AI181,"*すべて*"),COUNTIF(AI181,"*全て*")),Q181="●",OR(K181=#REF!,K181=#REF!)),"年間支払金額(全官署、契約相手方ごと)",IF(AND(OR(COUNTIF(AI181,"*すべて*"),COUNTIF(AI181,"*全て*")),Q181="●"),"年間支払金額(契約相手方ごと)",IF(AND(OR(K181=#REF!,K181=#REF!),AG181=#REF!),"契約総額(全官署)",IF(AND(K181=#REF!,AG181=#REF!),"契約総額(自官署のみ)",IF(K181=#REF!,"年間支払金額(自官署のみ)",IF(AG181=#REF!,"契約総額",IF(AND(COUNTIF(BE181,"&lt;&gt;*単価*"),OR(K181=#REF!,K181=#REF!)),"全官署予定価格",IF(AND(COUNTIF(BE181,"*単価*"),OR(K181=#REF!,K181=#REF!)),"全官署支払金額",IF(AND(COUNTIF(BE181,"&lt;&gt;*単価*"),COUNTIF(BE181,"*変更契約*")),"変更後予定価格",IF(COUNTIF(BE181,"*単価*"),"年間支払金額","予定価格"))))))))))))</f>
        <v>#REF!</v>
      </c>
      <c r="AY181" s="194" t="e">
        <f>IF(AND(BD181=#REF!,R181&gt;#REF!),"○",IF(AND(BD181=#REF!,R181&gt;=#REF!),"○",IF(AND(BD181=#REF!,R181&gt;=#REF!),"○",IF(AND(BD181=#REF!,R181&gt;=#REF!),"○",IF(AND(BD181=#REF!,R181&gt;=#REF!),"○",IF(AND(BD181=#REF!,R181&gt;=#REF!),"○",IF(AND(BD181=#REF!,R181&gt;=#REF!),"○",IF(AND(BD181=#REF!,R181&gt;=#REF!),"○",IF(AND(BD181=#REF!,R181&gt;=#REF!),"○",IF(R181="他官署で調達手続き入札を実施のため","○","×"))))))))))</f>
        <v>#REF!</v>
      </c>
      <c r="AZ181" s="194" t="e">
        <f>IF(AND(BD181=#REF!,V181&gt;#REF!),"○",IF(AND(BD181=#REF!,V181&gt;=#REF!),"○",IF(AND(BD181=#REF!,V181&gt;=#REF!),"○",IF(AND(BD181=#REF!,V181&gt;=#REF!),"○",IF(AND(BD181=#REF!,V181&gt;=#REF!),"○",IF(AND(BD181=#REF!,V181&gt;=#REF!),"○",IF(AND(BD181=#REF!,V181&gt;=#REF!),"○",IF(AND(BD181=#REF!,V181&gt;=#REF!),"○",IF(AND(BD181=#REF!,V181&gt;=#REF!),"○","×")))))))))</f>
        <v>#REF!</v>
      </c>
      <c r="BA181" s="194" t="e">
        <f t="shared" si="18"/>
        <v>#REF!</v>
      </c>
      <c r="BB181" s="194" t="e">
        <f t="shared" si="19"/>
        <v>#REF!</v>
      </c>
      <c r="BC181" s="195" t="e">
        <f t="shared" si="20"/>
        <v>#REF!</v>
      </c>
      <c r="BD181" s="193">
        <f t="shared" si="23"/>
        <v>0</v>
      </c>
      <c r="BE181" s="7" t="e">
        <f>IF(AG181=#REF!,"",IF(AND(K181&lt;&gt;"",ISTEXT(S181)),"分担契約/単価契約",IF(ISTEXT(S181),"単価契約",IF(K181&lt;&gt;"","分担契約",""))))</f>
        <v>#REF!</v>
      </c>
      <c r="BF181" s="205" t="e">
        <f>IF(COUNTIF(R181,"**"),"",IF(AND(R181&gt;=#REF!,OR(H181=#REF!,H181=#REF!)),1,IF(AND(R181&gt;=#REF!,H181&lt;&gt;#REF!,H181&lt;&gt;#REF!),1,"")))</f>
        <v>#REF!</v>
      </c>
      <c r="BG181" s="253" t="str">
        <f t="shared" si="24"/>
        <v>○</v>
      </c>
      <c r="BH181" s="205" t="b">
        <f t="shared" si="25"/>
        <v>1</v>
      </c>
      <c r="BI181" s="205" t="b">
        <f t="shared" si="26"/>
        <v>1</v>
      </c>
    </row>
    <row r="182" spans="1:61" ht="54.95" customHeight="1">
      <c r="A182" s="177">
        <f t="shared" si="21"/>
        <v>177</v>
      </c>
      <c r="B182" s="177" t="str">
        <f t="shared" si="22"/>
        <v/>
      </c>
      <c r="C182" s="177" t="str">
        <f>IF(B182&lt;&gt;1,"",COUNTIF($B$6:B182,1))</f>
        <v/>
      </c>
      <c r="D182" s="177" t="str">
        <f>IF(B182&lt;&gt;2,"",COUNTIF($B$6:B182,2))</f>
        <v/>
      </c>
      <c r="E182" s="177" t="str">
        <f>IF(B182&lt;&gt;3,"",COUNTIF($B$6:B182,3))</f>
        <v/>
      </c>
      <c r="F182" s="177" t="str">
        <f>IF(B182&lt;&gt;4,"",COUNTIF($B$6:B182,4))</f>
        <v/>
      </c>
      <c r="G182" s="59"/>
      <c r="H182" s="60"/>
      <c r="I182" s="60"/>
      <c r="J182" s="60"/>
      <c r="K182" s="59"/>
      <c r="L182" s="7"/>
      <c r="M182" s="61"/>
      <c r="N182" s="60"/>
      <c r="O182" s="62"/>
      <c r="P182" s="60"/>
      <c r="Q182" s="59"/>
      <c r="R182" s="16"/>
      <c r="S182" s="80"/>
      <c r="T182" s="81"/>
      <c r="U182" s="237" t="e">
        <f>IF(OR(L182="×",AG182=#REF!),"－",IF(T182&lt;&gt;"",ROUNDDOWN(T182/R182,3),(IFERROR(ROUNDDOWN(S182/R182,3),"－"))))</f>
        <v>#REF!</v>
      </c>
      <c r="V182" s="63"/>
      <c r="W182" s="63"/>
      <c r="X182" s="59"/>
      <c r="Y182" s="64"/>
      <c r="Z182" s="65"/>
      <c r="AA182" s="66"/>
      <c r="AB182" s="7"/>
      <c r="AC182" s="10"/>
      <c r="AD182" s="10"/>
      <c r="AE182" s="67"/>
      <c r="AF182" s="68"/>
      <c r="AG182" s="64"/>
      <c r="AH182" s="60"/>
      <c r="AI182" s="60"/>
      <c r="AJ182" s="60"/>
      <c r="AK182" s="7"/>
      <c r="AL182" s="7"/>
      <c r="AM182" s="59"/>
      <c r="AN182" s="7"/>
      <c r="AO182" s="7"/>
      <c r="AP182" s="7"/>
      <c r="AQ182" s="7"/>
      <c r="AR182" s="7"/>
      <c r="AS182" s="7"/>
      <c r="AT182" s="7"/>
      <c r="AU182" s="7"/>
      <c r="AV182" s="179"/>
      <c r="AW182" s="192"/>
      <c r="AX182" s="194" t="e">
        <f>IF(AND(OR(K182=#REF!,K182=#REF!),OR(AG182=#REF!,AG182=#REF!)),"年間支払金額(全官署)",IF(OR(AG182=#REF!,AG182=#REF!),"年間支払金額",IF(AND(OR(COUNTIF(AI182,"*すべて*"),COUNTIF(AI182,"*全て*")),Q182="●",OR(K182=#REF!,K182=#REF!)),"年間支払金額(全官署、契約相手方ごと)",IF(AND(OR(COUNTIF(AI182,"*すべて*"),COUNTIF(AI182,"*全て*")),Q182="●"),"年間支払金額(契約相手方ごと)",IF(AND(OR(K182=#REF!,K182=#REF!),AG182=#REF!),"契約総額(全官署)",IF(AND(K182=#REF!,AG182=#REF!),"契約総額(自官署のみ)",IF(K182=#REF!,"年間支払金額(自官署のみ)",IF(AG182=#REF!,"契約総額",IF(AND(COUNTIF(BE182,"&lt;&gt;*単価*"),OR(K182=#REF!,K182=#REF!)),"全官署予定価格",IF(AND(COUNTIF(BE182,"*単価*"),OR(K182=#REF!,K182=#REF!)),"全官署支払金額",IF(AND(COUNTIF(BE182,"&lt;&gt;*単価*"),COUNTIF(BE182,"*変更契約*")),"変更後予定価格",IF(COUNTIF(BE182,"*単価*"),"年間支払金額","予定価格"))))))))))))</f>
        <v>#REF!</v>
      </c>
      <c r="AY182" s="194" t="e">
        <f>IF(AND(BD182=#REF!,R182&gt;#REF!),"○",IF(AND(BD182=#REF!,R182&gt;=#REF!),"○",IF(AND(BD182=#REF!,R182&gt;=#REF!),"○",IF(AND(BD182=#REF!,R182&gt;=#REF!),"○",IF(AND(BD182=#REF!,R182&gt;=#REF!),"○",IF(AND(BD182=#REF!,R182&gt;=#REF!),"○",IF(AND(BD182=#REF!,R182&gt;=#REF!),"○",IF(AND(BD182=#REF!,R182&gt;=#REF!),"○",IF(AND(BD182=#REF!,R182&gt;=#REF!),"○",IF(R182="他官署で調達手続き入札を実施のため","○","×"))))))))))</f>
        <v>#REF!</v>
      </c>
      <c r="AZ182" s="194" t="e">
        <f>IF(AND(BD182=#REF!,V182&gt;#REF!),"○",IF(AND(BD182=#REF!,V182&gt;=#REF!),"○",IF(AND(BD182=#REF!,V182&gt;=#REF!),"○",IF(AND(BD182=#REF!,V182&gt;=#REF!),"○",IF(AND(BD182=#REF!,V182&gt;=#REF!),"○",IF(AND(BD182=#REF!,V182&gt;=#REF!),"○",IF(AND(BD182=#REF!,V182&gt;=#REF!),"○",IF(AND(BD182=#REF!,V182&gt;=#REF!),"○",IF(AND(BD182=#REF!,V182&gt;=#REF!),"○","×")))))))))</f>
        <v>#REF!</v>
      </c>
      <c r="BA182" s="194" t="e">
        <f t="shared" si="18"/>
        <v>#REF!</v>
      </c>
      <c r="BB182" s="194" t="e">
        <f t="shared" si="19"/>
        <v>#REF!</v>
      </c>
      <c r="BC182" s="195" t="e">
        <f t="shared" si="20"/>
        <v>#REF!</v>
      </c>
      <c r="BD182" s="193">
        <f t="shared" si="23"/>
        <v>0</v>
      </c>
      <c r="BE182" s="7" t="e">
        <f>IF(AG182=#REF!,"",IF(AND(K182&lt;&gt;"",ISTEXT(S182)),"分担契約/単価契約",IF(ISTEXT(S182),"単価契約",IF(K182&lt;&gt;"","分担契約",""))))</f>
        <v>#REF!</v>
      </c>
      <c r="BF182" s="205" t="e">
        <f>IF(COUNTIF(R182,"**"),"",IF(AND(R182&gt;=#REF!,OR(H182=#REF!,H182=#REF!)),1,IF(AND(R182&gt;=#REF!,H182&lt;&gt;#REF!,H182&lt;&gt;#REF!),1,"")))</f>
        <v>#REF!</v>
      </c>
      <c r="BG182" s="253" t="str">
        <f t="shared" si="24"/>
        <v>○</v>
      </c>
      <c r="BH182" s="205" t="b">
        <f t="shared" si="25"/>
        <v>1</v>
      </c>
      <c r="BI182" s="205" t="b">
        <f t="shared" si="26"/>
        <v>1</v>
      </c>
    </row>
    <row r="183" spans="1:61" ht="54.95" customHeight="1">
      <c r="A183" s="177">
        <f t="shared" si="21"/>
        <v>178</v>
      </c>
      <c r="B183" s="177" t="str">
        <f t="shared" si="22"/>
        <v/>
      </c>
      <c r="C183" s="177" t="str">
        <f>IF(B183&lt;&gt;1,"",COUNTIF($B$6:B183,1))</f>
        <v/>
      </c>
      <c r="D183" s="177" t="str">
        <f>IF(B183&lt;&gt;2,"",COUNTIF($B$6:B183,2))</f>
        <v/>
      </c>
      <c r="E183" s="177" t="str">
        <f>IF(B183&lt;&gt;3,"",COUNTIF($B$6:B183,3))</f>
        <v/>
      </c>
      <c r="F183" s="177" t="str">
        <f>IF(B183&lt;&gt;4,"",COUNTIF($B$6:B183,4))</f>
        <v/>
      </c>
      <c r="G183" s="59"/>
      <c r="H183" s="60"/>
      <c r="I183" s="60"/>
      <c r="J183" s="60"/>
      <c r="K183" s="59"/>
      <c r="L183" s="7"/>
      <c r="M183" s="61"/>
      <c r="N183" s="60"/>
      <c r="O183" s="62"/>
      <c r="P183" s="60"/>
      <c r="Q183" s="59"/>
      <c r="R183" s="16"/>
      <c r="S183" s="80"/>
      <c r="T183" s="81"/>
      <c r="U183" s="237" t="e">
        <f>IF(OR(L183="×",AG183=#REF!),"－",IF(T183&lt;&gt;"",ROUNDDOWN(T183/R183,3),(IFERROR(ROUNDDOWN(S183/R183,3),"－"))))</f>
        <v>#REF!</v>
      </c>
      <c r="V183" s="63"/>
      <c r="W183" s="63"/>
      <c r="X183" s="59"/>
      <c r="Y183" s="64"/>
      <c r="Z183" s="65"/>
      <c r="AA183" s="66"/>
      <c r="AB183" s="7"/>
      <c r="AC183" s="10"/>
      <c r="AD183" s="10"/>
      <c r="AE183" s="67"/>
      <c r="AF183" s="68"/>
      <c r="AG183" s="64"/>
      <c r="AH183" s="60"/>
      <c r="AI183" s="60"/>
      <c r="AJ183" s="60"/>
      <c r="AK183" s="7"/>
      <c r="AL183" s="7"/>
      <c r="AM183" s="59"/>
      <c r="AN183" s="7"/>
      <c r="AO183" s="7"/>
      <c r="AP183" s="7"/>
      <c r="AQ183" s="7"/>
      <c r="AR183" s="7"/>
      <c r="AS183" s="7"/>
      <c r="AT183" s="7"/>
      <c r="AU183" s="7"/>
      <c r="AV183" s="179"/>
      <c r="AW183" s="192"/>
      <c r="AX183" s="194" t="e">
        <f>IF(AND(OR(K183=#REF!,K183=#REF!),OR(AG183=#REF!,AG183=#REF!)),"年間支払金額(全官署)",IF(OR(AG183=#REF!,AG183=#REF!),"年間支払金額",IF(AND(OR(COUNTIF(AI183,"*すべて*"),COUNTIF(AI183,"*全て*")),Q183="●",OR(K183=#REF!,K183=#REF!)),"年間支払金額(全官署、契約相手方ごと)",IF(AND(OR(COUNTIF(AI183,"*すべて*"),COUNTIF(AI183,"*全て*")),Q183="●"),"年間支払金額(契約相手方ごと)",IF(AND(OR(K183=#REF!,K183=#REF!),AG183=#REF!),"契約総額(全官署)",IF(AND(K183=#REF!,AG183=#REF!),"契約総額(自官署のみ)",IF(K183=#REF!,"年間支払金額(自官署のみ)",IF(AG183=#REF!,"契約総額",IF(AND(COUNTIF(BE183,"&lt;&gt;*単価*"),OR(K183=#REF!,K183=#REF!)),"全官署予定価格",IF(AND(COUNTIF(BE183,"*単価*"),OR(K183=#REF!,K183=#REF!)),"全官署支払金額",IF(AND(COUNTIF(BE183,"&lt;&gt;*単価*"),COUNTIF(BE183,"*変更契約*")),"変更後予定価格",IF(COUNTIF(BE183,"*単価*"),"年間支払金額","予定価格"))))))))))))</f>
        <v>#REF!</v>
      </c>
      <c r="AY183" s="194" t="e">
        <f>IF(AND(BD183=#REF!,R183&gt;#REF!),"○",IF(AND(BD183=#REF!,R183&gt;=#REF!),"○",IF(AND(BD183=#REF!,R183&gt;=#REF!),"○",IF(AND(BD183=#REF!,R183&gt;=#REF!),"○",IF(AND(BD183=#REF!,R183&gt;=#REF!),"○",IF(AND(BD183=#REF!,R183&gt;=#REF!),"○",IF(AND(BD183=#REF!,R183&gt;=#REF!),"○",IF(AND(BD183=#REF!,R183&gt;=#REF!),"○",IF(AND(BD183=#REF!,R183&gt;=#REF!),"○",IF(R183="他官署で調達手続き入札を実施のため","○","×"))))))))))</f>
        <v>#REF!</v>
      </c>
      <c r="AZ183" s="194" t="e">
        <f>IF(AND(BD183=#REF!,V183&gt;#REF!),"○",IF(AND(BD183=#REF!,V183&gt;=#REF!),"○",IF(AND(BD183=#REF!,V183&gt;=#REF!),"○",IF(AND(BD183=#REF!,V183&gt;=#REF!),"○",IF(AND(BD183=#REF!,V183&gt;=#REF!),"○",IF(AND(BD183=#REF!,V183&gt;=#REF!),"○",IF(AND(BD183=#REF!,V183&gt;=#REF!),"○",IF(AND(BD183=#REF!,V183&gt;=#REF!),"○",IF(AND(BD183=#REF!,V183&gt;=#REF!),"○","×")))))))))</f>
        <v>#REF!</v>
      </c>
      <c r="BA183" s="194" t="e">
        <f t="shared" si="18"/>
        <v>#REF!</v>
      </c>
      <c r="BB183" s="194" t="e">
        <f t="shared" si="19"/>
        <v>#REF!</v>
      </c>
      <c r="BC183" s="195" t="e">
        <f t="shared" si="20"/>
        <v>#REF!</v>
      </c>
      <c r="BD183" s="193">
        <f t="shared" si="23"/>
        <v>0</v>
      </c>
      <c r="BE183" s="7" t="e">
        <f>IF(AG183=#REF!,"",IF(AND(K183&lt;&gt;"",ISTEXT(S183)),"分担契約/単価契約",IF(ISTEXT(S183),"単価契約",IF(K183&lt;&gt;"","分担契約",""))))</f>
        <v>#REF!</v>
      </c>
      <c r="BF183" s="205" t="e">
        <f>IF(COUNTIF(R183,"**"),"",IF(AND(R183&gt;=#REF!,OR(H183=#REF!,H183=#REF!)),1,IF(AND(R183&gt;=#REF!,H183&lt;&gt;#REF!,H183&lt;&gt;#REF!),1,"")))</f>
        <v>#REF!</v>
      </c>
      <c r="BG183" s="253" t="str">
        <f t="shared" si="24"/>
        <v>○</v>
      </c>
      <c r="BH183" s="205" t="b">
        <f t="shared" si="25"/>
        <v>1</v>
      </c>
      <c r="BI183" s="205" t="b">
        <f t="shared" si="26"/>
        <v>1</v>
      </c>
    </row>
    <row r="184" spans="1:61" ht="54.95" customHeight="1">
      <c r="A184" s="177">
        <f t="shared" si="21"/>
        <v>179</v>
      </c>
      <c r="B184" s="177" t="str">
        <f t="shared" si="22"/>
        <v/>
      </c>
      <c r="C184" s="177" t="str">
        <f>IF(B184&lt;&gt;1,"",COUNTIF($B$6:B184,1))</f>
        <v/>
      </c>
      <c r="D184" s="177" t="str">
        <f>IF(B184&lt;&gt;2,"",COUNTIF($B$6:B184,2))</f>
        <v/>
      </c>
      <c r="E184" s="177" t="str">
        <f>IF(B184&lt;&gt;3,"",COUNTIF($B$6:B184,3))</f>
        <v/>
      </c>
      <c r="F184" s="177" t="str">
        <f>IF(B184&lt;&gt;4,"",COUNTIF($B$6:B184,4))</f>
        <v/>
      </c>
      <c r="G184" s="59"/>
      <c r="H184" s="60"/>
      <c r="I184" s="60"/>
      <c r="J184" s="60"/>
      <c r="K184" s="59"/>
      <c r="L184" s="7"/>
      <c r="M184" s="61"/>
      <c r="N184" s="60"/>
      <c r="O184" s="62"/>
      <c r="P184" s="60"/>
      <c r="Q184" s="59"/>
      <c r="R184" s="16"/>
      <c r="S184" s="80"/>
      <c r="T184" s="81"/>
      <c r="U184" s="237" t="e">
        <f>IF(OR(L184="×",AG184=#REF!),"－",IF(T184&lt;&gt;"",ROUNDDOWN(T184/R184,3),(IFERROR(ROUNDDOWN(S184/R184,3),"－"))))</f>
        <v>#REF!</v>
      </c>
      <c r="V184" s="63"/>
      <c r="W184" s="63"/>
      <c r="X184" s="59"/>
      <c r="Y184" s="64"/>
      <c r="Z184" s="65"/>
      <c r="AA184" s="66"/>
      <c r="AB184" s="7"/>
      <c r="AC184" s="10"/>
      <c r="AD184" s="10"/>
      <c r="AE184" s="67"/>
      <c r="AF184" s="68"/>
      <c r="AG184" s="64"/>
      <c r="AH184" s="60"/>
      <c r="AI184" s="60"/>
      <c r="AJ184" s="60"/>
      <c r="AK184" s="7"/>
      <c r="AL184" s="7"/>
      <c r="AM184" s="59"/>
      <c r="AN184" s="7"/>
      <c r="AO184" s="7"/>
      <c r="AP184" s="7"/>
      <c r="AQ184" s="7"/>
      <c r="AR184" s="7"/>
      <c r="AS184" s="7"/>
      <c r="AT184" s="7"/>
      <c r="AU184" s="7"/>
      <c r="AV184" s="179"/>
      <c r="AW184" s="192"/>
      <c r="AX184" s="194" t="e">
        <f>IF(AND(OR(K184=#REF!,K184=#REF!),OR(AG184=#REF!,AG184=#REF!)),"年間支払金額(全官署)",IF(OR(AG184=#REF!,AG184=#REF!),"年間支払金額",IF(AND(OR(COUNTIF(AI184,"*すべて*"),COUNTIF(AI184,"*全て*")),Q184="●",OR(K184=#REF!,K184=#REF!)),"年間支払金額(全官署、契約相手方ごと)",IF(AND(OR(COUNTIF(AI184,"*すべて*"),COUNTIF(AI184,"*全て*")),Q184="●"),"年間支払金額(契約相手方ごと)",IF(AND(OR(K184=#REF!,K184=#REF!),AG184=#REF!),"契約総額(全官署)",IF(AND(K184=#REF!,AG184=#REF!),"契約総額(自官署のみ)",IF(K184=#REF!,"年間支払金額(自官署のみ)",IF(AG184=#REF!,"契約総額",IF(AND(COUNTIF(BE184,"&lt;&gt;*単価*"),OR(K184=#REF!,K184=#REF!)),"全官署予定価格",IF(AND(COUNTIF(BE184,"*単価*"),OR(K184=#REF!,K184=#REF!)),"全官署支払金額",IF(AND(COUNTIF(BE184,"&lt;&gt;*単価*"),COUNTIF(BE184,"*変更契約*")),"変更後予定価格",IF(COUNTIF(BE184,"*単価*"),"年間支払金額","予定価格"))))))))))))</f>
        <v>#REF!</v>
      </c>
      <c r="AY184" s="194" t="e">
        <f>IF(AND(BD184=#REF!,R184&gt;#REF!),"○",IF(AND(BD184=#REF!,R184&gt;=#REF!),"○",IF(AND(BD184=#REF!,R184&gt;=#REF!),"○",IF(AND(BD184=#REF!,R184&gt;=#REF!),"○",IF(AND(BD184=#REF!,R184&gt;=#REF!),"○",IF(AND(BD184=#REF!,R184&gt;=#REF!),"○",IF(AND(BD184=#REF!,R184&gt;=#REF!),"○",IF(AND(BD184=#REF!,R184&gt;=#REF!),"○",IF(AND(BD184=#REF!,R184&gt;=#REF!),"○",IF(R184="他官署で調達手続き入札を実施のため","○","×"))))))))))</f>
        <v>#REF!</v>
      </c>
      <c r="AZ184" s="194" t="e">
        <f>IF(AND(BD184=#REF!,V184&gt;#REF!),"○",IF(AND(BD184=#REF!,V184&gt;=#REF!),"○",IF(AND(BD184=#REF!,V184&gt;=#REF!),"○",IF(AND(BD184=#REF!,V184&gt;=#REF!),"○",IF(AND(BD184=#REF!,V184&gt;=#REF!),"○",IF(AND(BD184=#REF!,V184&gt;=#REF!),"○",IF(AND(BD184=#REF!,V184&gt;=#REF!),"○",IF(AND(BD184=#REF!,V184&gt;=#REF!),"○",IF(AND(BD184=#REF!,V184&gt;=#REF!),"○","×")))))))))</f>
        <v>#REF!</v>
      </c>
      <c r="BA184" s="194" t="e">
        <f t="shared" si="18"/>
        <v>#REF!</v>
      </c>
      <c r="BB184" s="194" t="e">
        <f t="shared" si="19"/>
        <v>#REF!</v>
      </c>
      <c r="BC184" s="195" t="e">
        <f t="shared" si="20"/>
        <v>#REF!</v>
      </c>
      <c r="BD184" s="193">
        <f t="shared" si="23"/>
        <v>0</v>
      </c>
      <c r="BE184" s="7" t="e">
        <f>IF(AG184=#REF!,"",IF(AND(K184&lt;&gt;"",ISTEXT(S184)),"分担契約/単価契約",IF(ISTEXT(S184),"単価契約",IF(K184&lt;&gt;"","分担契約",""))))</f>
        <v>#REF!</v>
      </c>
      <c r="BF184" s="205" t="e">
        <f>IF(COUNTIF(R184,"**"),"",IF(AND(R184&gt;=#REF!,OR(H184=#REF!,H184=#REF!)),1,IF(AND(R184&gt;=#REF!,H184&lt;&gt;#REF!,H184&lt;&gt;#REF!),1,"")))</f>
        <v>#REF!</v>
      </c>
      <c r="BG184" s="253" t="str">
        <f t="shared" si="24"/>
        <v>○</v>
      </c>
      <c r="BH184" s="205" t="b">
        <f t="shared" si="25"/>
        <v>1</v>
      </c>
      <c r="BI184" s="205" t="b">
        <f t="shared" si="26"/>
        <v>1</v>
      </c>
    </row>
    <row r="185" spans="1:61" ht="54.95" customHeight="1">
      <c r="A185" s="177">
        <f t="shared" si="21"/>
        <v>180</v>
      </c>
      <c r="B185" s="177" t="str">
        <f t="shared" si="22"/>
        <v/>
      </c>
      <c r="C185" s="177" t="str">
        <f>IF(B185&lt;&gt;1,"",COUNTIF($B$6:B185,1))</f>
        <v/>
      </c>
      <c r="D185" s="177" t="str">
        <f>IF(B185&lt;&gt;2,"",COUNTIF($B$6:B185,2))</f>
        <v/>
      </c>
      <c r="E185" s="177" t="str">
        <f>IF(B185&lt;&gt;3,"",COUNTIF($B$6:B185,3))</f>
        <v/>
      </c>
      <c r="F185" s="177" t="str">
        <f>IF(B185&lt;&gt;4,"",COUNTIF($B$6:B185,4))</f>
        <v/>
      </c>
      <c r="G185" s="59"/>
      <c r="H185" s="60"/>
      <c r="I185" s="60"/>
      <c r="J185" s="60"/>
      <c r="K185" s="59"/>
      <c r="L185" s="7"/>
      <c r="M185" s="61"/>
      <c r="N185" s="60"/>
      <c r="O185" s="62"/>
      <c r="P185" s="60"/>
      <c r="Q185" s="59"/>
      <c r="R185" s="16"/>
      <c r="S185" s="80"/>
      <c r="T185" s="81"/>
      <c r="U185" s="237" t="e">
        <f>IF(OR(L185="×",AG185=#REF!),"－",IF(T185&lt;&gt;"",ROUNDDOWN(T185/R185,3),(IFERROR(ROUNDDOWN(S185/R185,3),"－"))))</f>
        <v>#REF!</v>
      </c>
      <c r="V185" s="63"/>
      <c r="W185" s="63"/>
      <c r="X185" s="59"/>
      <c r="Y185" s="64"/>
      <c r="Z185" s="65"/>
      <c r="AA185" s="66"/>
      <c r="AB185" s="7"/>
      <c r="AC185" s="10"/>
      <c r="AD185" s="10"/>
      <c r="AE185" s="67"/>
      <c r="AF185" s="68"/>
      <c r="AG185" s="64"/>
      <c r="AH185" s="60"/>
      <c r="AI185" s="60"/>
      <c r="AJ185" s="60"/>
      <c r="AK185" s="7"/>
      <c r="AL185" s="7"/>
      <c r="AM185" s="59"/>
      <c r="AN185" s="7"/>
      <c r="AO185" s="7"/>
      <c r="AP185" s="7"/>
      <c r="AQ185" s="7"/>
      <c r="AR185" s="7"/>
      <c r="AS185" s="7"/>
      <c r="AT185" s="7"/>
      <c r="AU185" s="7"/>
      <c r="AV185" s="179"/>
      <c r="AW185" s="192"/>
      <c r="AX185" s="194" t="e">
        <f>IF(AND(OR(K185=#REF!,K185=#REF!),OR(AG185=#REF!,AG185=#REF!)),"年間支払金額(全官署)",IF(OR(AG185=#REF!,AG185=#REF!),"年間支払金額",IF(AND(OR(COUNTIF(AI185,"*すべて*"),COUNTIF(AI185,"*全て*")),Q185="●",OR(K185=#REF!,K185=#REF!)),"年間支払金額(全官署、契約相手方ごと)",IF(AND(OR(COUNTIF(AI185,"*すべて*"),COUNTIF(AI185,"*全て*")),Q185="●"),"年間支払金額(契約相手方ごと)",IF(AND(OR(K185=#REF!,K185=#REF!),AG185=#REF!),"契約総額(全官署)",IF(AND(K185=#REF!,AG185=#REF!),"契約総額(自官署のみ)",IF(K185=#REF!,"年間支払金額(自官署のみ)",IF(AG185=#REF!,"契約総額",IF(AND(COUNTIF(BE185,"&lt;&gt;*単価*"),OR(K185=#REF!,K185=#REF!)),"全官署予定価格",IF(AND(COUNTIF(BE185,"*単価*"),OR(K185=#REF!,K185=#REF!)),"全官署支払金額",IF(AND(COUNTIF(BE185,"&lt;&gt;*単価*"),COUNTIF(BE185,"*変更契約*")),"変更後予定価格",IF(COUNTIF(BE185,"*単価*"),"年間支払金額","予定価格"))))))))))))</f>
        <v>#REF!</v>
      </c>
      <c r="AY185" s="194" t="e">
        <f>IF(AND(BD185=#REF!,R185&gt;#REF!),"○",IF(AND(BD185=#REF!,R185&gt;=#REF!),"○",IF(AND(BD185=#REF!,R185&gt;=#REF!),"○",IF(AND(BD185=#REF!,R185&gt;=#REF!),"○",IF(AND(BD185=#REF!,R185&gt;=#REF!),"○",IF(AND(BD185=#REF!,R185&gt;=#REF!),"○",IF(AND(BD185=#REF!,R185&gt;=#REF!),"○",IF(AND(BD185=#REF!,R185&gt;=#REF!),"○",IF(AND(BD185=#REF!,R185&gt;=#REF!),"○",IF(R185="他官署で調達手続き入札を実施のため","○","×"))))))))))</f>
        <v>#REF!</v>
      </c>
      <c r="AZ185" s="194" t="e">
        <f>IF(AND(BD185=#REF!,V185&gt;#REF!),"○",IF(AND(BD185=#REF!,V185&gt;=#REF!),"○",IF(AND(BD185=#REF!,V185&gt;=#REF!),"○",IF(AND(BD185=#REF!,V185&gt;=#REF!),"○",IF(AND(BD185=#REF!,V185&gt;=#REF!),"○",IF(AND(BD185=#REF!,V185&gt;=#REF!),"○",IF(AND(BD185=#REF!,V185&gt;=#REF!),"○",IF(AND(BD185=#REF!,V185&gt;=#REF!),"○",IF(AND(BD185=#REF!,V185&gt;=#REF!),"○","×")))))))))</f>
        <v>#REF!</v>
      </c>
      <c r="BA185" s="194" t="e">
        <f t="shared" si="18"/>
        <v>#REF!</v>
      </c>
      <c r="BB185" s="194" t="e">
        <f t="shared" si="19"/>
        <v>#REF!</v>
      </c>
      <c r="BC185" s="195" t="e">
        <f t="shared" si="20"/>
        <v>#REF!</v>
      </c>
      <c r="BD185" s="193">
        <f t="shared" si="23"/>
        <v>0</v>
      </c>
      <c r="BE185" s="7" t="e">
        <f>IF(AG185=#REF!,"",IF(AND(K185&lt;&gt;"",ISTEXT(S185)),"分担契約/単価契約",IF(ISTEXT(S185),"単価契約",IF(K185&lt;&gt;"","分担契約",""))))</f>
        <v>#REF!</v>
      </c>
      <c r="BF185" s="205" t="e">
        <f>IF(COUNTIF(R185,"**"),"",IF(AND(R185&gt;=#REF!,OR(H185=#REF!,H185=#REF!)),1,IF(AND(R185&gt;=#REF!,H185&lt;&gt;#REF!,H185&lt;&gt;#REF!),1,"")))</f>
        <v>#REF!</v>
      </c>
      <c r="BG185" s="253" t="str">
        <f t="shared" si="24"/>
        <v>○</v>
      </c>
      <c r="BH185" s="205" t="b">
        <f t="shared" si="25"/>
        <v>1</v>
      </c>
      <c r="BI185" s="205" t="b">
        <f t="shared" si="26"/>
        <v>1</v>
      </c>
    </row>
    <row r="186" spans="1:61" ht="54.95" customHeight="1">
      <c r="A186" s="177">
        <f t="shared" si="21"/>
        <v>181</v>
      </c>
      <c r="B186" s="177" t="str">
        <f t="shared" si="22"/>
        <v/>
      </c>
      <c r="C186" s="177" t="str">
        <f>IF(B186&lt;&gt;1,"",COUNTIF($B$6:B186,1))</f>
        <v/>
      </c>
      <c r="D186" s="177" t="str">
        <f>IF(B186&lt;&gt;2,"",COUNTIF($B$6:B186,2))</f>
        <v/>
      </c>
      <c r="E186" s="177" t="str">
        <f>IF(B186&lt;&gt;3,"",COUNTIF($B$6:B186,3))</f>
        <v/>
      </c>
      <c r="F186" s="177" t="str">
        <f>IF(B186&lt;&gt;4,"",COUNTIF($B$6:B186,4))</f>
        <v/>
      </c>
      <c r="G186" s="59"/>
      <c r="H186" s="60"/>
      <c r="I186" s="60"/>
      <c r="J186" s="60"/>
      <c r="K186" s="59"/>
      <c r="L186" s="7"/>
      <c r="M186" s="61"/>
      <c r="N186" s="60"/>
      <c r="O186" s="62"/>
      <c r="P186" s="7"/>
      <c r="Q186" s="59"/>
      <c r="R186" s="16"/>
      <c r="S186" s="240"/>
      <c r="T186" s="83"/>
      <c r="U186" s="237" t="e">
        <f>IF(OR(L186="×",AG186=#REF!),"－",IF(T186&lt;&gt;"",ROUNDDOWN(T186/R186,3),(IFERROR(ROUNDDOWN(S186/R186,3),"－"))))</f>
        <v>#REF!</v>
      </c>
      <c r="V186" s="70"/>
      <c r="W186" s="70"/>
      <c r="X186" s="59"/>
      <c r="Y186" s="64"/>
      <c r="Z186" s="71"/>
      <c r="AA186" s="72"/>
      <c r="AB186" s="7"/>
      <c r="AC186" s="16"/>
      <c r="AD186" s="16"/>
      <c r="AE186" s="67"/>
      <c r="AF186" s="68"/>
      <c r="AG186" s="64"/>
      <c r="AH186" s="60"/>
      <c r="AI186" s="60"/>
      <c r="AJ186" s="60"/>
      <c r="AK186" s="7"/>
      <c r="AL186" s="7"/>
      <c r="AM186" s="59"/>
      <c r="AN186" s="7"/>
      <c r="AO186" s="7"/>
      <c r="AP186" s="7"/>
      <c r="AQ186" s="7"/>
      <c r="AR186" s="7"/>
      <c r="AS186" s="7"/>
      <c r="AT186" s="7"/>
      <c r="AU186" s="7"/>
      <c r="AV186" s="179"/>
      <c r="AW186" s="192"/>
      <c r="AX186" s="194" t="e">
        <f>IF(AND(OR(K186=#REF!,K186=#REF!),OR(AG186=#REF!,AG186=#REF!)),"年間支払金額(全官署)",IF(OR(AG186=#REF!,AG186=#REF!),"年間支払金額",IF(AND(OR(COUNTIF(AI186,"*すべて*"),COUNTIF(AI186,"*全て*")),Q186="●",OR(K186=#REF!,K186=#REF!)),"年間支払金額(全官署、契約相手方ごと)",IF(AND(OR(COUNTIF(AI186,"*すべて*"),COUNTIF(AI186,"*全て*")),Q186="●"),"年間支払金額(契約相手方ごと)",IF(AND(OR(K186=#REF!,K186=#REF!),AG186=#REF!),"契約総額(全官署)",IF(AND(K186=#REF!,AG186=#REF!),"契約総額(自官署のみ)",IF(K186=#REF!,"年間支払金額(自官署のみ)",IF(AG186=#REF!,"契約総額",IF(AND(COUNTIF(BE186,"&lt;&gt;*単価*"),OR(K186=#REF!,K186=#REF!)),"全官署予定価格",IF(AND(COUNTIF(BE186,"*単価*"),OR(K186=#REF!,K186=#REF!)),"全官署支払金額",IF(AND(COUNTIF(BE186,"&lt;&gt;*単価*"),COUNTIF(BE186,"*変更契約*")),"変更後予定価格",IF(COUNTIF(BE186,"*単価*"),"年間支払金額","予定価格"))))))))))))</f>
        <v>#REF!</v>
      </c>
      <c r="AY186" s="194" t="e">
        <f>IF(AND(BD186=#REF!,R186&gt;#REF!),"○",IF(AND(BD186=#REF!,R186&gt;=#REF!),"○",IF(AND(BD186=#REF!,R186&gt;=#REF!),"○",IF(AND(BD186=#REF!,R186&gt;=#REF!),"○",IF(AND(BD186=#REF!,R186&gt;=#REF!),"○",IF(AND(BD186=#REF!,R186&gt;=#REF!),"○",IF(AND(BD186=#REF!,R186&gt;=#REF!),"○",IF(AND(BD186=#REF!,R186&gt;=#REF!),"○",IF(AND(BD186=#REF!,R186&gt;=#REF!),"○",IF(R186="他官署で調達手続き入札を実施のため","○","×"))))))))))</f>
        <v>#REF!</v>
      </c>
      <c r="AZ186" s="194" t="e">
        <f>IF(AND(BD186=#REF!,V186&gt;#REF!),"○",IF(AND(BD186=#REF!,V186&gt;=#REF!),"○",IF(AND(BD186=#REF!,V186&gt;=#REF!),"○",IF(AND(BD186=#REF!,V186&gt;=#REF!),"○",IF(AND(BD186=#REF!,V186&gt;=#REF!),"○",IF(AND(BD186=#REF!,V186&gt;=#REF!),"○",IF(AND(BD186=#REF!,V186&gt;=#REF!),"○",IF(AND(BD186=#REF!,V186&gt;=#REF!),"○",IF(AND(BD186=#REF!,V186&gt;=#REF!),"○","×")))))))))</f>
        <v>#REF!</v>
      </c>
      <c r="BA186" s="194" t="e">
        <f t="shared" si="18"/>
        <v>#REF!</v>
      </c>
      <c r="BB186" s="194" t="e">
        <f t="shared" si="19"/>
        <v>#REF!</v>
      </c>
      <c r="BC186" s="195" t="e">
        <f t="shared" si="20"/>
        <v>#REF!</v>
      </c>
      <c r="BD186" s="193">
        <f t="shared" si="23"/>
        <v>0</v>
      </c>
      <c r="BE186" s="7" t="e">
        <f>IF(AG186=#REF!,"",IF(AND(K186&lt;&gt;"",ISTEXT(S186)),"分担契約/単価契約",IF(ISTEXT(S186),"単価契約",IF(K186&lt;&gt;"","分担契約",""))))</f>
        <v>#REF!</v>
      </c>
      <c r="BF186" s="205" t="e">
        <f>IF(COUNTIF(R186,"**"),"",IF(AND(R186&gt;=#REF!,OR(H186=#REF!,H186=#REF!)),1,IF(AND(R186&gt;=#REF!,H186&lt;&gt;#REF!,H186&lt;&gt;#REF!),1,"")))</f>
        <v>#REF!</v>
      </c>
      <c r="BG186" s="253" t="str">
        <f t="shared" si="24"/>
        <v>○</v>
      </c>
      <c r="BH186" s="205" t="b">
        <f t="shared" si="25"/>
        <v>1</v>
      </c>
      <c r="BI186" s="205" t="b">
        <f t="shared" si="26"/>
        <v>1</v>
      </c>
    </row>
    <row r="187" spans="1:61" ht="54.95" customHeight="1">
      <c r="A187" s="177">
        <f t="shared" si="21"/>
        <v>182</v>
      </c>
      <c r="B187" s="177" t="str">
        <f t="shared" si="22"/>
        <v/>
      </c>
      <c r="C187" s="177" t="str">
        <f>IF(B187&lt;&gt;1,"",COUNTIF($B$6:B187,1))</f>
        <v/>
      </c>
      <c r="D187" s="177" t="str">
        <f>IF(B187&lt;&gt;2,"",COUNTIF($B$6:B187,2))</f>
        <v/>
      </c>
      <c r="E187" s="177" t="str">
        <f>IF(B187&lt;&gt;3,"",COUNTIF($B$6:B187,3))</f>
        <v/>
      </c>
      <c r="F187" s="177" t="str">
        <f>IF(B187&lt;&gt;4,"",COUNTIF($B$6:B187,4))</f>
        <v/>
      </c>
      <c r="G187" s="59"/>
      <c r="H187" s="60"/>
      <c r="I187" s="60"/>
      <c r="J187" s="60"/>
      <c r="K187" s="59"/>
      <c r="L187" s="7"/>
      <c r="M187" s="61"/>
      <c r="N187" s="60"/>
      <c r="O187" s="62"/>
      <c r="P187" s="60"/>
      <c r="Q187" s="59"/>
      <c r="R187" s="16"/>
      <c r="S187" s="80"/>
      <c r="T187" s="81"/>
      <c r="U187" s="237" t="e">
        <f>IF(OR(L187="×",AG187=#REF!),"－",IF(T187&lt;&gt;"",ROUNDDOWN(T187/R187,3),(IFERROR(ROUNDDOWN(S187/R187,3),"－"))))</f>
        <v>#REF!</v>
      </c>
      <c r="V187" s="63"/>
      <c r="W187" s="63"/>
      <c r="X187" s="59"/>
      <c r="Y187" s="64"/>
      <c r="Z187" s="65"/>
      <c r="AA187" s="66"/>
      <c r="AB187" s="7"/>
      <c r="AC187" s="10"/>
      <c r="AD187" s="10"/>
      <c r="AE187" s="67"/>
      <c r="AF187" s="68"/>
      <c r="AG187" s="64"/>
      <c r="AH187" s="60"/>
      <c r="AI187" s="60"/>
      <c r="AJ187" s="60"/>
      <c r="AK187" s="7"/>
      <c r="AL187" s="7"/>
      <c r="AM187" s="59"/>
      <c r="AN187" s="7"/>
      <c r="AO187" s="7"/>
      <c r="AP187" s="7"/>
      <c r="AQ187" s="7"/>
      <c r="AR187" s="7"/>
      <c r="AS187" s="7"/>
      <c r="AT187" s="7"/>
      <c r="AU187" s="7"/>
      <c r="AV187" s="179"/>
      <c r="AW187" s="192"/>
      <c r="AX187" s="194" t="e">
        <f>IF(AND(OR(K187=#REF!,K187=#REF!),OR(AG187=#REF!,AG187=#REF!)),"年間支払金額(全官署)",IF(OR(AG187=#REF!,AG187=#REF!),"年間支払金額",IF(AND(OR(COUNTIF(AI187,"*すべて*"),COUNTIF(AI187,"*全て*")),Q187="●",OR(K187=#REF!,K187=#REF!)),"年間支払金額(全官署、契約相手方ごと)",IF(AND(OR(COUNTIF(AI187,"*すべて*"),COUNTIF(AI187,"*全て*")),Q187="●"),"年間支払金額(契約相手方ごと)",IF(AND(OR(K187=#REF!,K187=#REF!),AG187=#REF!),"契約総額(全官署)",IF(AND(K187=#REF!,AG187=#REF!),"契約総額(自官署のみ)",IF(K187=#REF!,"年間支払金額(自官署のみ)",IF(AG187=#REF!,"契約総額",IF(AND(COUNTIF(BE187,"&lt;&gt;*単価*"),OR(K187=#REF!,K187=#REF!)),"全官署予定価格",IF(AND(COUNTIF(BE187,"*単価*"),OR(K187=#REF!,K187=#REF!)),"全官署支払金額",IF(AND(COUNTIF(BE187,"&lt;&gt;*単価*"),COUNTIF(BE187,"*変更契約*")),"変更後予定価格",IF(COUNTIF(BE187,"*単価*"),"年間支払金額","予定価格"))))))))))))</f>
        <v>#REF!</v>
      </c>
      <c r="AY187" s="194" t="e">
        <f>IF(AND(BD187=#REF!,R187&gt;#REF!),"○",IF(AND(BD187=#REF!,R187&gt;=#REF!),"○",IF(AND(BD187=#REF!,R187&gt;=#REF!),"○",IF(AND(BD187=#REF!,R187&gt;=#REF!),"○",IF(AND(BD187=#REF!,R187&gt;=#REF!),"○",IF(AND(BD187=#REF!,R187&gt;=#REF!),"○",IF(AND(BD187=#REF!,R187&gt;=#REF!),"○",IF(AND(BD187=#REF!,R187&gt;=#REF!),"○",IF(AND(BD187=#REF!,R187&gt;=#REF!),"○",IF(R187="他官署で調達手続き入札を実施のため","○","×"))))))))))</f>
        <v>#REF!</v>
      </c>
      <c r="AZ187" s="194" t="e">
        <f>IF(AND(BD187=#REF!,V187&gt;#REF!),"○",IF(AND(BD187=#REF!,V187&gt;=#REF!),"○",IF(AND(BD187=#REF!,V187&gt;=#REF!),"○",IF(AND(BD187=#REF!,V187&gt;=#REF!),"○",IF(AND(BD187=#REF!,V187&gt;=#REF!),"○",IF(AND(BD187=#REF!,V187&gt;=#REF!),"○",IF(AND(BD187=#REF!,V187&gt;=#REF!),"○",IF(AND(BD187=#REF!,V187&gt;=#REF!),"○",IF(AND(BD187=#REF!,V187&gt;=#REF!),"○","×")))))))))</f>
        <v>#REF!</v>
      </c>
      <c r="BA187" s="194" t="e">
        <f t="shared" si="18"/>
        <v>#REF!</v>
      </c>
      <c r="BB187" s="194" t="e">
        <f t="shared" si="19"/>
        <v>#REF!</v>
      </c>
      <c r="BC187" s="195" t="e">
        <f t="shared" si="20"/>
        <v>#REF!</v>
      </c>
      <c r="BD187" s="193">
        <f t="shared" si="23"/>
        <v>0</v>
      </c>
      <c r="BE187" s="7" t="e">
        <f>IF(AG187=#REF!,"",IF(AND(K187&lt;&gt;"",ISTEXT(S187)),"分担契約/単価契約",IF(ISTEXT(S187),"単価契約",IF(K187&lt;&gt;"","分担契約",""))))</f>
        <v>#REF!</v>
      </c>
      <c r="BF187" s="205" t="e">
        <f>IF(COUNTIF(R187,"**"),"",IF(AND(R187&gt;=#REF!,OR(H187=#REF!,H187=#REF!)),1,IF(AND(R187&gt;=#REF!,H187&lt;&gt;#REF!,H187&lt;&gt;#REF!),1,"")))</f>
        <v>#REF!</v>
      </c>
      <c r="BG187" s="253" t="str">
        <f t="shared" si="24"/>
        <v>○</v>
      </c>
      <c r="BH187" s="205" t="b">
        <f t="shared" si="25"/>
        <v>1</v>
      </c>
      <c r="BI187" s="205" t="b">
        <f t="shared" si="26"/>
        <v>1</v>
      </c>
    </row>
    <row r="188" spans="1:61" ht="54.95" customHeight="1">
      <c r="A188" s="177">
        <f t="shared" si="21"/>
        <v>183</v>
      </c>
      <c r="B188" s="177" t="str">
        <f t="shared" si="22"/>
        <v/>
      </c>
      <c r="C188" s="177" t="str">
        <f>IF(B188&lt;&gt;1,"",COUNTIF($B$6:B188,1))</f>
        <v/>
      </c>
      <c r="D188" s="177" t="str">
        <f>IF(B188&lt;&gt;2,"",COUNTIF($B$6:B188,2))</f>
        <v/>
      </c>
      <c r="E188" s="177" t="str">
        <f>IF(B188&lt;&gt;3,"",COUNTIF($B$6:B188,3))</f>
        <v/>
      </c>
      <c r="F188" s="177" t="str">
        <f>IF(B188&lt;&gt;4,"",COUNTIF($B$6:B188,4))</f>
        <v/>
      </c>
      <c r="G188" s="59"/>
      <c r="H188" s="60"/>
      <c r="I188" s="60"/>
      <c r="J188" s="60"/>
      <c r="K188" s="59"/>
      <c r="L188" s="7"/>
      <c r="M188" s="61"/>
      <c r="N188" s="60"/>
      <c r="O188" s="62"/>
      <c r="P188" s="60"/>
      <c r="Q188" s="59"/>
      <c r="R188" s="16"/>
      <c r="S188" s="80"/>
      <c r="T188" s="81"/>
      <c r="U188" s="237" t="e">
        <f>IF(OR(L188="×",AG188=#REF!),"－",IF(T188&lt;&gt;"",ROUNDDOWN(T188/R188,3),(IFERROR(ROUNDDOWN(S188/R188,3),"－"))))</f>
        <v>#REF!</v>
      </c>
      <c r="V188" s="63"/>
      <c r="W188" s="63"/>
      <c r="X188" s="59"/>
      <c r="Y188" s="64"/>
      <c r="Z188" s="65"/>
      <c r="AA188" s="66"/>
      <c r="AB188" s="7"/>
      <c r="AC188" s="10"/>
      <c r="AD188" s="10"/>
      <c r="AE188" s="67"/>
      <c r="AF188" s="68"/>
      <c r="AG188" s="64"/>
      <c r="AH188" s="60"/>
      <c r="AI188" s="60"/>
      <c r="AJ188" s="60"/>
      <c r="AK188" s="7"/>
      <c r="AL188" s="7"/>
      <c r="AM188" s="59"/>
      <c r="AN188" s="7"/>
      <c r="AO188" s="7"/>
      <c r="AP188" s="7"/>
      <c r="AQ188" s="7"/>
      <c r="AR188" s="7"/>
      <c r="AS188" s="7"/>
      <c r="AT188" s="7"/>
      <c r="AU188" s="7"/>
      <c r="AV188" s="179"/>
      <c r="AW188" s="192"/>
      <c r="AX188" s="194" t="e">
        <f>IF(AND(OR(K188=#REF!,K188=#REF!),OR(AG188=#REF!,AG188=#REF!)),"年間支払金額(全官署)",IF(OR(AG188=#REF!,AG188=#REF!),"年間支払金額",IF(AND(OR(COUNTIF(AI188,"*すべて*"),COUNTIF(AI188,"*全て*")),Q188="●",OR(K188=#REF!,K188=#REF!)),"年間支払金額(全官署、契約相手方ごと)",IF(AND(OR(COUNTIF(AI188,"*すべて*"),COUNTIF(AI188,"*全て*")),Q188="●"),"年間支払金額(契約相手方ごと)",IF(AND(OR(K188=#REF!,K188=#REF!),AG188=#REF!),"契約総額(全官署)",IF(AND(K188=#REF!,AG188=#REF!),"契約総額(自官署のみ)",IF(K188=#REF!,"年間支払金額(自官署のみ)",IF(AG188=#REF!,"契約総額",IF(AND(COUNTIF(BE188,"&lt;&gt;*単価*"),OR(K188=#REF!,K188=#REF!)),"全官署予定価格",IF(AND(COUNTIF(BE188,"*単価*"),OR(K188=#REF!,K188=#REF!)),"全官署支払金額",IF(AND(COUNTIF(BE188,"&lt;&gt;*単価*"),COUNTIF(BE188,"*変更契約*")),"変更後予定価格",IF(COUNTIF(BE188,"*単価*"),"年間支払金額","予定価格"))))))))))))</f>
        <v>#REF!</v>
      </c>
      <c r="AY188" s="194" t="e">
        <f>IF(AND(BD188=#REF!,R188&gt;#REF!),"○",IF(AND(BD188=#REF!,R188&gt;=#REF!),"○",IF(AND(BD188=#REF!,R188&gt;=#REF!),"○",IF(AND(BD188=#REF!,R188&gt;=#REF!),"○",IF(AND(BD188=#REF!,R188&gt;=#REF!),"○",IF(AND(BD188=#REF!,R188&gt;=#REF!),"○",IF(AND(BD188=#REF!,R188&gt;=#REF!),"○",IF(AND(BD188=#REF!,R188&gt;=#REF!),"○",IF(AND(BD188=#REF!,R188&gt;=#REF!),"○",IF(R188="他官署で調達手続き入札を実施のため","○","×"))))))))))</f>
        <v>#REF!</v>
      </c>
      <c r="AZ188" s="194" t="e">
        <f>IF(AND(BD188=#REF!,V188&gt;#REF!),"○",IF(AND(BD188=#REF!,V188&gt;=#REF!),"○",IF(AND(BD188=#REF!,V188&gt;=#REF!),"○",IF(AND(BD188=#REF!,V188&gt;=#REF!),"○",IF(AND(BD188=#REF!,V188&gt;=#REF!),"○",IF(AND(BD188=#REF!,V188&gt;=#REF!),"○",IF(AND(BD188=#REF!,V188&gt;=#REF!),"○",IF(AND(BD188=#REF!,V188&gt;=#REF!),"○",IF(AND(BD188=#REF!,V188&gt;=#REF!),"○","×")))))))))</f>
        <v>#REF!</v>
      </c>
      <c r="BA188" s="194" t="e">
        <f t="shared" si="18"/>
        <v>#REF!</v>
      </c>
      <c r="BB188" s="194" t="e">
        <f t="shared" si="19"/>
        <v>#REF!</v>
      </c>
      <c r="BC188" s="195" t="e">
        <f t="shared" si="20"/>
        <v>#REF!</v>
      </c>
      <c r="BD188" s="193">
        <f t="shared" si="23"/>
        <v>0</v>
      </c>
      <c r="BE188" s="7" t="e">
        <f>IF(AG188=#REF!,"",IF(AND(K188&lt;&gt;"",ISTEXT(S188)),"分担契約/単価契約",IF(ISTEXT(S188),"単価契約",IF(K188&lt;&gt;"","分担契約",""))))</f>
        <v>#REF!</v>
      </c>
      <c r="BF188" s="205" t="e">
        <f>IF(COUNTIF(R188,"**"),"",IF(AND(R188&gt;=#REF!,OR(H188=#REF!,H188=#REF!)),1,IF(AND(R188&gt;=#REF!,H188&lt;&gt;#REF!,H188&lt;&gt;#REF!),1,"")))</f>
        <v>#REF!</v>
      </c>
      <c r="BG188" s="253" t="str">
        <f t="shared" si="24"/>
        <v>○</v>
      </c>
      <c r="BH188" s="205" t="b">
        <f t="shared" si="25"/>
        <v>1</v>
      </c>
      <c r="BI188" s="205" t="b">
        <f t="shared" si="26"/>
        <v>1</v>
      </c>
    </row>
    <row r="189" spans="1:61" ht="54.95" customHeight="1">
      <c r="A189" s="177">
        <f t="shared" si="21"/>
        <v>184</v>
      </c>
      <c r="B189" s="177" t="str">
        <f t="shared" si="22"/>
        <v/>
      </c>
      <c r="C189" s="177" t="str">
        <f>IF(B189&lt;&gt;1,"",COUNTIF($B$6:B189,1))</f>
        <v/>
      </c>
      <c r="D189" s="177" t="str">
        <f>IF(B189&lt;&gt;2,"",COUNTIF($B$6:B189,2))</f>
        <v/>
      </c>
      <c r="E189" s="177" t="str">
        <f>IF(B189&lt;&gt;3,"",COUNTIF($B$6:B189,3))</f>
        <v/>
      </c>
      <c r="F189" s="177" t="str">
        <f>IF(B189&lt;&gt;4,"",COUNTIF($B$6:B189,4))</f>
        <v/>
      </c>
      <c r="G189" s="59"/>
      <c r="H189" s="60"/>
      <c r="I189" s="60"/>
      <c r="J189" s="60"/>
      <c r="K189" s="59"/>
      <c r="L189" s="7"/>
      <c r="M189" s="61"/>
      <c r="N189" s="60"/>
      <c r="O189" s="62"/>
      <c r="P189" s="60"/>
      <c r="Q189" s="59"/>
      <c r="R189" s="16"/>
      <c r="S189" s="80"/>
      <c r="T189" s="81"/>
      <c r="U189" s="237" t="e">
        <f>IF(OR(L189="×",AG189=#REF!),"－",IF(T189&lt;&gt;"",ROUNDDOWN(T189/R189,3),(IFERROR(ROUNDDOWN(S189/R189,3),"－"))))</f>
        <v>#REF!</v>
      </c>
      <c r="V189" s="63"/>
      <c r="W189" s="63"/>
      <c r="X189" s="59"/>
      <c r="Y189" s="64"/>
      <c r="Z189" s="65"/>
      <c r="AA189" s="66"/>
      <c r="AB189" s="7"/>
      <c r="AC189" s="10"/>
      <c r="AD189" s="10"/>
      <c r="AE189" s="67"/>
      <c r="AF189" s="68"/>
      <c r="AG189" s="64"/>
      <c r="AH189" s="60"/>
      <c r="AI189" s="60"/>
      <c r="AJ189" s="60"/>
      <c r="AK189" s="7"/>
      <c r="AL189" s="7"/>
      <c r="AM189" s="59"/>
      <c r="AN189" s="7"/>
      <c r="AO189" s="7"/>
      <c r="AP189" s="7"/>
      <c r="AQ189" s="7"/>
      <c r="AR189" s="7"/>
      <c r="AS189" s="7"/>
      <c r="AT189" s="7"/>
      <c r="AU189" s="7"/>
      <c r="AV189" s="179"/>
      <c r="AW189" s="192"/>
      <c r="AX189" s="194" t="e">
        <f>IF(AND(OR(K189=#REF!,K189=#REF!),OR(AG189=#REF!,AG189=#REF!)),"年間支払金額(全官署)",IF(OR(AG189=#REF!,AG189=#REF!),"年間支払金額",IF(AND(OR(COUNTIF(AI189,"*すべて*"),COUNTIF(AI189,"*全て*")),Q189="●",OR(K189=#REF!,K189=#REF!)),"年間支払金額(全官署、契約相手方ごと)",IF(AND(OR(COUNTIF(AI189,"*すべて*"),COUNTIF(AI189,"*全て*")),Q189="●"),"年間支払金額(契約相手方ごと)",IF(AND(OR(K189=#REF!,K189=#REF!),AG189=#REF!),"契約総額(全官署)",IF(AND(K189=#REF!,AG189=#REF!),"契約総額(自官署のみ)",IF(K189=#REF!,"年間支払金額(自官署のみ)",IF(AG189=#REF!,"契約総額",IF(AND(COUNTIF(BE189,"&lt;&gt;*単価*"),OR(K189=#REF!,K189=#REF!)),"全官署予定価格",IF(AND(COUNTIF(BE189,"*単価*"),OR(K189=#REF!,K189=#REF!)),"全官署支払金額",IF(AND(COUNTIF(BE189,"&lt;&gt;*単価*"),COUNTIF(BE189,"*変更契約*")),"変更後予定価格",IF(COUNTIF(BE189,"*単価*"),"年間支払金額","予定価格"))))))))))))</f>
        <v>#REF!</v>
      </c>
      <c r="AY189" s="194" t="e">
        <f>IF(AND(BD189=#REF!,R189&gt;#REF!),"○",IF(AND(BD189=#REF!,R189&gt;=#REF!),"○",IF(AND(BD189=#REF!,R189&gt;=#REF!),"○",IF(AND(BD189=#REF!,R189&gt;=#REF!),"○",IF(AND(BD189=#REF!,R189&gt;=#REF!),"○",IF(AND(BD189=#REF!,R189&gt;=#REF!),"○",IF(AND(BD189=#REF!,R189&gt;=#REF!),"○",IF(AND(BD189=#REF!,R189&gt;=#REF!),"○",IF(AND(BD189=#REF!,R189&gt;=#REF!),"○",IF(R189="他官署で調達手続き入札を実施のため","○","×"))))))))))</f>
        <v>#REF!</v>
      </c>
      <c r="AZ189" s="194" t="e">
        <f>IF(AND(BD189=#REF!,V189&gt;#REF!),"○",IF(AND(BD189=#REF!,V189&gt;=#REF!),"○",IF(AND(BD189=#REF!,V189&gt;=#REF!),"○",IF(AND(BD189=#REF!,V189&gt;=#REF!),"○",IF(AND(BD189=#REF!,V189&gt;=#REF!),"○",IF(AND(BD189=#REF!,V189&gt;=#REF!),"○",IF(AND(BD189=#REF!,V189&gt;=#REF!),"○",IF(AND(BD189=#REF!,V189&gt;=#REF!),"○",IF(AND(BD189=#REF!,V189&gt;=#REF!),"○","×")))))))))</f>
        <v>#REF!</v>
      </c>
      <c r="BA189" s="194" t="e">
        <f t="shared" si="18"/>
        <v>#REF!</v>
      </c>
      <c r="BB189" s="194" t="e">
        <f t="shared" si="19"/>
        <v>#REF!</v>
      </c>
      <c r="BC189" s="195" t="e">
        <f t="shared" si="20"/>
        <v>#REF!</v>
      </c>
      <c r="BD189" s="193">
        <f t="shared" si="23"/>
        <v>0</v>
      </c>
      <c r="BE189" s="7" t="e">
        <f>IF(AG189=#REF!,"",IF(AND(K189&lt;&gt;"",ISTEXT(S189)),"分担契約/単価契約",IF(ISTEXT(S189),"単価契約",IF(K189&lt;&gt;"","分担契約",""))))</f>
        <v>#REF!</v>
      </c>
      <c r="BF189" s="205" t="e">
        <f>IF(COUNTIF(R189,"**"),"",IF(AND(R189&gt;=#REF!,OR(H189=#REF!,H189=#REF!)),1,IF(AND(R189&gt;=#REF!,H189&lt;&gt;#REF!,H189&lt;&gt;#REF!),1,"")))</f>
        <v>#REF!</v>
      </c>
      <c r="BG189" s="253" t="str">
        <f t="shared" si="24"/>
        <v>○</v>
      </c>
      <c r="BH189" s="205" t="b">
        <f t="shared" si="25"/>
        <v>1</v>
      </c>
      <c r="BI189" s="205" t="b">
        <f t="shared" si="26"/>
        <v>1</v>
      </c>
    </row>
    <row r="190" spans="1:61" ht="54.95" customHeight="1">
      <c r="A190" s="177">
        <f t="shared" si="21"/>
        <v>185</v>
      </c>
      <c r="B190" s="177" t="str">
        <f t="shared" si="22"/>
        <v/>
      </c>
      <c r="C190" s="177" t="str">
        <f>IF(B190&lt;&gt;1,"",COUNTIF($B$6:B190,1))</f>
        <v/>
      </c>
      <c r="D190" s="177" t="str">
        <f>IF(B190&lt;&gt;2,"",COUNTIF($B$6:B190,2))</f>
        <v/>
      </c>
      <c r="E190" s="177" t="str">
        <f>IF(B190&lt;&gt;3,"",COUNTIF($B$6:B190,3))</f>
        <v/>
      </c>
      <c r="F190" s="177" t="str">
        <f>IF(B190&lt;&gt;4,"",COUNTIF($B$6:B190,4))</f>
        <v/>
      </c>
      <c r="G190" s="59"/>
      <c r="H190" s="60"/>
      <c r="I190" s="60"/>
      <c r="J190" s="60"/>
      <c r="K190" s="59"/>
      <c r="L190" s="7"/>
      <c r="M190" s="61"/>
      <c r="N190" s="60"/>
      <c r="O190" s="62"/>
      <c r="P190" s="60"/>
      <c r="Q190" s="59"/>
      <c r="R190" s="16"/>
      <c r="S190" s="80"/>
      <c r="T190" s="81"/>
      <c r="U190" s="237" t="e">
        <f>IF(OR(L190="×",AG190=#REF!),"－",IF(T190&lt;&gt;"",ROUNDDOWN(T190/R190,3),(IFERROR(ROUNDDOWN(S190/R190,3),"－"))))</f>
        <v>#REF!</v>
      </c>
      <c r="V190" s="63"/>
      <c r="W190" s="63"/>
      <c r="X190" s="59"/>
      <c r="Y190" s="64"/>
      <c r="Z190" s="65"/>
      <c r="AA190" s="66"/>
      <c r="AB190" s="7"/>
      <c r="AC190" s="10"/>
      <c r="AD190" s="10"/>
      <c r="AE190" s="67"/>
      <c r="AF190" s="68"/>
      <c r="AG190" s="64"/>
      <c r="AH190" s="60"/>
      <c r="AI190" s="60"/>
      <c r="AJ190" s="60"/>
      <c r="AK190" s="7"/>
      <c r="AL190" s="7"/>
      <c r="AM190" s="59"/>
      <c r="AN190" s="7"/>
      <c r="AO190" s="7"/>
      <c r="AP190" s="7"/>
      <c r="AQ190" s="7"/>
      <c r="AR190" s="7"/>
      <c r="AS190" s="7"/>
      <c r="AT190" s="7"/>
      <c r="AU190" s="7"/>
      <c r="AV190" s="179"/>
      <c r="AW190" s="192"/>
      <c r="AX190" s="194" t="e">
        <f>IF(AND(OR(K190=#REF!,K190=#REF!),OR(AG190=#REF!,AG190=#REF!)),"年間支払金額(全官署)",IF(OR(AG190=#REF!,AG190=#REF!),"年間支払金額",IF(AND(OR(COUNTIF(AI190,"*すべて*"),COUNTIF(AI190,"*全て*")),Q190="●",OR(K190=#REF!,K190=#REF!)),"年間支払金額(全官署、契約相手方ごと)",IF(AND(OR(COUNTIF(AI190,"*すべて*"),COUNTIF(AI190,"*全て*")),Q190="●"),"年間支払金額(契約相手方ごと)",IF(AND(OR(K190=#REF!,K190=#REF!),AG190=#REF!),"契約総額(全官署)",IF(AND(K190=#REF!,AG190=#REF!),"契約総額(自官署のみ)",IF(K190=#REF!,"年間支払金額(自官署のみ)",IF(AG190=#REF!,"契約総額",IF(AND(COUNTIF(BE190,"&lt;&gt;*単価*"),OR(K190=#REF!,K190=#REF!)),"全官署予定価格",IF(AND(COUNTIF(BE190,"*単価*"),OR(K190=#REF!,K190=#REF!)),"全官署支払金額",IF(AND(COUNTIF(BE190,"&lt;&gt;*単価*"),COUNTIF(BE190,"*変更契約*")),"変更後予定価格",IF(COUNTIF(BE190,"*単価*"),"年間支払金額","予定価格"))))))))))))</f>
        <v>#REF!</v>
      </c>
      <c r="AY190" s="194" t="e">
        <f>IF(AND(BD190=#REF!,R190&gt;#REF!),"○",IF(AND(BD190=#REF!,R190&gt;=#REF!),"○",IF(AND(BD190=#REF!,R190&gt;=#REF!),"○",IF(AND(BD190=#REF!,R190&gt;=#REF!),"○",IF(AND(BD190=#REF!,R190&gt;=#REF!),"○",IF(AND(BD190=#REF!,R190&gt;=#REF!),"○",IF(AND(BD190=#REF!,R190&gt;=#REF!),"○",IF(AND(BD190=#REF!,R190&gt;=#REF!),"○",IF(AND(BD190=#REF!,R190&gt;=#REF!),"○",IF(R190="他官署で調達手続き入札を実施のため","○","×"))))))))))</f>
        <v>#REF!</v>
      </c>
      <c r="AZ190" s="194" t="e">
        <f>IF(AND(BD190=#REF!,V190&gt;#REF!),"○",IF(AND(BD190=#REF!,V190&gt;=#REF!),"○",IF(AND(BD190=#REF!,V190&gt;=#REF!),"○",IF(AND(BD190=#REF!,V190&gt;=#REF!),"○",IF(AND(BD190=#REF!,V190&gt;=#REF!),"○",IF(AND(BD190=#REF!,V190&gt;=#REF!),"○",IF(AND(BD190=#REF!,V190&gt;=#REF!),"○",IF(AND(BD190=#REF!,V190&gt;=#REF!),"○",IF(AND(BD190=#REF!,V190&gt;=#REF!),"○","×")))))))))</f>
        <v>#REF!</v>
      </c>
      <c r="BA190" s="194" t="e">
        <f t="shared" si="18"/>
        <v>#REF!</v>
      </c>
      <c r="BB190" s="194" t="e">
        <f t="shared" si="19"/>
        <v>#REF!</v>
      </c>
      <c r="BC190" s="195" t="e">
        <f t="shared" si="20"/>
        <v>#REF!</v>
      </c>
      <c r="BD190" s="193">
        <f t="shared" si="23"/>
        <v>0</v>
      </c>
      <c r="BE190" s="7" t="e">
        <f>IF(AG190=#REF!,"",IF(AND(K190&lt;&gt;"",ISTEXT(S190)),"分担契約/単価契約",IF(ISTEXT(S190),"単価契約",IF(K190&lt;&gt;"","分担契約",""))))</f>
        <v>#REF!</v>
      </c>
      <c r="BF190" s="205" t="e">
        <f>IF(COUNTIF(R190,"**"),"",IF(AND(R190&gt;=#REF!,OR(H190=#REF!,H190=#REF!)),1,IF(AND(R190&gt;=#REF!,H190&lt;&gt;#REF!,H190&lt;&gt;#REF!),1,"")))</f>
        <v>#REF!</v>
      </c>
      <c r="BG190" s="253" t="str">
        <f t="shared" si="24"/>
        <v>○</v>
      </c>
      <c r="BH190" s="205" t="b">
        <f t="shared" si="25"/>
        <v>1</v>
      </c>
      <c r="BI190" s="205" t="b">
        <f t="shared" si="26"/>
        <v>1</v>
      </c>
    </row>
    <row r="191" spans="1:61" ht="54.95" customHeight="1">
      <c r="A191" s="177">
        <f t="shared" si="21"/>
        <v>186</v>
      </c>
      <c r="B191" s="177" t="str">
        <f t="shared" si="22"/>
        <v/>
      </c>
      <c r="C191" s="177" t="str">
        <f>IF(B191&lt;&gt;1,"",COUNTIF($B$6:B191,1))</f>
        <v/>
      </c>
      <c r="D191" s="177" t="str">
        <f>IF(B191&lt;&gt;2,"",COUNTIF($B$6:B191,2))</f>
        <v/>
      </c>
      <c r="E191" s="177" t="str">
        <f>IF(B191&lt;&gt;3,"",COUNTIF($B$6:B191,3))</f>
        <v/>
      </c>
      <c r="F191" s="177" t="str">
        <f>IF(B191&lt;&gt;4,"",COUNTIF($B$6:B191,4))</f>
        <v/>
      </c>
      <c r="G191" s="59"/>
      <c r="H191" s="60"/>
      <c r="I191" s="60"/>
      <c r="J191" s="60"/>
      <c r="K191" s="59"/>
      <c r="L191" s="7"/>
      <c r="M191" s="61"/>
      <c r="N191" s="60"/>
      <c r="O191" s="62"/>
      <c r="P191" s="60"/>
      <c r="Q191" s="59"/>
      <c r="R191" s="16"/>
      <c r="S191" s="80"/>
      <c r="T191" s="81"/>
      <c r="U191" s="237" t="e">
        <f>IF(OR(L191="×",AG191=#REF!),"－",IF(T191&lt;&gt;"",ROUNDDOWN(T191/R191,3),(IFERROR(ROUNDDOWN(S191/R191,3),"－"))))</f>
        <v>#REF!</v>
      </c>
      <c r="V191" s="63"/>
      <c r="W191" s="63"/>
      <c r="X191" s="59"/>
      <c r="Y191" s="64"/>
      <c r="Z191" s="65"/>
      <c r="AA191" s="66"/>
      <c r="AB191" s="7"/>
      <c r="AC191" s="10"/>
      <c r="AD191" s="10"/>
      <c r="AE191" s="67"/>
      <c r="AF191" s="68"/>
      <c r="AG191" s="64"/>
      <c r="AH191" s="60"/>
      <c r="AI191" s="60"/>
      <c r="AJ191" s="60"/>
      <c r="AK191" s="7"/>
      <c r="AL191" s="7"/>
      <c r="AM191" s="59"/>
      <c r="AN191" s="7"/>
      <c r="AO191" s="7"/>
      <c r="AP191" s="7"/>
      <c r="AQ191" s="7"/>
      <c r="AR191" s="7"/>
      <c r="AS191" s="7"/>
      <c r="AT191" s="7"/>
      <c r="AU191" s="7"/>
      <c r="AV191" s="179"/>
      <c r="AW191" s="192"/>
      <c r="AX191" s="194" t="e">
        <f>IF(AND(OR(K191=#REF!,K191=#REF!),OR(AG191=#REF!,AG191=#REF!)),"年間支払金額(全官署)",IF(OR(AG191=#REF!,AG191=#REF!),"年間支払金額",IF(AND(OR(COUNTIF(AI191,"*すべて*"),COUNTIF(AI191,"*全て*")),Q191="●",OR(K191=#REF!,K191=#REF!)),"年間支払金額(全官署、契約相手方ごと)",IF(AND(OR(COUNTIF(AI191,"*すべて*"),COUNTIF(AI191,"*全て*")),Q191="●"),"年間支払金額(契約相手方ごと)",IF(AND(OR(K191=#REF!,K191=#REF!),AG191=#REF!),"契約総額(全官署)",IF(AND(K191=#REF!,AG191=#REF!),"契約総額(自官署のみ)",IF(K191=#REF!,"年間支払金額(自官署のみ)",IF(AG191=#REF!,"契約総額",IF(AND(COUNTIF(BE191,"&lt;&gt;*単価*"),OR(K191=#REF!,K191=#REF!)),"全官署予定価格",IF(AND(COUNTIF(BE191,"*単価*"),OR(K191=#REF!,K191=#REF!)),"全官署支払金額",IF(AND(COUNTIF(BE191,"&lt;&gt;*単価*"),COUNTIF(BE191,"*変更契約*")),"変更後予定価格",IF(COUNTIF(BE191,"*単価*"),"年間支払金額","予定価格"))))))))))))</f>
        <v>#REF!</v>
      </c>
      <c r="AY191" s="194" t="e">
        <f>IF(AND(BD191=#REF!,R191&gt;#REF!),"○",IF(AND(BD191=#REF!,R191&gt;=#REF!),"○",IF(AND(BD191=#REF!,R191&gt;=#REF!),"○",IF(AND(BD191=#REF!,R191&gt;=#REF!),"○",IF(AND(BD191=#REF!,R191&gt;=#REF!),"○",IF(AND(BD191=#REF!,R191&gt;=#REF!),"○",IF(AND(BD191=#REF!,R191&gt;=#REF!),"○",IF(AND(BD191=#REF!,R191&gt;=#REF!),"○",IF(AND(BD191=#REF!,R191&gt;=#REF!),"○",IF(R191="他官署で調達手続き入札を実施のため","○","×"))))))))))</f>
        <v>#REF!</v>
      </c>
      <c r="AZ191" s="194" t="e">
        <f>IF(AND(BD191=#REF!,V191&gt;#REF!),"○",IF(AND(BD191=#REF!,V191&gt;=#REF!),"○",IF(AND(BD191=#REF!,V191&gt;=#REF!),"○",IF(AND(BD191=#REF!,V191&gt;=#REF!),"○",IF(AND(BD191=#REF!,V191&gt;=#REF!),"○",IF(AND(BD191=#REF!,V191&gt;=#REF!),"○",IF(AND(BD191=#REF!,V191&gt;=#REF!),"○",IF(AND(BD191=#REF!,V191&gt;=#REF!),"○",IF(AND(BD191=#REF!,V191&gt;=#REF!),"○","×")))))))))</f>
        <v>#REF!</v>
      </c>
      <c r="BA191" s="194" t="e">
        <f t="shared" si="18"/>
        <v>#REF!</v>
      </c>
      <c r="BB191" s="194" t="e">
        <f t="shared" si="19"/>
        <v>#REF!</v>
      </c>
      <c r="BC191" s="195" t="e">
        <f t="shared" si="20"/>
        <v>#REF!</v>
      </c>
      <c r="BD191" s="193">
        <f t="shared" si="23"/>
        <v>0</v>
      </c>
      <c r="BE191" s="7" t="e">
        <f>IF(AG191=#REF!,"",IF(AND(K191&lt;&gt;"",ISTEXT(S191)),"分担契約/単価契約",IF(ISTEXT(S191),"単価契約",IF(K191&lt;&gt;"","分担契約",""))))</f>
        <v>#REF!</v>
      </c>
      <c r="BF191" s="205" t="e">
        <f>IF(COUNTIF(R191,"**"),"",IF(AND(R191&gt;=#REF!,OR(H191=#REF!,H191=#REF!)),1,IF(AND(R191&gt;=#REF!,H191&lt;&gt;#REF!,H191&lt;&gt;#REF!),1,"")))</f>
        <v>#REF!</v>
      </c>
      <c r="BG191" s="253" t="str">
        <f t="shared" si="24"/>
        <v>○</v>
      </c>
      <c r="BH191" s="205" t="b">
        <f t="shared" si="25"/>
        <v>1</v>
      </c>
      <c r="BI191" s="205" t="b">
        <f t="shared" si="26"/>
        <v>1</v>
      </c>
    </row>
    <row r="192" spans="1:61" ht="54.95" customHeight="1">
      <c r="A192" s="177">
        <f t="shared" si="21"/>
        <v>187</v>
      </c>
      <c r="B192" s="177" t="str">
        <f t="shared" si="22"/>
        <v/>
      </c>
      <c r="C192" s="177" t="str">
        <f>IF(B192&lt;&gt;1,"",COUNTIF($B$6:B192,1))</f>
        <v/>
      </c>
      <c r="D192" s="177" t="str">
        <f>IF(B192&lt;&gt;2,"",COUNTIF($B$6:B192,2))</f>
        <v/>
      </c>
      <c r="E192" s="177" t="str">
        <f>IF(B192&lt;&gt;3,"",COUNTIF($B$6:B192,3))</f>
        <v/>
      </c>
      <c r="F192" s="177" t="str">
        <f>IF(B192&lt;&gt;4,"",COUNTIF($B$6:B192,4))</f>
        <v/>
      </c>
      <c r="G192" s="59"/>
      <c r="H192" s="60"/>
      <c r="I192" s="60"/>
      <c r="J192" s="60"/>
      <c r="K192" s="59"/>
      <c r="L192" s="7"/>
      <c r="M192" s="61"/>
      <c r="N192" s="60"/>
      <c r="O192" s="62"/>
      <c r="P192" s="60"/>
      <c r="Q192" s="59"/>
      <c r="R192" s="16"/>
      <c r="S192" s="80"/>
      <c r="T192" s="81"/>
      <c r="U192" s="237" t="e">
        <f>IF(OR(L192="×",AG192=#REF!),"－",IF(T192&lt;&gt;"",ROUNDDOWN(T192/R192,3),(IFERROR(ROUNDDOWN(S192/R192,3),"－"))))</f>
        <v>#REF!</v>
      </c>
      <c r="V192" s="63"/>
      <c r="W192" s="63"/>
      <c r="X192" s="59"/>
      <c r="Y192" s="64"/>
      <c r="Z192" s="65"/>
      <c r="AA192" s="66"/>
      <c r="AB192" s="7"/>
      <c r="AC192" s="10"/>
      <c r="AD192" s="10"/>
      <c r="AE192" s="67"/>
      <c r="AF192" s="68"/>
      <c r="AG192" s="64"/>
      <c r="AH192" s="60"/>
      <c r="AI192" s="60"/>
      <c r="AJ192" s="60"/>
      <c r="AK192" s="7"/>
      <c r="AL192" s="7"/>
      <c r="AM192" s="59"/>
      <c r="AN192" s="7"/>
      <c r="AO192" s="7"/>
      <c r="AP192" s="7"/>
      <c r="AQ192" s="7"/>
      <c r="AR192" s="7"/>
      <c r="AS192" s="7"/>
      <c r="AT192" s="7"/>
      <c r="AU192" s="7"/>
      <c r="AV192" s="179"/>
      <c r="AW192" s="192"/>
      <c r="AX192" s="194" t="e">
        <f>IF(AND(OR(K192=#REF!,K192=#REF!),OR(AG192=#REF!,AG192=#REF!)),"年間支払金額(全官署)",IF(OR(AG192=#REF!,AG192=#REF!),"年間支払金額",IF(AND(OR(COUNTIF(AI192,"*すべて*"),COUNTIF(AI192,"*全て*")),Q192="●",OR(K192=#REF!,K192=#REF!)),"年間支払金額(全官署、契約相手方ごと)",IF(AND(OR(COUNTIF(AI192,"*すべて*"),COUNTIF(AI192,"*全て*")),Q192="●"),"年間支払金額(契約相手方ごと)",IF(AND(OR(K192=#REF!,K192=#REF!),AG192=#REF!),"契約総額(全官署)",IF(AND(K192=#REF!,AG192=#REF!),"契約総額(自官署のみ)",IF(K192=#REF!,"年間支払金額(自官署のみ)",IF(AG192=#REF!,"契約総額",IF(AND(COUNTIF(BE192,"&lt;&gt;*単価*"),OR(K192=#REF!,K192=#REF!)),"全官署予定価格",IF(AND(COUNTIF(BE192,"*単価*"),OR(K192=#REF!,K192=#REF!)),"全官署支払金額",IF(AND(COUNTIF(BE192,"&lt;&gt;*単価*"),COUNTIF(BE192,"*変更契約*")),"変更後予定価格",IF(COUNTIF(BE192,"*単価*"),"年間支払金額","予定価格"))))))))))))</f>
        <v>#REF!</v>
      </c>
      <c r="AY192" s="194" t="e">
        <f>IF(AND(BD192=#REF!,R192&gt;#REF!),"○",IF(AND(BD192=#REF!,R192&gt;=#REF!),"○",IF(AND(BD192=#REF!,R192&gt;=#REF!),"○",IF(AND(BD192=#REF!,R192&gt;=#REF!),"○",IF(AND(BD192=#REF!,R192&gt;=#REF!),"○",IF(AND(BD192=#REF!,R192&gt;=#REF!),"○",IF(AND(BD192=#REF!,R192&gt;=#REF!),"○",IF(AND(BD192=#REF!,R192&gt;=#REF!),"○",IF(AND(BD192=#REF!,R192&gt;=#REF!),"○",IF(R192="他官署で調達手続き入札を実施のため","○","×"))))))))))</f>
        <v>#REF!</v>
      </c>
      <c r="AZ192" s="194" t="e">
        <f>IF(AND(BD192=#REF!,V192&gt;#REF!),"○",IF(AND(BD192=#REF!,V192&gt;=#REF!),"○",IF(AND(BD192=#REF!,V192&gt;=#REF!),"○",IF(AND(BD192=#REF!,V192&gt;=#REF!),"○",IF(AND(BD192=#REF!,V192&gt;=#REF!),"○",IF(AND(BD192=#REF!,V192&gt;=#REF!),"○",IF(AND(BD192=#REF!,V192&gt;=#REF!),"○",IF(AND(BD192=#REF!,V192&gt;=#REF!),"○",IF(AND(BD192=#REF!,V192&gt;=#REF!),"○","×")))))))))</f>
        <v>#REF!</v>
      </c>
      <c r="BA192" s="194" t="e">
        <f t="shared" si="18"/>
        <v>#REF!</v>
      </c>
      <c r="BB192" s="194" t="e">
        <f t="shared" si="19"/>
        <v>#REF!</v>
      </c>
      <c r="BC192" s="195" t="e">
        <f t="shared" si="20"/>
        <v>#REF!</v>
      </c>
      <c r="BD192" s="193">
        <f t="shared" si="23"/>
        <v>0</v>
      </c>
      <c r="BE192" s="7" t="e">
        <f>IF(AG192=#REF!,"",IF(AND(K192&lt;&gt;"",ISTEXT(S192)),"分担契約/単価契約",IF(ISTEXT(S192),"単価契約",IF(K192&lt;&gt;"","分担契約",""))))</f>
        <v>#REF!</v>
      </c>
      <c r="BF192" s="205" t="e">
        <f>IF(COUNTIF(R192,"**"),"",IF(AND(R192&gt;=#REF!,OR(H192=#REF!,H192=#REF!)),1,IF(AND(R192&gt;=#REF!,H192&lt;&gt;#REF!,H192&lt;&gt;#REF!),1,"")))</f>
        <v>#REF!</v>
      </c>
      <c r="BG192" s="253" t="str">
        <f t="shared" si="24"/>
        <v>○</v>
      </c>
      <c r="BH192" s="205" t="b">
        <f t="shared" si="25"/>
        <v>1</v>
      </c>
      <c r="BI192" s="205" t="b">
        <f t="shared" si="26"/>
        <v>1</v>
      </c>
    </row>
    <row r="193" spans="1:61" ht="54.95" customHeight="1">
      <c r="A193" s="177">
        <f t="shared" si="21"/>
        <v>188</v>
      </c>
      <c r="B193" s="177" t="str">
        <f t="shared" si="22"/>
        <v/>
      </c>
      <c r="C193" s="177" t="str">
        <f>IF(B193&lt;&gt;1,"",COUNTIF($B$6:B193,1))</f>
        <v/>
      </c>
      <c r="D193" s="177" t="str">
        <f>IF(B193&lt;&gt;2,"",COUNTIF($B$6:B193,2))</f>
        <v/>
      </c>
      <c r="E193" s="177" t="str">
        <f>IF(B193&lt;&gt;3,"",COUNTIF($B$6:B193,3))</f>
        <v/>
      </c>
      <c r="F193" s="177" t="str">
        <f>IF(B193&lt;&gt;4,"",COUNTIF($B$6:B193,4))</f>
        <v/>
      </c>
      <c r="G193" s="59"/>
      <c r="H193" s="60"/>
      <c r="I193" s="60"/>
      <c r="J193" s="60"/>
      <c r="K193" s="59"/>
      <c r="L193" s="7"/>
      <c r="M193" s="61"/>
      <c r="N193" s="60"/>
      <c r="O193" s="62"/>
      <c r="P193" s="7"/>
      <c r="Q193" s="59"/>
      <c r="R193" s="16"/>
      <c r="S193" s="240"/>
      <c r="T193" s="83"/>
      <c r="U193" s="237" t="e">
        <f>IF(OR(L193="×",AG193=#REF!),"－",IF(T193&lt;&gt;"",ROUNDDOWN(T193/R193,3),(IFERROR(ROUNDDOWN(S193/R193,3),"－"))))</f>
        <v>#REF!</v>
      </c>
      <c r="V193" s="70"/>
      <c r="W193" s="70"/>
      <c r="X193" s="59"/>
      <c r="Y193" s="64"/>
      <c r="Z193" s="71"/>
      <c r="AA193" s="72"/>
      <c r="AB193" s="7"/>
      <c r="AC193" s="16"/>
      <c r="AD193" s="16"/>
      <c r="AE193" s="67"/>
      <c r="AF193" s="68"/>
      <c r="AG193" s="64"/>
      <c r="AH193" s="60"/>
      <c r="AI193" s="60"/>
      <c r="AJ193" s="60"/>
      <c r="AK193" s="7"/>
      <c r="AL193" s="7"/>
      <c r="AM193" s="59"/>
      <c r="AN193" s="7"/>
      <c r="AO193" s="7"/>
      <c r="AP193" s="7"/>
      <c r="AQ193" s="7"/>
      <c r="AR193" s="7"/>
      <c r="AS193" s="7"/>
      <c r="AT193" s="7"/>
      <c r="AU193" s="7"/>
      <c r="AV193" s="179"/>
      <c r="AW193" s="192"/>
      <c r="AX193" s="194" t="e">
        <f>IF(AND(OR(K193=#REF!,K193=#REF!),OR(AG193=#REF!,AG193=#REF!)),"年間支払金額(全官署)",IF(OR(AG193=#REF!,AG193=#REF!),"年間支払金額",IF(AND(OR(COUNTIF(AI193,"*すべて*"),COUNTIF(AI193,"*全て*")),Q193="●",OR(K193=#REF!,K193=#REF!)),"年間支払金額(全官署、契約相手方ごと)",IF(AND(OR(COUNTIF(AI193,"*すべて*"),COUNTIF(AI193,"*全て*")),Q193="●"),"年間支払金額(契約相手方ごと)",IF(AND(OR(K193=#REF!,K193=#REF!),AG193=#REF!),"契約総額(全官署)",IF(AND(K193=#REF!,AG193=#REF!),"契約総額(自官署のみ)",IF(K193=#REF!,"年間支払金額(自官署のみ)",IF(AG193=#REF!,"契約総額",IF(AND(COUNTIF(BE193,"&lt;&gt;*単価*"),OR(K193=#REF!,K193=#REF!)),"全官署予定価格",IF(AND(COUNTIF(BE193,"*単価*"),OR(K193=#REF!,K193=#REF!)),"全官署支払金額",IF(AND(COUNTIF(BE193,"&lt;&gt;*単価*"),COUNTIF(BE193,"*変更契約*")),"変更後予定価格",IF(COUNTIF(BE193,"*単価*"),"年間支払金額","予定価格"))))))))))))</f>
        <v>#REF!</v>
      </c>
      <c r="AY193" s="194" t="e">
        <f>IF(AND(BD193=#REF!,R193&gt;#REF!),"○",IF(AND(BD193=#REF!,R193&gt;=#REF!),"○",IF(AND(BD193=#REF!,R193&gt;=#REF!),"○",IF(AND(BD193=#REF!,R193&gt;=#REF!),"○",IF(AND(BD193=#REF!,R193&gt;=#REF!),"○",IF(AND(BD193=#REF!,R193&gt;=#REF!),"○",IF(AND(BD193=#REF!,R193&gt;=#REF!),"○",IF(AND(BD193=#REF!,R193&gt;=#REF!),"○",IF(AND(BD193=#REF!,R193&gt;=#REF!),"○",IF(R193="他官署で調達手続き入札を実施のため","○","×"))))))))))</f>
        <v>#REF!</v>
      </c>
      <c r="AZ193" s="194" t="e">
        <f>IF(AND(BD193=#REF!,V193&gt;#REF!),"○",IF(AND(BD193=#REF!,V193&gt;=#REF!),"○",IF(AND(BD193=#REF!,V193&gt;=#REF!),"○",IF(AND(BD193=#REF!,V193&gt;=#REF!),"○",IF(AND(BD193=#REF!,V193&gt;=#REF!),"○",IF(AND(BD193=#REF!,V193&gt;=#REF!),"○",IF(AND(BD193=#REF!,V193&gt;=#REF!),"○",IF(AND(BD193=#REF!,V193&gt;=#REF!),"○",IF(AND(BD193=#REF!,V193&gt;=#REF!),"○","×")))))))))</f>
        <v>#REF!</v>
      </c>
      <c r="BA193" s="194" t="e">
        <f t="shared" si="18"/>
        <v>#REF!</v>
      </c>
      <c r="BB193" s="194" t="e">
        <f t="shared" si="19"/>
        <v>#REF!</v>
      </c>
      <c r="BC193" s="195" t="e">
        <f t="shared" si="20"/>
        <v>#REF!</v>
      </c>
      <c r="BD193" s="193">
        <f t="shared" si="23"/>
        <v>0</v>
      </c>
      <c r="BE193" s="7" t="e">
        <f>IF(AG193=#REF!,"",IF(AND(K193&lt;&gt;"",ISTEXT(S193)),"分担契約/単価契約",IF(ISTEXT(S193),"単価契約",IF(K193&lt;&gt;"","分担契約",""))))</f>
        <v>#REF!</v>
      </c>
      <c r="BF193" s="205" t="e">
        <f>IF(COUNTIF(R193,"**"),"",IF(AND(R193&gt;=#REF!,OR(H193=#REF!,H193=#REF!)),1,IF(AND(R193&gt;=#REF!,H193&lt;&gt;#REF!,H193&lt;&gt;#REF!),1,"")))</f>
        <v>#REF!</v>
      </c>
      <c r="BG193" s="253" t="str">
        <f t="shared" si="24"/>
        <v>○</v>
      </c>
      <c r="BH193" s="205" t="b">
        <f t="shared" si="25"/>
        <v>1</v>
      </c>
      <c r="BI193" s="205" t="b">
        <f t="shared" si="26"/>
        <v>1</v>
      </c>
    </row>
    <row r="194" spans="1:61" ht="54.95" customHeight="1">
      <c r="A194" s="177">
        <f t="shared" si="21"/>
        <v>189</v>
      </c>
      <c r="B194" s="177" t="str">
        <f t="shared" si="22"/>
        <v/>
      </c>
      <c r="C194" s="177" t="str">
        <f>IF(B194&lt;&gt;1,"",COUNTIF($B$6:B194,1))</f>
        <v/>
      </c>
      <c r="D194" s="177" t="str">
        <f>IF(B194&lt;&gt;2,"",COUNTIF($B$6:B194,2))</f>
        <v/>
      </c>
      <c r="E194" s="177" t="str">
        <f>IF(B194&lt;&gt;3,"",COUNTIF($B$6:B194,3))</f>
        <v/>
      </c>
      <c r="F194" s="177" t="str">
        <f>IF(B194&lt;&gt;4,"",COUNTIF($B$6:B194,4))</f>
        <v/>
      </c>
      <c r="G194" s="59"/>
      <c r="H194" s="60"/>
      <c r="I194" s="60"/>
      <c r="J194" s="60"/>
      <c r="K194" s="59"/>
      <c r="L194" s="7"/>
      <c r="M194" s="61"/>
      <c r="N194" s="60"/>
      <c r="O194" s="62"/>
      <c r="P194" s="60"/>
      <c r="Q194" s="59"/>
      <c r="R194" s="16"/>
      <c r="S194" s="80"/>
      <c r="T194" s="81"/>
      <c r="U194" s="237" t="e">
        <f>IF(OR(L194="×",AG194=#REF!),"－",IF(T194&lt;&gt;"",ROUNDDOWN(T194/R194,3),(IFERROR(ROUNDDOWN(S194/R194,3),"－"))))</f>
        <v>#REF!</v>
      </c>
      <c r="V194" s="63"/>
      <c r="W194" s="63"/>
      <c r="X194" s="59"/>
      <c r="Y194" s="64"/>
      <c r="Z194" s="65"/>
      <c r="AA194" s="66"/>
      <c r="AB194" s="7"/>
      <c r="AC194" s="10"/>
      <c r="AD194" s="10"/>
      <c r="AE194" s="67"/>
      <c r="AF194" s="68"/>
      <c r="AG194" s="64"/>
      <c r="AH194" s="60"/>
      <c r="AI194" s="60"/>
      <c r="AJ194" s="60"/>
      <c r="AK194" s="7"/>
      <c r="AL194" s="7"/>
      <c r="AM194" s="59"/>
      <c r="AN194" s="7"/>
      <c r="AO194" s="7"/>
      <c r="AP194" s="7"/>
      <c r="AQ194" s="7"/>
      <c r="AR194" s="7"/>
      <c r="AS194" s="7"/>
      <c r="AT194" s="7"/>
      <c r="AU194" s="7"/>
      <c r="AV194" s="179"/>
      <c r="AW194" s="192"/>
      <c r="AX194" s="194" t="e">
        <f>IF(AND(OR(K194=#REF!,K194=#REF!),OR(AG194=#REF!,AG194=#REF!)),"年間支払金額(全官署)",IF(OR(AG194=#REF!,AG194=#REF!),"年間支払金額",IF(AND(OR(COUNTIF(AI194,"*すべて*"),COUNTIF(AI194,"*全て*")),Q194="●",OR(K194=#REF!,K194=#REF!)),"年間支払金額(全官署、契約相手方ごと)",IF(AND(OR(COUNTIF(AI194,"*すべて*"),COUNTIF(AI194,"*全て*")),Q194="●"),"年間支払金額(契約相手方ごと)",IF(AND(OR(K194=#REF!,K194=#REF!),AG194=#REF!),"契約総額(全官署)",IF(AND(K194=#REF!,AG194=#REF!),"契約総額(自官署のみ)",IF(K194=#REF!,"年間支払金額(自官署のみ)",IF(AG194=#REF!,"契約総額",IF(AND(COUNTIF(BE194,"&lt;&gt;*単価*"),OR(K194=#REF!,K194=#REF!)),"全官署予定価格",IF(AND(COUNTIF(BE194,"*単価*"),OR(K194=#REF!,K194=#REF!)),"全官署支払金額",IF(AND(COUNTIF(BE194,"&lt;&gt;*単価*"),COUNTIF(BE194,"*変更契約*")),"変更後予定価格",IF(COUNTIF(BE194,"*単価*"),"年間支払金額","予定価格"))))))))))))</f>
        <v>#REF!</v>
      </c>
      <c r="AY194" s="194" t="e">
        <f>IF(AND(BD194=#REF!,R194&gt;#REF!),"○",IF(AND(BD194=#REF!,R194&gt;=#REF!),"○",IF(AND(BD194=#REF!,R194&gt;=#REF!),"○",IF(AND(BD194=#REF!,R194&gt;=#REF!),"○",IF(AND(BD194=#REF!,R194&gt;=#REF!),"○",IF(AND(BD194=#REF!,R194&gt;=#REF!),"○",IF(AND(BD194=#REF!,R194&gt;=#REF!),"○",IF(AND(BD194=#REF!,R194&gt;=#REF!),"○",IF(AND(BD194=#REF!,R194&gt;=#REF!),"○",IF(R194="他官署で調達手続き入札を実施のため","○","×"))))))))))</f>
        <v>#REF!</v>
      </c>
      <c r="AZ194" s="194" t="e">
        <f>IF(AND(BD194=#REF!,V194&gt;#REF!),"○",IF(AND(BD194=#REF!,V194&gt;=#REF!),"○",IF(AND(BD194=#REF!,V194&gt;=#REF!),"○",IF(AND(BD194=#REF!,V194&gt;=#REF!),"○",IF(AND(BD194=#REF!,V194&gt;=#REF!),"○",IF(AND(BD194=#REF!,V194&gt;=#REF!),"○",IF(AND(BD194=#REF!,V194&gt;=#REF!),"○",IF(AND(BD194=#REF!,V194&gt;=#REF!),"○",IF(AND(BD194=#REF!,V194&gt;=#REF!),"○","×")))))))))</f>
        <v>#REF!</v>
      </c>
      <c r="BA194" s="194" t="e">
        <f t="shared" si="18"/>
        <v>#REF!</v>
      </c>
      <c r="BB194" s="194" t="e">
        <f t="shared" si="19"/>
        <v>#REF!</v>
      </c>
      <c r="BC194" s="195" t="e">
        <f t="shared" si="20"/>
        <v>#REF!</v>
      </c>
      <c r="BD194" s="193">
        <f t="shared" si="23"/>
        <v>0</v>
      </c>
      <c r="BE194" s="7" t="e">
        <f>IF(AG194=#REF!,"",IF(AND(K194&lt;&gt;"",ISTEXT(S194)),"分担契約/単価契約",IF(ISTEXT(S194),"単価契約",IF(K194&lt;&gt;"","分担契約",""))))</f>
        <v>#REF!</v>
      </c>
      <c r="BF194" s="205" t="e">
        <f>IF(COUNTIF(R194,"**"),"",IF(AND(R194&gt;=#REF!,OR(H194=#REF!,H194=#REF!)),1,IF(AND(R194&gt;=#REF!,H194&lt;&gt;#REF!,H194&lt;&gt;#REF!),1,"")))</f>
        <v>#REF!</v>
      </c>
      <c r="BG194" s="253" t="str">
        <f t="shared" si="24"/>
        <v>○</v>
      </c>
      <c r="BH194" s="205" t="b">
        <f t="shared" si="25"/>
        <v>1</v>
      </c>
      <c r="BI194" s="205" t="b">
        <f t="shared" si="26"/>
        <v>1</v>
      </c>
    </row>
    <row r="195" spans="1:61" ht="54.95" customHeight="1">
      <c r="A195" s="177">
        <f t="shared" si="21"/>
        <v>190</v>
      </c>
      <c r="B195" s="177" t="str">
        <f t="shared" si="22"/>
        <v/>
      </c>
      <c r="C195" s="177" t="str">
        <f>IF(B195&lt;&gt;1,"",COUNTIF($B$6:B195,1))</f>
        <v/>
      </c>
      <c r="D195" s="177" t="str">
        <f>IF(B195&lt;&gt;2,"",COUNTIF($B$6:B195,2))</f>
        <v/>
      </c>
      <c r="E195" s="177" t="str">
        <f>IF(B195&lt;&gt;3,"",COUNTIF($B$6:B195,3))</f>
        <v/>
      </c>
      <c r="F195" s="177" t="str">
        <f>IF(B195&lt;&gt;4,"",COUNTIF($B$6:B195,4))</f>
        <v/>
      </c>
      <c r="G195" s="59"/>
      <c r="H195" s="60"/>
      <c r="I195" s="60"/>
      <c r="J195" s="60"/>
      <c r="K195" s="59"/>
      <c r="L195" s="7"/>
      <c r="M195" s="61"/>
      <c r="N195" s="60"/>
      <c r="O195" s="62"/>
      <c r="P195" s="60"/>
      <c r="Q195" s="59"/>
      <c r="R195" s="16"/>
      <c r="S195" s="80"/>
      <c r="T195" s="81"/>
      <c r="U195" s="237" t="e">
        <f>IF(OR(L195="×",AG195=#REF!),"－",IF(T195&lt;&gt;"",ROUNDDOWN(T195/R195,3),(IFERROR(ROUNDDOWN(S195/R195,3),"－"))))</f>
        <v>#REF!</v>
      </c>
      <c r="V195" s="63"/>
      <c r="W195" s="63"/>
      <c r="X195" s="59"/>
      <c r="Y195" s="64"/>
      <c r="Z195" s="65"/>
      <c r="AA195" s="66"/>
      <c r="AB195" s="7"/>
      <c r="AC195" s="10"/>
      <c r="AD195" s="10"/>
      <c r="AE195" s="67"/>
      <c r="AF195" s="68"/>
      <c r="AG195" s="64"/>
      <c r="AH195" s="60"/>
      <c r="AI195" s="60"/>
      <c r="AJ195" s="60"/>
      <c r="AK195" s="7"/>
      <c r="AL195" s="7"/>
      <c r="AM195" s="59"/>
      <c r="AN195" s="7"/>
      <c r="AO195" s="7"/>
      <c r="AP195" s="7"/>
      <c r="AQ195" s="7"/>
      <c r="AR195" s="7"/>
      <c r="AS195" s="7"/>
      <c r="AT195" s="7"/>
      <c r="AU195" s="7"/>
      <c r="AV195" s="179"/>
      <c r="AW195" s="192"/>
      <c r="AX195" s="194" t="e">
        <f>IF(AND(OR(K195=#REF!,K195=#REF!),OR(AG195=#REF!,AG195=#REF!)),"年間支払金額(全官署)",IF(OR(AG195=#REF!,AG195=#REF!),"年間支払金額",IF(AND(OR(COUNTIF(AI195,"*すべて*"),COUNTIF(AI195,"*全て*")),Q195="●",OR(K195=#REF!,K195=#REF!)),"年間支払金額(全官署、契約相手方ごと)",IF(AND(OR(COUNTIF(AI195,"*すべて*"),COUNTIF(AI195,"*全て*")),Q195="●"),"年間支払金額(契約相手方ごと)",IF(AND(OR(K195=#REF!,K195=#REF!),AG195=#REF!),"契約総額(全官署)",IF(AND(K195=#REF!,AG195=#REF!),"契約総額(自官署のみ)",IF(K195=#REF!,"年間支払金額(自官署のみ)",IF(AG195=#REF!,"契約総額",IF(AND(COUNTIF(BE195,"&lt;&gt;*単価*"),OR(K195=#REF!,K195=#REF!)),"全官署予定価格",IF(AND(COUNTIF(BE195,"*単価*"),OR(K195=#REF!,K195=#REF!)),"全官署支払金額",IF(AND(COUNTIF(BE195,"&lt;&gt;*単価*"),COUNTIF(BE195,"*変更契約*")),"変更後予定価格",IF(COUNTIF(BE195,"*単価*"),"年間支払金額","予定価格"))))))))))))</f>
        <v>#REF!</v>
      </c>
      <c r="AY195" s="194" t="e">
        <f>IF(AND(BD195=#REF!,R195&gt;#REF!),"○",IF(AND(BD195=#REF!,R195&gt;=#REF!),"○",IF(AND(BD195=#REF!,R195&gt;=#REF!),"○",IF(AND(BD195=#REF!,R195&gt;=#REF!),"○",IF(AND(BD195=#REF!,R195&gt;=#REF!),"○",IF(AND(BD195=#REF!,R195&gt;=#REF!),"○",IF(AND(BD195=#REF!,R195&gt;=#REF!),"○",IF(AND(BD195=#REF!,R195&gt;=#REF!),"○",IF(AND(BD195=#REF!,R195&gt;=#REF!),"○",IF(R195="他官署で調達手続き入札を実施のため","○","×"))))))))))</f>
        <v>#REF!</v>
      </c>
      <c r="AZ195" s="194" t="e">
        <f>IF(AND(BD195=#REF!,V195&gt;#REF!),"○",IF(AND(BD195=#REF!,V195&gt;=#REF!),"○",IF(AND(BD195=#REF!,V195&gt;=#REF!),"○",IF(AND(BD195=#REF!,V195&gt;=#REF!),"○",IF(AND(BD195=#REF!,V195&gt;=#REF!),"○",IF(AND(BD195=#REF!,V195&gt;=#REF!),"○",IF(AND(BD195=#REF!,V195&gt;=#REF!),"○",IF(AND(BD195=#REF!,V195&gt;=#REF!),"○",IF(AND(BD195=#REF!,V195&gt;=#REF!),"○","×")))))))))</f>
        <v>#REF!</v>
      </c>
      <c r="BA195" s="194" t="e">
        <f t="shared" si="18"/>
        <v>#REF!</v>
      </c>
      <c r="BB195" s="194" t="e">
        <f t="shared" si="19"/>
        <v>#REF!</v>
      </c>
      <c r="BC195" s="195" t="e">
        <f t="shared" si="20"/>
        <v>#REF!</v>
      </c>
      <c r="BD195" s="193">
        <f t="shared" si="23"/>
        <v>0</v>
      </c>
      <c r="BE195" s="7" t="e">
        <f>IF(AG195=#REF!,"",IF(AND(K195&lt;&gt;"",ISTEXT(S195)),"分担契約/単価契約",IF(ISTEXT(S195),"単価契約",IF(K195&lt;&gt;"","分担契約",""))))</f>
        <v>#REF!</v>
      </c>
      <c r="BF195" s="205" t="e">
        <f>IF(COUNTIF(R195,"**"),"",IF(AND(R195&gt;=#REF!,OR(H195=#REF!,H195=#REF!)),1,IF(AND(R195&gt;=#REF!,H195&lt;&gt;#REF!,H195&lt;&gt;#REF!),1,"")))</f>
        <v>#REF!</v>
      </c>
      <c r="BG195" s="253" t="str">
        <f t="shared" si="24"/>
        <v>○</v>
      </c>
      <c r="BH195" s="205" t="b">
        <f t="shared" si="25"/>
        <v>1</v>
      </c>
      <c r="BI195" s="205" t="b">
        <f t="shared" si="26"/>
        <v>1</v>
      </c>
    </row>
    <row r="196" spans="1:61" ht="54.95" customHeight="1">
      <c r="A196" s="177">
        <f t="shared" si="21"/>
        <v>191</v>
      </c>
      <c r="B196" s="177" t="str">
        <f t="shared" si="22"/>
        <v/>
      </c>
      <c r="C196" s="177" t="str">
        <f>IF(B196&lt;&gt;1,"",COUNTIF($B$6:B196,1))</f>
        <v/>
      </c>
      <c r="D196" s="177" t="str">
        <f>IF(B196&lt;&gt;2,"",COUNTIF($B$6:B196,2))</f>
        <v/>
      </c>
      <c r="E196" s="177" t="str">
        <f>IF(B196&lt;&gt;3,"",COUNTIF($B$6:B196,3))</f>
        <v/>
      </c>
      <c r="F196" s="177" t="str">
        <f>IF(B196&lt;&gt;4,"",COUNTIF($B$6:B196,4))</f>
        <v/>
      </c>
      <c r="G196" s="59"/>
      <c r="H196" s="60"/>
      <c r="I196" s="60"/>
      <c r="J196" s="60"/>
      <c r="K196" s="59"/>
      <c r="L196" s="7"/>
      <c r="M196" s="61"/>
      <c r="N196" s="60"/>
      <c r="O196" s="62"/>
      <c r="P196" s="60"/>
      <c r="Q196" s="59"/>
      <c r="R196" s="16"/>
      <c r="S196" s="80"/>
      <c r="T196" s="81"/>
      <c r="U196" s="237" t="e">
        <f>IF(OR(L196="×",AG196=#REF!),"－",IF(T196&lt;&gt;"",ROUNDDOWN(T196/R196,3),(IFERROR(ROUNDDOWN(S196/R196,3),"－"))))</f>
        <v>#REF!</v>
      </c>
      <c r="V196" s="63"/>
      <c r="W196" s="63"/>
      <c r="X196" s="59"/>
      <c r="Y196" s="64"/>
      <c r="Z196" s="65"/>
      <c r="AA196" s="66"/>
      <c r="AB196" s="7"/>
      <c r="AC196" s="10"/>
      <c r="AD196" s="10"/>
      <c r="AE196" s="67"/>
      <c r="AF196" s="68"/>
      <c r="AG196" s="64"/>
      <c r="AH196" s="60"/>
      <c r="AI196" s="60"/>
      <c r="AJ196" s="60"/>
      <c r="AK196" s="7"/>
      <c r="AL196" s="7"/>
      <c r="AM196" s="59"/>
      <c r="AN196" s="7"/>
      <c r="AO196" s="7"/>
      <c r="AP196" s="7"/>
      <c r="AQ196" s="7"/>
      <c r="AR196" s="7"/>
      <c r="AS196" s="7"/>
      <c r="AT196" s="7"/>
      <c r="AU196" s="7"/>
      <c r="AV196" s="179"/>
      <c r="AW196" s="192"/>
      <c r="AX196" s="194" t="e">
        <f>IF(AND(OR(K196=#REF!,K196=#REF!),OR(AG196=#REF!,AG196=#REF!)),"年間支払金額(全官署)",IF(OR(AG196=#REF!,AG196=#REF!),"年間支払金額",IF(AND(OR(COUNTIF(AI196,"*すべて*"),COUNTIF(AI196,"*全て*")),Q196="●",OR(K196=#REF!,K196=#REF!)),"年間支払金額(全官署、契約相手方ごと)",IF(AND(OR(COUNTIF(AI196,"*すべて*"),COUNTIF(AI196,"*全て*")),Q196="●"),"年間支払金額(契約相手方ごと)",IF(AND(OR(K196=#REF!,K196=#REF!),AG196=#REF!),"契約総額(全官署)",IF(AND(K196=#REF!,AG196=#REF!),"契約総額(自官署のみ)",IF(K196=#REF!,"年間支払金額(自官署のみ)",IF(AG196=#REF!,"契約総額",IF(AND(COUNTIF(BE196,"&lt;&gt;*単価*"),OR(K196=#REF!,K196=#REF!)),"全官署予定価格",IF(AND(COUNTIF(BE196,"*単価*"),OR(K196=#REF!,K196=#REF!)),"全官署支払金額",IF(AND(COUNTIF(BE196,"&lt;&gt;*単価*"),COUNTIF(BE196,"*変更契約*")),"変更後予定価格",IF(COUNTIF(BE196,"*単価*"),"年間支払金額","予定価格"))))))))))))</f>
        <v>#REF!</v>
      </c>
      <c r="AY196" s="194" t="e">
        <f>IF(AND(BD196=#REF!,R196&gt;#REF!),"○",IF(AND(BD196=#REF!,R196&gt;=#REF!),"○",IF(AND(BD196=#REF!,R196&gt;=#REF!),"○",IF(AND(BD196=#REF!,R196&gt;=#REF!),"○",IF(AND(BD196=#REF!,R196&gt;=#REF!),"○",IF(AND(BD196=#REF!,R196&gt;=#REF!),"○",IF(AND(BD196=#REF!,R196&gt;=#REF!),"○",IF(AND(BD196=#REF!,R196&gt;=#REF!),"○",IF(AND(BD196=#REF!,R196&gt;=#REF!),"○",IF(R196="他官署で調達手続き入札を実施のため","○","×"))))))))))</f>
        <v>#REF!</v>
      </c>
      <c r="AZ196" s="194" t="e">
        <f>IF(AND(BD196=#REF!,V196&gt;#REF!),"○",IF(AND(BD196=#REF!,V196&gt;=#REF!),"○",IF(AND(BD196=#REF!,V196&gt;=#REF!),"○",IF(AND(BD196=#REF!,V196&gt;=#REF!),"○",IF(AND(BD196=#REF!,V196&gt;=#REF!),"○",IF(AND(BD196=#REF!,V196&gt;=#REF!),"○",IF(AND(BD196=#REF!,V196&gt;=#REF!),"○",IF(AND(BD196=#REF!,V196&gt;=#REF!),"○",IF(AND(BD196=#REF!,V196&gt;=#REF!),"○","×")))))))))</f>
        <v>#REF!</v>
      </c>
      <c r="BA196" s="194" t="e">
        <f t="shared" si="18"/>
        <v>#REF!</v>
      </c>
      <c r="BB196" s="194" t="e">
        <f t="shared" si="19"/>
        <v>#REF!</v>
      </c>
      <c r="BC196" s="195" t="e">
        <f t="shared" si="20"/>
        <v>#REF!</v>
      </c>
      <c r="BD196" s="193">
        <f t="shared" si="23"/>
        <v>0</v>
      </c>
      <c r="BE196" s="7" t="e">
        <f>IF(AG196=#REF!,"",IF(AND(K196&lt;&gt;"",ISTEXT(S196)),"分担契約/単価契約",IF(ISTEXT(S196),"単価契約",IF(K196&lt;&gt;"","分担契約",""))))</f>
        <v>#REF!</v>
      </c>
      <c r="BF196" s="205" t="e">
        <f>IF(COUNTIF(R196,"**"),"",IF(AND(R196&gt;=#REF!,OR(H196=#REF!,H196=#REF!)),1,IF(AND(R196&gt;=#REF!,H196&lt;&gt;#REF!,H196&lt;&gt;#REF!),1,"")))</f>
        <v>#REF!</v>
      </c>
      <c r="BG196" s="253" t="str">
        <f t="shared" si="24"/>
        <v>○</v>
      </c>
      <c r="BH196" s="205" t="b">
        <f t="shared" si="25"/>
        <v>1</v>
      </c>
      <c r="BI196" s="205" t="b">
        <f t="shared" si="26"/>
        <v>1</v>
      </c>
    </row>
    <row r="197" spans="1:61" ht="54.95" customHeight="1">
      <c r="A197" s="177">
        <f t="shared" si="21"/>
        <v>192</v>
      </c>
      <c r="B197" s="177" t="str">
        <f t="shared" si="22"/>
        <v/>
      </c>
      <c r="C197" s="177" t="str">
        <f>IF(B197&lt;&gt;1,"",COUNTIF($B$6:B197,1))</f>
        <v/>
      </c>
      <c r="D197" s="177" t="str">
        <f>IF(B197&lt;&gt;2,"",COUNTIF($B$6:B197,2))</f>
        <v/>
      </c>
      <c r="E197" s="177" t="str">
        <f>IF(B197&lt;&gt;3,"",COUNTIF($B$6:B197,3))</f>
        <v/>
      </c>
      <c r="F197" s="177" t="str">
        <f>IF(B197&lt;&gt;4,"",COUNTIF($B$6:B197,4))</f>
        <v/>
      </c>
      <c r="G197" s="59"/>
      <c r="H197" s="60"/>
      <c r="I197" s="60"/>
      <c r="J197" s="60"/>
      <c r="K197" s="59"/>
      <c r="L197" s="7"/>
      <c r="M197" s="61"/>
      <c r="N197" s="60"/>
      <c r="O197" s="62"/>
      <c r="P197" s="60"/>
      <c r="Q197" s="59"/>
      <c r="R197" s="16"/>
      <c r="S197" s="80"/>
      <c r="T197" s="81"/>
      <c r="U197" s="237" t="e">
        <f>IF(OR(L197="×",AG197=#REF!),"－",IF(T197&lt;&gt;"",ROUNDDOWN(T197/R197,3),(IFERROR(ROUNDDOWN(S197/R197,3),"－"))))</f>
        <v>#REF!</v>
      </c>
      <c r="V197" s="63"/>
      <c r="W197" s="63"/>
      <c r="X197" s="59"/>
      <c r="Y197" s="64"/>
      <c r="Z197" s="65"/>
      <c r="AA197" s="66"/>
      <c r="AB197" s="7"/>
      <c r="AC197" s="10"/>
      <c r="AD197" s="10"/>
      <c r="AE197" s="67"/>
      <c r="AF197" s="68"/>
      <c r="AG197" s="64"/>
      <c r="AH197" s="60"/>
      <c r="AI197" s="60"/>
      <c r="AJ197" s="60"/>
      <c r="AK197" s="7"/>
      <c r="AL197" s="7"/>
      <c r="AM197" s="59"/>
      <c r="AN197" s="7"/>
      <c r="AO197" s="7"/>
      <c r="AP197" s="7"/>
      <c r="AQ197" s="7"/>
      <c r="AR197" s="7"/>
      <c r="AS197" s="7"/>
      <c r="AT197" s="7"/>
      <c r="AU197" s="7"/>
      <c r="AV197" s="179"/>
      <c r="AW197" s="192"/>
      <c r="AX197" s="194" t="e">
        <f>IF(AND(OR(K197=#REF!,K197=#REF!),OR(AG197=#REF!,AG197=#REF!)),"年間支払金額(全官署)",IF(OR(AG197=#REF!,AG197=#REF!),"年間支払金額",IF(AND(OR(COUNTIF(AI197,"*すべて*"),COUNTIF(AI197,"*全て*")),Q197="●",OR(K197=#REF!,K197=#REF!)),"年間支払金額(全官署、契約相手方ごと)",IF(AND(OR(COUNTIF(AI197,"*すべて*"),COUNTIF(AI197,"*全て*")),Q197="●"),"年間支払金額(契約相手方ごと)",IF(AND(OR(K197=#REF!,K197=#REF!),AG197=#REF!),"契約総額(全官署)",IF(AND(K197=#REF!,AG197=#REF!),"契約総額(自官署のみ)",IF(K197=#REF!,"年間支払金額(自官署のみ)",IF(AG197=#REF!,"契約総額",IF(AND(COUNTIF(BE197,"&lt;&gt;*単価*"),OR(K197=#REF!,K197=#REF!)),"全官署予定価格",IF(AND(COUNTIF(BE197,"*単価*"),OR(K197=#REF!,K197=#REF!)),"全官署支払金額",IF(AND(COUNTIF(BE197,"&lt;&gt;*単価*"),COUNTIF(BE197,"*変更契約*")),"変更後予定価格",IF(COUNTIF(BE197,"*単価*"),"年間支払金額","予定価格"))))))))))))</f>
        <v>#REF!</v>
      </c>
      <c r="AY197" s="194" t="e">
        <f>IF(AND(BD197=#REF!,R197&gt;#REF!),"○",IF(AND(BD197=#REF!,R197&gt;=#REF!),"○",IF(AND(BD197=#REF!,R197&gt;=#REF!),"○",IF(AND(BD197=#REF!,R197&gt;=#REF!),"○",IF(AND(BD197=#REF!,R197&gt;=#REF!),"○",IF(AND(BD197=#REF!,R197&gt;=#REF!),"○",IF(AND(BD197=#REF!,R197&gt;=#REF!),"○",IF(AND(BD197=#REF!,R197&gt;=#REF!),"○",IF(AND(BD197=#REF!,R197&gt;=#REF!),"○",IF(R197="他官署で調達手続き入札を実施のため","○","×"))))))))))</f>
        <v>#REF!</v>
      </c>
      <c r="AZ197" s="194" t="e">
        <f>IF(AND(BD197=#REF!,V197&gt;#REF!),"○",IF(AND(BD197=#REF!,V197&gt;=#REF!),"○",IF(AND(BD197=#REF!,V197&gt;=#REF!),"○",IF(AND(BD197=#REF!,V197&gt;=#REF!),"○",IF(AND(BD197=#REF!,V197&gt;=#REF!),"○",IF(AND(BD197=#REF!,V197&gt;=#REF!),"○",IF(AND(BD197=#REF!,V197&gt;=#REF!),"○",IF(AND(BD197=#REF!,V197&gt;=#REF!),"○",IF(AND(BD197=#REF!,V197&gt;=#REF!),"○","×")))))))))</f>
        <v>#REF!</v>
      </c>
      <c r="BA197" s="194" t="e">
        <f t="shared" si="18"/>
        <v>#REF!</v>
      </c>
      <c r="BB197" s="194" t="e">
        <f t="shared" si="19"/>
        <v>#REF!</v>
      </c>
      <c r="BC197" s="195" t="e">
        <f t="shared" si="20"/>
        <v>#REF!</v>
      </c>
      <c r="BD197" s="193">
        <f t="shared" si="23"/>
        <v>0</v>
      </c>
      <c r="BE197" s="7" t="e">
        <f>IF(AG197=#REF!,"",IF(AND(K197&lt;&gt;"",ISTEXT(S197)),"分担契約/単価契約",IF(ISTEXT(S197),"単価契約",IF(K197&lt;&gt;"","分担契約",""))))</f>
        <v>#REF!</v>
      </c>
      <c r="BF197" s="205" t="e">
        <f>IF(COUNTIF(R197,"**"),"",IF(AND(R197&gt;=#REF!,OR(H197=#REF!,H197=#REF!)),1,IF(AND(R197&gt;=#REF!,H197&lt;&gt;#REF!,H197&lt;&gt;#REF!),1,"")))</f>
        <v>#REF!</v>
      </c>
      <c r="BG197" s="253" t="str">
        <f t="shared" si="24"/>
        <v>○</v>
      </c>
      <c r="BH197" s="205" t="b">
        <f t="shared" si="25"/>
        <v>1</v>
      </c>
      <c r="BI197" s="205" t="b">
        <f t="shared" si="26"/>
        <v>1</v>
      </c>
    </row>
    <row r="198" spans="1:61" ht="54.95" customHeight="1">
      <c r="A198" s="177">
        <f t="shared" si="21"/>
        <v>193</v>
      </c>
      <c r="B198" s="177" t="str">
        <f t="shared" si="22"/>
        <v/>
      </c>
      <c r="C198" s="177" t="str">
        <f>IF(B198&lt;&gt;1,"",COUNTIF($B$6:B198,1))</f>
        <v/>
      </c>
      <c r="D198" s="177" t="str">
        <f>IF(B198&lt;&gt;2,"",COUNTIF($B$6:B198,2))</f>
        <v/>
      </c>
      <c r="E198" s="177" t="str">
        <f>IF(B198&lt;&gt;3,"",COUNTIF($B$6:B198,3))</f>
        <v/>
      </c>
      <c r="F198" s="177" t="str">
        <f>IF(B198&lt;&gt;4,"",COUNTIF($B$6:B198,4))</f>
        <v/>
      </c>
      <c r="G198" s="59"/>
      <c r="H198" s="60"/>
      <c r="I198" s="60"/>
      <c r="J198" s="60"/>
      <c r="K198" s="59"/>
      <c r="L198" s="7"/>
      <c r="M198" s="61"/>
      <c r="N198" s="60"/>
      <c r="O198" s="62"/>
      <c r="P198" s="60"/>
      <c r="Q198" s="59"/>
      <c r="R198" s="16"/>
      <c r="S198" s="80"/>
      <c r="T198" s="81"/>
      <c r="U198" s="237" t="e">
        <f>IF(OR(L198="×",AG198=#REF!),"－",IF(T198&lt;&gt;"",ROUNDDOWN(T198/R198,3),(IFERROR(ROUNDDOWN(S198/R198,3),"－"))))</f>
        <v>#REF!</v>
      </c>
      <c r="V198" s="63"/>
      <c r="W198" s="63"/>
      <c r="X198" s="59"/>
      <c r="Y198" s="64"/>
      <c r="Z198" s="65"/>
      <c r="AA198" s="66"/>
      <c r="AB198" s="7"/>
      <c r="AC198" s="10"/>
      <c r="AD198" s="10"/>
      <c r="AE198" s="67"/>
      <c r="AF198" s="68"/>
      <c r="AG198" s="64"/>
      <c r="AH198" s="60"/>
      <c r="AI198" s="60"/>
      <c r="AJ198" s="60"/>
      <c r="AK198" s="7"/>
      <c r="AL198" s="7"/>
      <c r="AM198" s="59"/>
      <c r="AN198" s="7"/>
      <c r="AO198" s="7"/>
      <c r="AP198" s="7"/>
      <c r="AQ198" s="7"/>
      <c r="AR198" s="7"/>
      <c r="AS198" s="7"/>
      <c r="AT198" s="7"/>
      <c r="AU198" s="7"/>
      <c r="AV198" s="179"/>
      <c r="AW198" s="192"/>
      <c r="AX198" s="194" t="e">
        <f>IF(AND(OR(K198=#REF!,K198=#REF!),OR(AG198=#REF!,AG198=#REF!)),"年間支払金額(全官署)",IF(OR(AG198=#REF!,AG198=#REF!),"年間支払金額",IF(AND(OR(COUNTIF(AI198,"*すべて*"),COUNTIF(AI198,"*全て*")),Q198="●",OR(K198=#REF!,K198=#REF!)),"年間支払金額(全官署、契約相手方ごと)",IF(AND(OR(COUNTIF(AI198,"*すべて*"),COUNTIF(AI198,"*全て*")),Q198="●"),"年間支払金額(契約相手方ごと)",IF(AND(OR(K198=#REF!,K198=#REF!),AG198=#REF!),"契約総額(全官署)",IF(AND(K198=#REF!,AG198=#REF!),"契約総額(自官署のみ)",IF(K198=#REF!,"年間支払金額(自官署のみ)",IF(AG198=#REF!,"契約総額",IF(AND(COUNTIF(BE198,"&lt;&gt;*単価*"),OR(K198=#REF!,K198=#REF!)),"全官署予定価格",IF(AND(COUNTIF(BE198,"*単価*"),OR(K198=#REF!,K198=#REF!)),"全官署支払金額",IF(AND(COUNTIF(BE198,"&lt;&gt;*単価*"),COUNTIF(BE198,"*変更契約*")),"変更後予定価格",IF(COUNTIF(BE198,"*単価*"),"年間支払金額","予定価格"))))))))))))</f>
        <v>#REF!</v>
      </c>
      <c r="AY198" s="194" t="e">
        <f>IF(AND(BD198=#REF!,R198&gt;#REF!),"○",IF(AND(BD198=#REF!,R198&gt;=#REF!),"○",IF(AND(BD198=#REF!,R198&gt;=#REF!),"○",IF(AND(BD198=#REF!,R198&gt;=#REF!),"○",IF(AND(BD198=#REF!,R198&gt;=#REF!),"○",IF(AND(BD198=#REF!,R198&gt;=#REF!),"○",IF(AND(BD198=#REF!,R198&gt;=#REF!),"○",IF(AND(BD198=#REF!,R198&gt;=#REF!),"○",IF(AND(BD198=#REF!,R198&gt;=#REF!),"○",IF(R198="他官署で調達手続き入札を実施のため","○","×"))))))))))</f>
        <v>#REF!</v>
      </c>
      <c r="AZ198" s="194" t="e">
        <f>IF(AND(BD198=#REF!,V198&gt;#REF!),"○",IF(AND(BD198=#REF!,V198&gt;=#REF!),"○",IF(AND(BD198=#REF!,V198&gt;=#REF!),"○",IF(AND(BD198=#REF!,V198&gt;=#REF!),"○",IF(AND(BD198=#REF!,V198&gt;=#REF!),"○",IF(AND(BD198=#REF!,V198&gt;=#REF!),"○",IF(AND(BD198=#REF!,V198&gt;=#REF!),"○",IF(AND(BD198=#REF!,V198&gt;=#REF!),"○",IF(AND(BD198=#REF!,V198&gt;=#REF!),"○","×")))))))))</f>
        <v>#REF!</v>
      </c>
      <c r="BA198" s="194" t="e">
        <f t="shared" ref="BA198:BA250" si="27">IF(AND(L198="×",BB198="○"),"×",BB198)</f>
        <v>#REF!</v>
      </c>
      <c r="BB198" s="194" t="e">
        <f t="shared" ref="BB198:BB250" si="28">IF(AW198&lt;&gt;"",AW198,IF(COUNTIF(AX198,"*予定価格*"),AY198,AZ198))</f>
        <v>#REF!</v>
      </c>
      <c r="BC198" s="195" t="e">
        <f t="shared" ref="BC198:BC250" si="29">IF(BB198="○",V198,"")</f>
        <v>#REF!</v>
      </c>
      <c r="BD198" s="193">
        <f t="shared" si="23"/>
        <v>0</v>
      </c>
      <c r="BE198" s="7" t="e">
        <f>IF(AG198=#REF!,"",IF(AND(K198&lt;&gt;"",ISTEXT(S198)),"分担契約/単価契約",IF(ISTEXT(S198),"単価契約",IF(K198&lt;&gt;"","分担契約",""))))</f>
        <v>#REF!</v>
      </c>
      <c r="BF198" s="205" t="e">
        <f>IF(COUNTIF(R198,"**"),"",IF(AND(R198&gt;=#REF!,OR(H198=#REF!,H198=#REF!)),1,IF(AND(R198&gt;=#REF!,H198&lt;&gt;#REF!,H198&lt;&gt;#REF!),1,"")))</f>
        <v>#REF!</v>
      </c>
      <c r="BG198" s="253" t="str">
        <f t="shared" si="24"/>
        <v>○</v>
      </c>
      <c r="BH198" s="205" t="b">
        <f t="shared" si="25"/>
        <v>1</v>
      </c>
      <c r="BI198" s="205" t="b">
        <f t="shared" si="26"/>
        <v>1</v>
      </c>
    </row>
    <row r="199" spans="1:61" ht="54.95" customHeight="1">
      <c r="A199" s="177">
        <f t="shared" ref="A199:A250" si="30">ROW()-5</f>
        <v>194</v>
      </c>
      <c r="B199" s="177" t="str">
        <f t="shared" ref="B199:B204" si="31">IF(L199="×","－",IF(AND(COUNTIF(H199,"*工事*"),COUNTIF(P199,"*入札*")),1,IF(AND(COUNTIF(H199,"*工事*"),COUNTIF(P199,"*随意契約*")),2,IF(AND(P199&lt;&gt;"*工事*",COUNTIF(P199,"*入札*")),3,IF(AND(H199&lt;&gt;"*工事*",COUNTIF(P199,"*随意契約*")),4,"")))))</f>
        <v/>
      </c>
      <c r="C199" s="177" t="str">
        <f>IF(B199&lt;&gt;1,"",COUNTIF($B$6:B199,1))</f>
        <v/>
      </c>
      <c r="D199" s="177" t="str">
        <f>IF(B199&lt;&gt;2,"",COUNTIF($B$6:B199,2))</f>
        <v/>
      </c>
      <c r="E199" s="177" t="str">
        <f>IF(B199&lt;&gt;3,"",COUNTIF($B$6:B199,3))</f>
        <v/>
      </c>
      <c r="F199" s="177" t="str">
        <f>IF(B199&lt;&gt;4,"",COUNTIF($B$6:B199,4))</f>
        <v/>
      </c>
      <c r="G199" s="59"/>
      <c r="H199" s="60"/>
      <c r="I199" s="60"/>
      <c r="J199" s="60"/>
      <c r="K199" s="59"/>
      <c r="L199" s="7"/>
      <c r="M199" s="61"/>
      <c r="N199" s="60"/>
      <c r="O199" s="62"/>
      <c r="P199" s="60"/>
      <c r="Q199" s="59"/>
      <c r="R199" s="16"/>
      <c r="S199" s="80"/>
      <c r="T199" s="81"/>
      <c r="U199" s="237" t="e">
        <f>IF(OR(L199="×",AG199=#REF!),"－",IF(T199&lt;&gt;"",ROUNDDOWN(T199/R199,3),(IFERROR(ROUNDDOWN(S199/R199,3),"－"))))</f>
        <v>#REF!</v>
      </c>
      <c r="V199" s="63"/>
      <c r="W199" s="63"/>
      <c r="X199" s="59"/>
      <c r="Y199" s="64"/>
      <c r="Z199" s="65"/>
      <c r="AA199" s="66"/>
      <c r="AB199" s="7"/>
      <c r="AC199" s="10"/>
      <c r="AD199" s="10"/>
      <c r="AE199" s="67"/>
      <c r="AF199" s="68"/>
      <c r="AG199" s="64"/>
      <c r="AH199" s="60"/>
      <c r="AI199" s="60"/>
      <c r="AJ199" s="60"/>
      <c r="AK199" s="7"/>
      <c r="AL199" s="7"/>
      <c r="AM199" s="59"/>
      <c r="AN199" s="7"/>
      <c r="AO199" s="7"/>
      <c r="AP199" s="7"/>
      <c r="AQ199" s="7"/>
      <c r="AR199" s="7"/>
      <c r="AS199" s="7"/>
      <c r="AT199" s="7"/>
      <c r="AU199" s="7"/>
      <c r="AV199" s="179"/>
      <c r="AW199" s="192"/>
      <c r="AX199" s="194" t="e">
        <f>IF(AND(OR(K199=#REF!,K199=#REF!),OR(AG199=#REF!,AG199=#REF!)),"年間支払金額(全官署)",IF(OR(AG199=#REF!,AG199=#REF!),"年間支払金額",IF(AND(OR(COUNTIF(AI199,"*すべて*"),COUNTIF(AI199,"*全て*")),Q199="●",OR(K199=#REF!,K199=#REF!)),"年間支払金額(全官署、契約相手方ごと)",IF(AND(OR(COUNTIF(AI199,"*すべて*"),COUNTIF(AI199,"*全て*")),Q199="●"),"年間支払金額(契約相手方ごと)",IF(AND(OR(K199=#REF!,K199=#REF!),AG199=#REF!),"契約総額(全官署)",IF(AND(K199=#REF!,AG199=#REF!),"契約総額(自官署のみ)",IF(K199=#REF!,"年間支払金額(自官署のみ)",IF(AG199=#REF!,"契約総額",IF(AND(COUNTIF(BE199,"&lt;&gt;*単価*"),OR(K199=#REF!,K199=#REF!)),"全官署予定価格",IF(AND(COUNTIF(BE199,"*単価*"),OR(K199=#REF!,K199=#REF!)),"全官署支払金額",IF(AND(COUNTIF(BE199,"&lt;&gt;*単価*"),COUNTIF(BE199,"*変更契約*")),"変更後予定価格",IF(COUNTIF(BE199,"*単価*"),"年間支払金額","予定価格"))))))))))))</f>
        <v>#REF!</v>
      </c>
      <c r="AY199" s="194" t="e">
        <f>IF(AND(BD199=#REF!,R199&gt;#REF!),"○",IF(AND(BD199=#REF!,R199&gt;=#REF!),"○",IF(AND(BD199=#REF!,R199&gt;=#REF!),"○",IF(AND(BD199=#REF!,R199&gt;=#REF!),"○",IF(AND(BD199=#REF!,R199&gt;=#REF!),"○",IF(AND(BD199=#REF!,R199&gt;=#REF!),"○",IF(AND(BD199=#REF!,R199&gt;=#REF!),"○",IF(AND(BD199=#REF!,R199&gt;=#REF!),"○",IF(AND(BD199=#REF!,R199&gt;=#REF!),"○",IF(R199="他官署で調達手続き入札を実施のため","○","×"))))))))))</f>
        <v>#REF!</v>
      </c>
      <c r="AZ199" s="194" t="e">
        <f>IF(AND(BD199=#REF!,V199&gt;#REF!),"○",IF(AND(BD199=#REF!,V199&gt;=#REF!),"○",IF(AND(BD199=#REF!,V199&gt;=#REF!),"○",IF(AND(BD199=#REF!,V199&gt;=#REF!),"○",IF(AND(BD199=#REF!,V199&gt;=#REF!),"○",IF(AND(BD199=#REF!,V199&gt;=#REF!),"○",IF(AND(BD199=#REF!,V199&gt;=#REF!),"○",IF(AND(BD199=#REF!,V199&gt;=#REF!),"○",IF(AND(BD199=#REF!,V199&gt;=#REF!),"○","×")))))))))</f>
        <v>#REF!</v>
      </c>
      <c r="BA199" s="194" t="e">
        <f t="shared" si="27"/>
        <v>#REF!</v>
      </c>
      <c r="BB199" s="194" t="e">
        <f t="shared" si="28"/>
        <v>#REF!</v>
      </c>
      <c r="BC199" s="195" t="e">
        <f t="shared" si="29"/>
        <v>#REF!</v>
      </c>
      <c r="BD199" s="193">
        <f t="shared" ref="BD199:BD250" si="32">IF(H199="③情報システム",IF(COUNTIF(I199,"*借入*")+COUNTIF(I199,"*賃貸*")+COUNTIF(I199,"*リース*"),"⑨物品等賃借",IF(COUNTIF(I199,"*購入*")+COUNTIF(DG199,"*調達*"),"⑦物品等購入",IF(COUNTIF(I199,"*製造*"),"⑧物品等製造","⑩役務"))),H199)</f>
        <v>0</v>
      </c>
      <c r="BE199" s="7" t="e">
        <f>IF(AG199=#REF!,"",IF(AND(K199&lt;&gt;"",ISTEXT(S199)),"分担契約/単価契約",IF(ISTEXT(S199),"単価契約",IF(K199&lt;&gt;"","分担契約",""))))</f>
        <v>#REF!</v>
      </c>
      <c r="BF199" s="205" t="e">
        <f>IF(COUNTIF(R199,"**"),"",IF(AND(R199&gt;=#REF!,OR(H199=#REF!,H199=#REF!)),1,IF(AND(R199&gt;=#REF!,H199&lt;&gt;#REF!,H199&lt;&gt;#REF!),1,"")))</f>
        <v>#REF!</v>
      </c>
      <c r="BG199" s="253" t="str">
        <f t="shared" ref="BG199:BG250" si="33">IF(LEN(O199)=0,"○",IF(LEN(O199)=1,"○",IF(LEN(O199)=13,"○",IF(LEN(O199)=27,"○",IF(LEN(O199)=41,"○","×")))))</f>
        <v>○</v>
      </c>
      <c r="BH199" s="205" t="b">
        <f t="shared" ref="BH199:BH250" si="34">_xlfn.ISFORMULA(BD199)</f>
        <v>1</v>
      </c>
      <c r="BI199" s="205" t="b">
        <f t="shared" ref="BI199:BI250" si="35">_xlfn.ISFORMULA(BE199)</f>
        <v>1</v>
      </c>
    </row>
    <row r="200" spans="1:61" ht="54.95" customHeight="1">
      <c r="A200" s="177">
        <f t="shared" si="30"/>
        <v>195</v>
      </c>
      <c r="B200" s="177" t="str">
        <f t="shared" si="31"/>
        <v/>
      </c>
      <c r="C200" s="177" t="str">
        <f>IF(B200&lt;&gt;1,"",COUNTIF($B$6:B200,1))</f>
        <v/>
      </c>
      <c r="D200" s="177" t="str">
        <f>IF(B200&lt;&gt;2,"",COUNTIF($B$6:B200,2))</f>
        <v/>
      </c>
      <c r="E200" s="177" t="str">
        <f>IF(B200&lt;&gt;3,"",COUNTIF($B$6:B200,3))</f>
        <v/>
      </c>
      <c r="F200" s="177" t="str">
        <f>IF(B200&lt;&gt;4,"",COUNTIF($B$6:B200,4))</f>
        <v/>
      </c>
      <c r="G200" s="59"/>
      <c r="H200" s="60"/>
      <c r="I200" s="60"/>
      <c r="J200" s="60"/>
      <c r="K200" s="59"/>
      <c r="L200" s="7"/>
      <c r="M200" s="61"/>
      <c r="N200" s="60"/>
      <c r="O200" s="62"/>
      <c r="P200" s="7"/>
      <c r="Q200" s="59"/>
      <c r="R200" s="16"/>
      <c r="S200" s="240"/>
      <c r="T200" s="83"/>
      <c r="U200" s="237" t="e">
        <f>IF(OR(L200="×",AG200=#REF!),"－",IF(T200&lt;&gt;"",ROUNDDOWN(T200/R200,3),(IFERROR(ROUNDDOWN(S200/R200,3),"－"))))</f>
        <v>#REF!</v>
      </c>
      <c r="V200" s="70"/>
      <c r="W200" s="70"/>
      <c r="X200" s="59"/>
      <c r="Y200" s="64"/>
      <c r="Z200" s="71"/>
      <c r="AA200" s="72"/>
      <c r="AB200" s="7"/>
      <c r="AC200" s="16"/>
      <c r="AD200" s="16"/>
      <c r="AE200" s="67"/>
      <c r="AF200" s="68"/>
      <c r="AG200" s="64"/>
      <c r="AH200" s="60"/>
      <c r="AI200" s="60"/>
      <c r="AJ200" s="60"/>
      <c r="AK200" s="7"/>
      <c r="AL200" s="7"/>
      <c r="AM200" s="59"/>
      <c r="AN200" s="7"/>
      <c r="AO200" s="7"/>
      <c r="AP200" s="7"/>
      <c r="AQ200" s="7"/>
      <c r="AR200" s="7"/>
      <c r="AS200" s="7"/>
      <c r="AT200" s="7"/>
      <c r="AU200" s="7"/>
      <c r="AV200" s="179"/>
      <c r="AW200" s="192"/>
      <c r="AX200" s="194" t="e">
        <f>IF(AND(OR(K200=#REF!,K200=#REF!),OR(AG200=#REF!,AG200=#REF!)),"年間支払金額(全官署)",IF(OR(AG200=#REF!,AG200=#REF!),"年間支払金額",IF(AND(OR(COUNTIF(AI200,"*すべて*"),COUNTIF(AI200,"*全て*")),Q200="●",OR(K200=#REF!,K200=#REF!)),"年間支払金額(全官署、契約相手方ごと)",IF(AND(OR(COUNTIF(AI200,"*すべて*"),COUNTIF(AI200,"*全て*")),Q200="●"),"年間支払金額(契約相手方ごと)",IF(AND(OR(K200=#REF!,K200=#REF!),AG200=#REF!),"契約総額(全官署)",IF(AND(K200=#REF!,AG200=#REF!),"契約総額(自官署のみ)",IF(K200=#REF!,"年間支払金額(自官署のみ)",IF(AG200=#REF!,"契約総額",IF(AND(COUNTIF(BE200,"&lt;&gt;*単価*"),OR(K200=#REF!,K200=#REF!)),"全官署予定価格",IF(AND(COUNTIF(BE200,"*単価*"),OR(K200=#REF!,K200=#REF!)),"全官署支払金額",IF(AND(COUNTIF(BE200,"&lt;&gt;*単価*"),COUNTIF(BE200,"*変更契約*")),"変更後予定価格",IF(COUNTIF(BE200,"*単価*"),"年間支払金額","予定価格"))))))))))))</f>
        <v>#REF!</v>
      </c>
      <c r="AY200" s="194" t="e">
        <f>IF(AND(BD200=#REF!,R200&gt;#REF!),"○",IF(AND(BD200=#REF!,R200&gt;=#REF!),"○",IF(AND(BD200=#REF!,R200&gt;=#REF!),"○",IF(AND(BD200=#REF!,R200&gt;=#REF!),"○",IF(AND(BD200=#REF!,R200&gt;=#REF!),"○",IF(AND(BD200=#REF!,R200&gt;=#REF!),"○",IF(AND(BD200=#REF!,R200&gt;=#REF!),"○",IF(AND(BD200=#REF!,R200&gt;=#REF!),"○",IF(AND(BD200=#REF!,R200&gt;=#REF!),"○",IF(R200="他官署で調達手続き入札を実施のため","○","×"))))))))))</f>
        <v>#REF!</v>
      </c>
      <c r="AZ200" s="194" t="e">
        <f>IF(AND(BD200=#REF!,V200&gt;#REF!),"○",IF(AND(BD200=#REF!,V200&gt;=#REF!),"○",IF(AND(BD200=#REF!,V200&gt;=#REF!),"○",IF(AND(BD200=#REF!,V200&gt;=#REF!),"○",IF(AND(BD200=#REF!,V200&gt;=#REF!),"○",IF(AND(BD200=#REF!,V200&gt;=#REF!),"○",IF(AND(BD200=#REF!,V200&gt;=#REF!),"○",IF(AND(BD200=#REF!,V200&gt;=#REF!),"○",IF(AND(BD200=#REF!,V200&gt;=#REF!),"○","×")))))))))</f>
        <v>#REF!</v>
      </c>
      <c r="BA200" s="194" t="e">
        <f t="shared" si="27"/>
        <v>#REF!</v>
      </c>
      <c r="BB200" s="194" t="e">
        <f t="shared" si="28"/>
        <v>#REF!</v>
      </c>
      <c r="BC200" s="195" t="e">
        <f t="shared" si="29"/>
        <v>#REF!</v>
      </c>
      <c r="BD200" s="193">
        <f t="shared" si="32"/>
        <v>0</v>
      </c>
      <c r="BE200" s="7" t="e">
        <f>IF(AG200=#REF!,"",IF(AND(K200&lt;&gt;"",ISTEXT(S200)),"分担契約/単価契約",IF(ISTEXT(S200),"単価契約",IF(K200&lt;&gt;"","分担契約",""))))</f>
        <v>#REF!</v>
      </c>
      <c r="BF200" s="205" t="e">
        <f>IF(COUNTIF(R200,"**"),"",IF(AND(R200&gt;=#REF!,OR(H200=#REF!,H200=#REF!)),1,IF(AND(R200&gt;=#REF!,H200&lt;&gt;#REF!,H200&lt;&gt;#REF!),1,"")))</f>
        <v>#REF!</v>
      </c>
      <c r="BG200" s="253" t="str">
        <f t="shared" si="33"/>
        <v>○</v>
      </c>
      <c r="BH200" s="205" t="b">
        <f t="shared" si="34"/>
        <v>1</v>
      </c>
      <c r="BI200" s="205" t="b">
        <f t="shared" si="35"/>
        <v>1</v>
      </c>
    </row>
    <row r="201" spans="1:61" ht="54.95" customHeight="1">
      <c r="A201" s="177">
        <f t="shared" si="30"/>
        <v>196</v>
      </c>
      <c r="B201" s="177" t="str">
        <f t="shared" si="31"/>
        <v/>
      </c>
      <c r="C201" s="177" t="str">
        <f>IF(B201&lt;&gt;1,"",COUNTIF($B$6:B201,1))</f>
        <v/>
      </c>
      <c r="D201" s="177" t="str">
        <f>IF(B201&lt;&gt;2,"",COUNTIF($B$6:B201,2))</f>
        <v/>
      </c>
      <c r="E201" s="177" t="str">
        <f>IF(B201&lt;&gt;3,"",COUNTIF($B$6:B201,3))</f>
        <v/>
      </c>
      <c r="F201" s="177" t="str">
        <f>IF(B201&lt;&gt;4,"",COUNTIF($B$6:B201,4))</f>
        <v/>
      </c>
      <c r="G201" s="59"/>
      <c r="H201" s="60"/>
      <c r="I201" s="60"/>
      <c r="J201" s="60"/>
      <c r="K201" s="59"/>
      <c r="L201" s="7"/>
      <c r="M201" s="61"/>
      <c r="N201" s="60"/>
      <c r="O201" s="62"/>
      <c r="P201" s="60"/>
      <c r="Q201" s="59"/>
      <c r="R201" s="16"/>
      <c r="S201" s="80"/>
      <c r="T201" s="81"/>
      <c r="U201" s="237" t="e">
        <f>IF(OR(L201="×",AG201=#REF!),"－",IF(T201&lt;&gt;"",ROUNDDOWN(T201/R201,3),(IFERROR(ROUNDDOWN(S201/R201,3),"－"))))</f>
        <v>#REF!</v>
      </c>
      <c r="V201" s="63"/>
      <c r="W201" s="63"/>
      <c r="X201" s="59"/>
      <c r="Y201" s="64"/>
      <c r="Z201" s="65"/>
      <c r="AA201" s="66"/>
      <c r="AB201" s="7"/>
      <c r="AC201" s="10"/>
      <c r="AD201" s="10"/>
      <c r="AE201" s="67"/>
      <c r="AF201" s="68"/>
      <c r="AG201" s="64"/>
      <c r="AH201" s="60"/>
      <c r="AI201" s="60"/>
      <c r="AJ201" s="60"/>
      <c r="AK201" s="7"/>
      <c r="AL201" s="7"/>
      <c r="AM201" s="59"/>
      <c r="AN201" s="7"/>
      <c r="AO201" s="7"/>
      <c r="AP201" s="7"/>
      <c r="AQ201" s="7"/>
      <c r="AR201" s="7"/>
      <c r="AS201" s="7"/>
      <c r="AT201" s="7"/>
      <c r="AU201" s="7"/>
      <c r="AV201" s="179"/>
      <c r="AW201" s="192"/>
      <c r="AX201" s="194" t="e">
        <f>IF(AND(OR(K201=#REF!,K201=#REF!),OR(AG201=#REF!,AG201=#REF!)),"年間支払金額(全官署)",IF(OR(AG201=#REF!,AG201=#REF!),"年間支払金額",IF(AND(OR(COUNTIF(AI201,"*すべて*"),COUNTIF(AI201,"*全て*")),Q201="●",OR(K201=#REF!,K201=#REF!)),"年間支払金額(全官署、契約相手方ごと)",IF(AND(OR(COUNTIF(AI201,"*すべて*"),COUNTIF(AI201,"*全て*")),Q201="●"),"年間支払金額(契約相手方ごと)",IF(AND(OR(K201=#REF!,K201=#REF!),AG201=#REF!),"契約総額(全官署)",IF(AND(K201=#REF!,AG201=#REF!),"契約総額(自官署のみ)",IF(K201=#REF!,"年間支払金額(自官署のみ)",IF(AG201=#REF!,"契約総額",IF(AND(COUNTIF(BE201,"&lt;&gt;*単価*"),OR(K201=#REF!,K201=#REF!)),"全官署予定価格",IF(AND(COUNTIF(BE201,"*単価*"),OR(K201=#REF!,K201=#REF!)),"全官署支払金額",IF(AND(COUNTIF(BE201,"&lt;&gt;*単価*"),COUNTIF(BE201,"*変更契約*")),"変更後予定価格",IF(COUNTIF(BE201,"*単価*"),"年間支払金額","予定価格"))))))))))))</f>
        <v>#REF!</v>
      </c>
      <c r="AY201" s="194" t="e">
        <f>IF(AND(BD201=#REF!,R201&gt;#REF!),"○",IF(AND(BD201=#REF!,R201&gt;=#REF!),"○",IF(AND(BD201=#REF!,R201&gt;=#REF!),"○",IF(AND(BD201=#REF!,R201&gt;=#REF!),"○",IF(AND(BD201=#REF!,R201&gt;=#REF!),"○",IF(AND(BD201=#REF!,R201&gt;=#REF!),"○",IF(AND(BD201=#REF!,R201&gt;=#REF!),"○",IF(AND(BD201=#REF!,R201&gt;=#REF!),"○",IF(AND(BD201=#REF!,R201&gt;=#REF!),"○",IF(R201="他官署で調達手続き入札を実施のため","○","×"))))))))))</f>
        <v>#REF!</v>
      </c>
      <c r="AZ201" s="194" t="e">
        <f>IF(AND(BD201=#REF!,V201&gt;#REF!),"○",IF(AND(BD201=#REF!,V201&gt;=#REF!),"○",IF(AND(BD201=#REF!,V201&gt;=#REF!),"○",IF(AND(BD201=#REF!,V201&gt;=#REF!),"○",IF(AND(BD201=#REF!,V201&gt;=#REF!),"○",IF(AND(BD201=#REF!,V201&gt;=#REF!),"○",IF(AND(BD201=#REF!,V201&gt;=#REF!),"○",IF(AND(BD201=#REF!,V201&gt;=#REF!),"○",IF(AND(BD201=#REF!,V201&gt;=#REF!),"○","×")))))))))</f>
        <v>#REF!</v>
      </c>
      <c r="BA201" s="194" t="e">
        <f t="shared" si="27"/>
        <v>#REF!</v>
      </c>
      <c r="BB201" s="194" t="e">
        <f t="shared" si="28"/>
        <v>#REF!</v>
      </c>
      <c r="BC201" s="195" t="e">
        <f t="shared" si="29"/>
        <v>#REF!</v>
      </c>
      <c r="BD201" s="193">
        <f t="shared" si="32"/>
        <v>0</v>
      </c>
      <c r="BE201" s="7" t="e">
        <f>IF(AG201=#REF!,"",IF(AND(K201&lt;&gt;"",ISTEXT(S201)),"分担契約/単価契約",IF(ISTEXT(S201),"単価契約",IF(K201&lt;&gt;"","分担契約",""))))</f>
        <v>#REF!</v>
      </c>
      <c r="BF201" s="205" t="e">
        <f>IF(COUNTIF(R201,"**"),"",IF(AND(R201&gt;=#REF!,OR(H201=#REF!,H201=#REF!)),1,IF(AND(R201&gt;=#REF!,H201&lt;&gt;#REF!,H201&lt;&gt;#REF!),1,"")))</f>
        <v>#REF!</v>
      </c>
      <c r="BG201" s="253" t="str">
        <f t="shared" si="33"/>
        <v>○</v>
      </c>
      <c r="BH201" s="205" t="b">
        <f t="shared" si="34"/>
        <v>1</v>
      </c>
      <c r="BI201" s="205" t="b">
        <f t="shared" si="35"/>
        <v>1</v>
      </c>
    </row>
    <row r="202" spans="1:61" ht="54.95" customHeight="1">
      <c r="A202" s="177">
        <f t="shared" si="30"/>
        <v>197</v>
      </c>
      <c r="B202" s="177" t="str">
        <f t="shared" si="31"/>
        <v/>
      </c>
      <c r="C202" s="177" t="str">
        <f>IF(B202&lt;&gt;1,"",COUNTIF($B$6:B202,1))</f>
        <v/>
      </c>
      <c r="D202" s="177" t="str">
        <f>IF(B202&lt;&gt;2,"",COUNTIF($B$6:B202,2))</f>
        <v/>
      </c>
      <c r="E202" s="177" t="str">
        <f>IF(B202&lt;&gt;3,"",COUNTIF($B$6:B202,3))</f>
        <v/>
      </c>
      <c r="F202" s="177" t="str">
        <f>IF(B202&lt;&gt;4,"",COUNTIF($B$6:B202,4))</f>
        <v/>
      </c>
      <c r="G202" s="59"/>
      <c r="H202" s="60"/>
      <c r="I202" s="60"/>
      <c r="J202" s="60"/>
      <c r="K202" s="59"/>
      <c r="L202" s="7"/>
      <c r="M202" s="61"/>
      <c r="N202" s="60"/>
      <c r="O202" s="62"/>
      <c r="P202" s="60"/>
      <c r="Q202" s="59"/>
      <c r="R202" s="16"/>
      <c r="S202" s="80"/>
      <c r="T202" s="81"/>
      <c r="U202" s="237" t="e">
        <f>IF(OR(L202="×",AG202=#REF!),"－",IF(T202&lt;&gt;"",ROUNDDOWN(T202/R202,3),(IFERROR(ROUNDDOWN(S202/R202,3),"－"))))</f>
        <v>#REF!</v>
      </c>
      <c r="V202" s="63"/>
      <c r="W202" s="63"/>
      <c r="X202" s="59"/>
      <c r="Y202" s="64"/>
      <c r="Z202" s="65"/>
      <c r="AA202" s="66"/>
      <c r="AB202" s="7"/>
      <c r="AC202" s="10"/>
      <c r="AD202" s="10"/>
      <c r="AE202" s="67"/>
      <c r="AF202" s="68"/>
      <c r="AG202" s="64"/>
      <c r="AH202" s="60"/>
      <c r="AI202" s="60"/>
      <c r="AJ202" s="60"/>
      <c r="AK202" s="7"/>
      <c r="AL202" s="7"/>
      <c r="AM202" s="59"/>
      <c r="AN202" s="7"/>
      <c r="AO202" s="7"/>
      <c r="AP202" s="7"/>
      <c r="AQ202" s="7"/>
      <c r="AR202" s="7"/>
      <c r="AS202" s="7"/>
      <c r="AT202" s="7"/>
      <c r="AU202" s="7"/>
      <c r="AV202" s="179"/>
      <c r="AW202" s="192"/>
      <c r="AX202" s="194" t="e">
        <f>IF(AND(OR(K202=#REF!,K202=#REF!),OR(AG202=#REF!,AG202=#REF!)),"年間支払金額(全官署)",IF(OR(AG202=#REF!,AG202=#REF!),"年間支払金額",IF(AND(OR(COUNTIF(AI202,"*すべて*"),COUNTIF(AI202,"*全て*")),Q202="●",OR(K202=#REF!,K202=#REF!)),"年間支払金額(全官署、契約相手方ごと)",IF(AND(OR(COUNTIF(AI202,"*すべて*"),COUNTIF(AI202,"*全て*")),Q202="●"),"年間支払金額(契約相手方ごと)",IF(AND(OR(K202=#REF!,K202=#REF!),AG202=#REF!),"契約総額(全官署)",IF(AND(K202=#REF!,AG202=#REF!),"契約総額(自官署のみ)",IF(K202=#REF!,"年間支払金額(自官署のみ)",IF(AG202=#REF!,"契約総額",IF(AND(COUNTIF(BE202,"&lt;&gt;*単価*"),OR(K202=#REF!,K202=#REF!)),"全官署予定価格",IF(AND(COUNTIF(BE202,"*単価*"),OR(K202=#REF!,K202=#REF!)),"全官署支払金額",IF(AND(COUNTIF(BE202,"&lt;&gt;*単価*"),COUNTIF(BE202,"*変更契約*")),"変更後予定価格",IF(COUNTIF(BE202,"*単価*"),"年間支払金額","予定価格"))))))))))))</f>
        <v>#REF!</v>
      </c>
      <c r="AY202" s="194" t="e">
        <f>IF(AND(BD202=#REF!,R202&gt;#REF!),"○",IF(AND(BD202=#REF!,R202&gt;=#REF!),"○",IF(AND(BD202=#REF!,R202&gt;=#REF!),"○",IF(AND(BD202=#REF!,R202&gt;=#REF!),"○",IF(AND(BD202=#REF!,R202&gt;=#REF!),"○",IF(AND(BD202=#REF!,R202&gt;=#REF!),"○",IF(AND(BD202=#REF!,R202&gt;=#REF!),"○",IF(AND(BD202=#REF!,R202&gt;=#REF!),"○",IF(AND(BD202=#REF!,R202&gt;=#REF!),"○",IF(R202="他官署で調達手続き入札を実施のため","○","×"))))))))))</f>
        <v>#REF!</v>
      </c>
      <c r="AZ202" s="194" t="e">
        <f>IF(AND(BD202=#REF!,V202&gt;#REF!),"○",IF(AND(BD202=#REF!,V202&gt;=#REF!),"○",IF(AND(BD202=#REF!,V202&gt;=#REF!),"○",IF(AND(BD202=#REF!,V202&gt;=#REF!),"○",IF(AND(BD202=#REF!,V202&gt;=#REF!),"○",IF(AND(BD202=#REF!,V202&gt;=#REF!),"○",IF(AND(BD202=#REF!,V202&gt;=#REF!),"○",IF(AND(BD202=#REF!,V202&gt;=#REF!),"○",IF(AND(BD202=#REF!,V202&gt;=#REF!),"○","×")))))))))</f>
        <v>#REF!</v>
      </c>
      <c r="BA202" s="194" t="e">
        <f t="shared" si="27"/>
        <v>#REF!</v>
      </c>
      <c r="BB202" s="194" t="e">
        <f t="shared" si="28"/>
        <v>#REF!</v>
      </c>
      <c r="BC202" s="195" t="e">
        <f t="shared" si="29"/>
        <v>#REF!</v>
      </c>
      <c r="BD202" s="193">
        <f t="shared" si="32"/>
        <v>0</v>
      </c>
      <c r="BE202" s="7" t="e">
        <f>IF(AG202=#REF!,"",IF(AND(K202&lt;&gt;"",ISTEXT(S202)),"分担契約/単価契約",IF(ISTEXT(S202),"単価契約",IF(K202&lt;&gt;"","分担契約",""))))</f>
        <v>#REF!</v>
      </c>
      <c r="BF202" s="205" t="e">
        <f>IF(COUNTIF(R202,"**"),"",IF(AND(R202&gt;=#REF!,OR(H202=#REF!,H202=#REF!)),1,IF(AND(R202&gt;=#REF!,H202&lt;&gt;#REF!,H202&lt;&gt;#REF!),1,"")))</f>
        <v>#REF!</v>
      </c>
      <c r="BG202" s="253" t="str">
        <f t="shared" si="33"/>
        <v>○</v>
      </c>
      <c r="BH202" s="205" t="b">
        <f t="shared" si="34"/>
        <v>1</v>
      </c>
      <c r="BI202" s="205" t="b">
        <f t="shared" si="35"/>
        <v>1</v>
      </c>
    </row>
    <row r="203" spans="1:61" ht="54.95" customHeight="1">
      <c r="A203" s="177">
        <f t="shared" si="30"/>
        <v>198</v>
      </c>
      <c r="B203" s="177" t="str">
        <f t="shared" si="31"/>
        <v/>
      </c>
      <c r="C203" s="177" t="str">
        <f>IF(B203&lt;&gt;1,"",COUNTIF($B$6:B203,1))</f>
        <v/>
      </c>
      <c r="D203" s="177" t="str">
        <f>IF(B203&lt;&gt;2,"",COUNTIF($B$6:B203,2))</f>
        <v/>
      </c>
      <c r="E203" s="177" t="str">
        <f>IF(B203&lt;&gt;3,"",COUNTIF($B$6:B203,3))</f>
        <v/>
      </c>
      <c r="F203" s="177" t="str">
        <f>IF(B203&lt;&gt;4,"",COUNTIF($B$6:B203,4))</f>
        <v/>
      </c>
      <c r="G203" s="59"/>
      <c r="H203" s="60"/>
      <c r="I203" s="60"/>
      <c r="J203" s="60"/>
      <c r="K203" s="59"/>
      <c r="L203" s="7"/>
      <c r="M203" s="61"/>
      <c r="N203" s="60"/>
      <c r="O203" s="62"/>
      <c r="P203" s="60"/>
      <c r="Q203" s="59"/>
      <c r="R203" s="16"/>
      <c r="S203" s="80"/>
      <c r="T203" s="81"/>
      <c r="U203" s="237" t="e">
        <f>IF(OR(L203="×",AG203=#REF!),"－",IF(T203&lt;&gt;"",ROUNDDOWN(T203/R203,3),(IFERROR(ROUNDDOWN(S203/R203,3),"－"))))</f>
        <v>#REF!</v>
      </c>
      <c r="V203" s="63"/>
      <c r="W203" s="63"/>
      <c r="X203" s="59"/>
      <c r="Y203" s="64"/>
      <c r="Z203" s="65"/>
      <c r="AA203" s="66"/>
      <c r="AB203" s="7"/>
      <c r="AC203" s="10"/>
      <c r="AD203" s="10"/>
      <c r="AE203" s="67"/>
      <c r="AF203" s="68"/>
      <c r="AG203" s="64"/>
      <c r="AH203" s="60"/>
      <c r="AI203" s="60"/>
      <c r="AJ203" s="60"/>
      <c r="AK203" s="7"/>
      <c r="AL203" s="7"/>
      <c r="AM203" s="59"/>
      <c r="AN203" s="7"/>
      <c r="AO203" s="7"/>
      <c r="AP203" s="7"/>
      <c r="AQ203" s="7"/>
      <c r="AR203" s="7"/>
      <c r="AS203" s="7"/>
      <c r="AT203" s="7"/>
      <c r="AU203" s="7"/>
      <c r="AV203" s="179"/>
      <c r="AW203" s="192"/>
      <c r="AX203" s="194" t="e">
        <f>IF(AND(OR(K203=#REF!,K203=#REF!),OR(AG203=#REF!,AG203=#REF!)),"年間支払金額(全官署)",IF(OR(AG203=#REF!,AG203=#REF!),"年間支払金額",IF(AND(OR(COUNTIF(AI203,"*すべて*"),COUNTIF(AI203,"*全て*")),Q203="●",OR(K203=#REF!,K203=#REF!)),"年間支払金額(全官署、契約相手方ごと)",IF(AND(OR(COUNTIF(AI203,"*すべて*"),COUNTIF(AI203,"*全て*")),Q203="●"),"年間支払金額(契約相手方ごと)",IF(AND(OR(K203=#REF!,K203=#REF!),AG203=#REF!),"契約総額(全官署)",IF(AND(K203=#REF!,AG203=#REF!),"契約総額(自官署のみ)",IF(K203=#REF!,"年間支払金額(自官署のみ)",IF(AG203=#REF!,"契約総額",IF(AND(COUNTIF(BE203,"&lt;&gt;*単価*"),OR(K203=#REF!,K203=#REF!)),"全官署予定価格",IF(AND(COUNTIF(BE203,"*単価*"),OR(K203=#REF!,K203=#REF!)),"全官署支払金額",IF(AND(COUNTIF(BE203,"&lt;&gt;*単価*"),COUNTIF(BE203,"*変更契約*")),"変更後予定価格",IF(COUNTIF(BE203,"*単価*"),"年間支払金額","予定価格"))))))))))))</f>
        <v>#REF!</v>
      </c>
      <c r="AY203" s="194" t="e">
        <f>IF(AND(BD203=#REF!,R203&gt;#REF!),"○",IF(AND(BD203=#REF!,R203&gt;=#REF!),"○",IF(AND(BD203=#REF!,R203&gt;=#REF!),"○",IF(AND(BD203=#REF!,R203&gt;=#REF!),"○",IF(AND(BD203=#REF!,R203&gt;=#REF!),"○",IF(AND(BD203=#REF!,R203&gt;=#REF!),"○",IF(AND(BD203=#REF!,R203&gt;=#REF!),"○",IF(AND(BD203=#REF!,R203&gt;=#REF!),"○",IF(AND(BD203=#REF!,R203&gt;=#REF!),"○",IF(R203="他官署で調達手続き入札を実施のため","○","×"))))))))))</f>
        <v>#REF!</v>
      </c>
      <c r="AZ203" s="194" t="e">
        <f>IF(AND(BD203=#REF!,V203&gt;#REF!),"○",IF(AND(BD203=#REF!,V203&gt;=#REF!),"○",IF(AND(BD203=#REF!,V203&gt;=#REF!),"○",IF(AND(BD203=#REF!,V203&gt;=#REF!),"○",IF(AND(BD203=#REF!,V203&gt;=#REF!),"○",IF(AND(BD203=#REF!,V203&gt;=#REF!),"○",IF(AND(BD203=#REF!,V203&gt;=#REF!),"○",IF(AND(BD203=#REF!,V203&gt;=#REF!),"○",IF(AND(BD203=#REF!,V203&gt;=#REF!),"○","×")))))))))</f>
        <v>#REF!</v>
      </c>
      <c r="BA203" s="194" t="e">
        <f t="shared" si="27"/>
        <v>#REF!</v>
      </c>
      <c r="BB203" s="194" t="e">
        <f t="shared" si="28"/>
        <v>#REF!</v>
      </c>
      <c r="BC203" s="195" t="e">
        <f t="shared" si="29"/>
        <v>#REF!</v>
      </c>
      <c r="BD203" s="193">
        <f t="shared" si="32"/>
        <v>0</v>
      </c>
      <c r="BE203" s="7" t="e">
        <f>IF(AG203=#REF!,"",IF(AND(K203&lt;&gt;"",ISTEXT(S203)),"分担契約/単価契約",IF(ISTEXT(S203),"単価契約",IF(K203&lt;&gt;"","分担契約",""))))</f>
        <v>#REF!</v>
      </c>
      <c r="BF203" s="205" t="e">
        <f>IF(COUNTIF(R203,"**"),"",IF(AND(R203&gt;=#REF!,OR(H203=#REF!,H203=#REF!)),1,IF(AND(R203&gt;=#REF!,H203&lt;&gt;#REF!,H203&lt;&gt;#REF!),1,"")))</f>
        <v>#REF!</v>
      </c>
      <c r="BG203" s="253" t="str">
        <f t="shared" si="33"/>
        <v>○</v>
      </c>
      <c r="BH203" s="205" t="b">
        <f t="shared" si="34"/>
        <v>1</v>
      </c>
      <c r="BI203" s="205" t="b">
        <f t="shared" si="35"/>
        <v>1</v>
      </c>
    </row>
    <row r="204" spans="1:61" ht="54.95" customHeight="1">
      <c r="A204" s="177">
        <f t="shared" si="30"/>
        <v>199</v>
      </c>
      <c r="B204" s="177" t="str">
        <f t="shared" si="31"/>
        <v/>
      </c>
      <c r="C204" s="177" t="str">
        <f>IF(B204&lt;&gt;1,"",COUNTIF($B$6:B204,1))</f>
        <v/>
      </c>
      <c r="D204" s="177" t="str">
        <f>IF(B204&lt;&gt;2,"",COUNTIF($B$6:B204,2))</f>
        <v/>
      </c>
      <c r="E204" s="177" t="str">
        <f>IF(B204&lt;&gt;3,"",COUNTIF($B$6:B204,3))</f>
        <v/>
      </c>
      <c r="F204" s="177" t="str">
        <f>IF(B204&lt;&gt;4,"",COUNTIF($B$6:B204,4))</f>
        <v/>
      </c>
      <c r="G204" s="59"/>
      <c r="H204" s="60"/>
      <c r="I204" s="60"/>
      <c r="J204" s="60"/>
      <c r="K204" s="59"/>
      <c r="L204" s="7"/>
      <c r="M204" s="61"/>
      <c r="N204" s="60"/>
      <c r="O204" s="62"/>
      <c r="P204" s="60"/>
      <c r="Q204" s="59"/>
      <c r="R204" s="16"/>
      <c r="S204" s="80"/>
      <c r="T204" s="81"/>
      <c r="U204" s="237" t="e">
        <f>IF(OR(L204="×",AG204=#REF!),"－",IF(T204&lt;&gt;"",ROUNDDOWN(T204/R204,3),(IFERROR(ROUNDDOWN(S204/R204,3),"－"))))</f>
        <v>#REF!</v>
      </c>
      <c r="V204" s="63"/>
      <c r="W204" s="63"/>
      <c r="X204" s="59"/>
      <c r="Y204" s="64"/>
      <c r="Z204" s="65"/>
      <c r="AA204" s="66"/>
      <c r="AB204" s="7"/>
      <c r="AC204" s="10"/>
      <c r="AD204" s="10"/>
      <c r="AE204" s="67"/>
      <c r="AF204" s="68"/>
      <c r="AG204" s="64"/>
      <c r="AH204" s="60"/>
      <c r="AI204" s="60"/>
      <c r="AJ204" s="60"/>
      <c r="AK204" s="7"/>
      <c r="AL204" s="7"/>
      <c r="AM204" s="59"/>
      <c r="AN204" s="7"/>
      <c r="AO204" s="7"/>
      <c r="AP204" s="7"/>
      <c r="AQ204" s="7"/>
      <c r="AR204" s="7"/>
      <c r="AS204" s="7"/>
      <c r="AT204" s="7"/>
      <c r="AU204" s="7"/>
      <c r="AV204" s="179"/>
      <c r="AW204" s="192"/>
      <c r="AX204" s="194" t="e">
        <f>IF(AND(OR(K204=#REF!,K204=#REF!),OR(AG204=#REF!,AG204=#REF!)),"年間支払金額(全官署)",IF(OR(AG204=#REF!,AG204=#REF!),"年間支払金額",IF(AND(OR(COUNTIF(AI204,"*すべて*"),COUNTIF(AI204,"*全て*")),Q204="●",OR(K204=#REF!,K204=#REF!)),"年間支払金額(全官署、契約相手方ごと)",IF(AND(OR(COUNTIF(AI204,"*すべて*"),COUNTIF(AI204,"*全て*")),Q204="●"),"年間支払金額(契約相手方ごと)",IF(AND(OR(K204=#REF!,K204=#REF!),AG204=#REF!),"契約総額(全官署)",IF(AND(K204=#REF!,AG204=#REF!),"契約総額(自官署のみ)",IF(K204=#REF!,"年間支払金額(自官署のみ)",IF(AG204=#REF!,"契約総額",IF(AND(COUNTIF(BE204,"&lt;&gt;*単価*"),OR(K204=#REF!,K204=#REF!)),"全官署予定価格",IF(AND(COUNTIF(BE204,"*単価*"),OR(K204=#REF!,K204=#REF!)),"全官署支払金額",IF(AND(COUNTIF(BE204,"&lt;&gt;*単価*"),COUNTIF(BE204,"*変更契約*")),"変更後予定価格",IF(COUNTIF(BE204,"*単価*"),"年間支払金額","予定価格"))))))))))))</f>
        <v>#REF!</v>
      </c>
      <c r="AY204" s="194" t="e">
        <f>IF(AND(BD204=#REF!,R204&gt;#REF!),"○",IF(AND(BD204=#REF!,R204&gt;=#REF!),"○",IF(AND(BD204=#REF!,R204&gt;=#REF!),"○",IF(AND(BD204=#REF!,R204&gt;=#REF!),"○",IF(AND(BD204=#REF!,R204&gt;=#REF!),"○",IF(AND(BD204=#REF!,R204&gt;=#REF!),"○",IF(AND(BD204=#REF!,R204&gt;=#REF!),"○",IF(AND(BD204=#REF!,R204&gt;=#REF!),"○",IF(AND(BD204=#REF!,R204&gt;=#REF!),"○",IF(R204="他官署で調達手続き入札を実施のため","○","×"))))))))))</f>
        <v>#REF!</v>
      </c>
      <c r="AZ204" s="194" t="e">
        <f>IF(AND(BD204=#REF!,V204&gt;#REF!),"○",IF(AND(BD204=#REF!,V204&gt;=#REF!),"○",IF(AND(BD204=#REF!,V204&gt;=#REF!),"○",IF(AND(BD204=#REF!,V204&gt;=#REF!),"○",IF(AND(BD204=#REF!,V204&gt;=#REF!),"○",IF(AND(BD204=#REF!,V204&gt;=#REF!),"○",IF(AND(BD204=#REF!,V204&gt;=#REF!),"○",IF(AND(BD204=#REF!,V204&gt;=#REF!),"○",IF(AND(BD204=#REF!,V204&gt;=#REF!),"○","×")))))))))</f>
        <v>#REF!</v>
      </c>
      <c r="BA204" s="194" t="e">
        <f t="shared" si="27"/>
        <v>#REF!</v>
      </c>
      <c r="BB204" s="194" t="e">
        <f t="shared" si="28"/>
        <v>#REF!</v>
      </c>
      <c r="BC204" s="195" t="e">
        <f t="shared" si="29"/>
        <v>#REF!</v>
      </c>
      <c r="BD204" s="193">
        <f t="shared" si="32"/>
        <v>0</v>
      </c>
      <c r="BE204" s="7" t="e">
        <f>IF(AG204=#REF!,"",IF(AND(K204&lt;&gt;"",ISTEXT(S204)),"分担契約/単価契約",IF(ISTEXT(S204),"単価契約",IF(K204&lt;&gt;"","分担契約",""))))</f>
        <v>#REF!</v>
      </c>
      <c r="BF204" s="205" t="e">
        <f>IF(COUNTIF(R204,"**"),"",IF(AND(R204&gt;=#REF!,OR(H204=#REF!,H204=#REF!)),1,IF(AND(R204&gt;=#REF!,H204&lt;&gt;#REF!,H204&lt;&gt;#REF!),1,"")))</f>
        <v>#REF!</v>
      </c>
      <c r="BG204" s="253" t="str">
        <f t="shared" si="33"/>
        <v>○</v>
      </c>
      <c r="BH204" s="205" t="b">
        <f t="shared" si="34"/>
        <v>1</v>
      </c>
      <c r="BI204" s="205" t="b">
        <f t="shared" si="35"/>
        <v>1</v>
      </c>
    </row>
    <row r="205" spans="1:61" ht="54.95" customHeight="1">
      <c r="A205" s="177">
        <f t="shared" si="30"/>
        <v>200</v>
      </c>
      <c r="B205" s="177" t="str">
        <f t="shared" ref="B205:B245" si="36">IF(L205="×","－",IF(AND(COUNTIF(H205,"*工事*"),COUNTIF(P205,"*入札*")),1,IF(AND(COUNTIF(H205,"*工事*"),COUNTIF(P205,"*随意契約*")),2,IF(AND(P205&lt;&gt;"*工事*",COUNTIF(P205,"*入札*")),3,IF(AND(H205&lt;&gt;"*工事*",COUNTIF(P205,"*随意契約*")),4,"")))))</f>
        <v/>
      </c>
      <c r="C205" s="177" t="str">
        <f>IF(B205&lt;&gt;1,"",COUNTIF($B$6:B205,1))</f>
        <v/>
      </c>
      <c r="D205" s="177" t="str">
        <f>IF(B205&lt;&gt;2,"",COUNTIF($B$6:B205,2))</f>
        <v/>
      </c>
      <c r="E205" s="177" t="str">
        <f>IF(B205&lt;&gt;3,"",COUNTIF($B$6:B205,3))</f>
        <v/>
      </c>
      <c r="F205" s="177" t="str">
        <f>IF(B205&lt;&gt;4,"",COUNTIF($B$6:B205,4))</f>
        <v/>
      </c>
      <c r="G205" s="59"/>
      <c r="H205" s="60"/>
      <c r="I205" s="60"/>
      <c r="J205" s="60"/>
      <c r="K205" s="59"/>
      <c r="L205" s="7"/>
      <c r="M205" s="61"/>
      <c r="N205" s="60"/>
      <c r="O205" s="62"/>
      <c r="P205" s="60"/>
      <c r="Q205" s="59"/>
      <c r="R205" s="16"/>
      <c r="S205" s="80"/>
      <c r="T205" s="81"/>
      <c r="U205" s="237" t="e">
        <f>IF(OR(L205="×",AG205=#REF!),"－",IF(T205&lt;&gt;"",ROUNDDOWN(T205/R205,3),(IFERROR(ROUNDDOWN(S205/R205,3),"－"))))</f>
        <v>#REF!</v>
      </c>
      <c r="V205" s="63"/>
      <c r="W205" s="63"/>
      <c r="X205" s="59"/>
      <c r="Y205" s="64"/>
      <c r="Z205" s="65"/>
      <c r="AA205" s="66"/>
      <c r="AB205" s="7"/>
      <c r="AC205" s="10"/>
      <c r="AD205" s="10"/>
      <c r="AE205" s="67"/>
      <c r="AF205" s="68"/>
      <c r="AG205" s="64"/>
      <c r="AH205" s="60"/>
      <c r="AI205" s="60"/>
      <c r="AJ205" s="60"/>
      <c r="AK205" s="7"/>
      <c r="AL205" s="7"/>
      <c r="AM205" s="59"/>
      <c r="AN205" s="7"/>
      <c r="AO205" s="7"/>
      <c r="AP205" s="7"/>
      <c r="AQ205" s="7"/>
      <c r="AR205" s="7"/>
      <c r="AS205" s="7"/>
      <c r="AT205" s="7"/>
      <c r="AU205" s="7"/>
      <c r="AV205" s="179"/>
      <c r="AW205" s="192"/>
      <c r="AX205" s="194" t="e">
        <f>IF(AND(OR(K205=#REF!,K205=#REF!),OR(AG205=#REF!,AG205=#REF!)),"年間支払金額(全官署)",IF(OR(AG205=#REF!,AG205=#REF!),"年間支払金額",IF(AND(OR(COUNTIF(AI205,"*すべて*"),COUNTIF(AI205,"*全て*")),Q205="●",OR(K205=#REF!,K205=#REF!)),"年間支払金額(全官署、契約相手方ごと)",IF(AND(OR(COUNTIF(AI205,"*すべて*"),COUNTIF(AI205,"*全て*")),Q205="●"),"年間支払金額(契約相手方ごと)",IF(AND(OR(K205=#REF!,K205=#REF!),AG205=#REF!),"契約総額(全官署)",IF(AND(K205=#REF!,AG205=#REF!),"契約総額(自官署のみ)",IF(K205=#REF!,"年間支払金額(自官署のみ)",IF(AG205=#REF!,"契約総額",IF(AND(COUNTIF(BE205,"&lt;&gt;*単価*"),OR(K205=#REF!,K205=#REF!)),"全官署予定価格",IF(AND(COUNTIF(BE205,"*単価*"),OR(K205=#REF!,K205=#REF!)),"全官署支払金額",IF(AND(COUNTIF(BE205,"&lt;&gt;*単価*"),COUNTIF(BE205,"*変更契約*")),"変更後予定価格",IF(COUNTIF(BE205,"*単価*"),"年間支払金額","予定価格"))))))))))))</f>
        <v>#REF!</v>
      </c>
      <c r="AY205" s="194" t="e">
        <f>IF(AND(BD205=#REF!,R205&gt;#REF!),"○",IF(AND(BD205=#REF!,R205&gt;=#REF!),"○",IF(AND(BD205=#REF!,R205&gt;=#REF!),"○",IF(AND(BD205=#REF!,R205&gt;=#REF!),"○",IF(AND(BD205=#REF!,R205&gt;=#REF!),"○",IF(AND(BD205=#REF!,R205&gt;=#REF!),"○",IF(AND(BD205=#REF!,R205&gt;=#REF!),"○",IF(AND(BD205=#REF!,R205&gt;=#REF!),"○",IF(AND(BD205=#REF!,R205&gt;=#REF!),"○",IF(R205="他官署で調達手続き入札を実施のため","○","×"))))))))))</f>
        <v>#REF!</v>
      </c>
      <c r="AZ205" s="194" t="e">
        <f>IF(AND(BD205=#REF!,V205&gt;#REF!),"○",IF(AND(BD205=#REF!,V205&gt;=#REF!),"○",IF(AND(BD205=#REF!,V205&gt;=#REF!),"○",IF(AND(BD205=#REF!,V205&gt;=#REF!),"○",IF(AND(BD205=#REF!,V205&gt;=#REF!),"○",IF(AND(BD205=#REF!,V205&gt;=#REF!),"○",IF(AND(BD205=#REF!,V205&gt;=#REF!),"○",IF(AND(BD205=#REF!,V205&gt;=#REF!),"○",IF(AND(BD205=#REF!,V205&gt;=#REF!),"○","×")))))))))</f>
        <v>#REF!</v>
      </c>
      <c r="BA205" s="194" t="e">
        <f t="shared" si="27"/>
        <v>#REF!</v>
      </c>
      <c r="BB205" s="194" t="e">
        <f t="shared" si="28"/>
        <v>#REF!</v>
      </c>
      <c r="BC205" s="195" t="e">
        <f t="shared" si="29"/>
        <v>#REF!</v>
      </c>
      <c r="BD205" s="193">
        <f t="shared" si="32"/>
        <v>0</v>
      </c>
      <c r="BE205" s="7" t="e">
        <f>IF(AG205=#REF!,"",IF(AND(K205&lt;&gt;"",ISTEXT(S205)),"分担契約/単価契約",IF(ISTEXT(S205),"単価契約",IF(K205&lt;&gt;"","分担契約",""))))</f>
        <v>#REF!</v>
      </c>
      <c r="BF205" s="205" t="e">
        <f>IF(COUNTIF(R205,"**"),"",IF(AND(R205&gt;=#REF!,OR(H205=#REF!,H205=#REF!)),1,IF(AND(R205&gt;=#REF!,H205&lt;&gt;#REF!,H205&lt;&gt;#REF!),1,"")))</f>
        <v>#REF!</v>
      </c>
      <c r="BG205" s="253" t="str">
        <f t="shared" si="33"/>
        <v>○</v>
      </c>
      <c r="BH205" s="205" t="b">
        <f t="shared" si="34"/>
        <v>1</v>
      </c>
      <c r="BI205" s="205" t="b">
        <f t="shared" si="35"/>
        <v>1</v>
      </c>
    </row>
    <row r="206" spans="1:61" ht="54.95" customHeight="1">
      <c r="A206" s="177">
        <f t="shared" si="30"/>
        <v>201</v>
      </c>
      <c r="B206" s="177" t="str">
        <f t="shared" si="36"/>
        <v/>
      </c>
      <c r="C206" s="177" t="str">
        <f>IF(B206&lt;&gt;1,"",COUNTIF($B$6:B206,1))</f>
        <v/>
      </c>
      <c r="D206" s="177" t="str">
        <f>IF(B206&lt;&gt;2,"",COUNTIF($B$6:B206,2))</f>
        <v/>
      </c>
      <c r="E206" s="177" t="str">
        <f>IF(B206&lt;&gt;3,"",COUNTIF($B$6:B206,3))</f>
        <v/>
      </c>
      <c r="F206" s="177" t="str">
        <f>IF(B206&lt;&gt;4,"",COUNTIF($B$6:B206,4))</f>
        <v/>
      </c>
      <c r="G206" s="59"/>
      <c r="H206" s="60"/>
      <c r="I206" s="60"/>
      <c r="J206" s="60"/>
      <c r="K206" s="59"/>
      <c r="L206" s="7"/>
      <c r="M206" s="61"/>
      <c r="N206" s="60"/>
      <c r="O206" s="62"/>
      <c r="P206" s="60"/>
      <c r="Q206" s="59"/>
      <c r="R206" s="16"/>
      <c r="S206" s="80"/>
      <c r="T206" s="81"/>
      <c r="U206" s="237" t="e">
        <f>IF(OR(L206="×",AG206=#REF!),"－",IF(T206&lt;&gt;"",ROUNDDOWN(T206/R206,3),(IFERROR(ROUNDDOWN(S206/R206,3),"－"))))</f>
        <v>#REF!</v>
      </c>
      <c r="V206" s="63"/>
      <c r="W206" s="63"/>
      <c r="X206" s="59"/>
      <c r="Y206" s="64"/>
      <c r="Z206" s="65"/>
      <c r="AA206" s="66"/>
      <c r="AB206" s="7"/>
      <c r="AC206" s="10"/>
      <c r="AD206" s="10"/>
      <c r="AE206" s="67"/>
      <c r="AF206" s="68"/>
      <c r="AG206" s="64"/>
      <c r="AH206" s="60"/>
      <c r="AI206" s="60"/>
      <c r="AJ206" s="60"/>
      <c r="AK206" s="7"/>
      <c r="AL206" s="7"/>
      <c r="AM206" s="59"/>
      <c r="AN206" s="7"/>
      <c r="AO206" s="7"/>
      <c r="AP206" s="7"/>
      <c r="AQ206" s="7"/>
      <c r="AR206" s="7"/>
      <c r="AS206" s="7"/>
      <c r="AT206" s="7"/>
      <c r="AU206" s="7"/>
      <c r="AV206" s="179"/>
      <c r="AW206" s="192"/>
      <c r="AX206" s="194" t="e">
        <f>IF(AND(OR(K206=#REF!,K206=#REF!),OR(AG206=#REF!,AG206=#REF!)),"年間支払金額(全官署)",IF(OR(AG206=#REF!,AG206=#REF!),"年間支払金額",IF(AND(OR(COUNTIF(AI206,"*すべて*"),COUNTIF(AI206,"*全て*")),Q206="●",OR(K206=#REF!,K206=#REF!)),"年間支払金額(全官署、契約相手方ごと)",IF(AND(OR(COUNTIF(AI206,"*すべて*"),COUNTIF(AI206,"*全て*")),Q206="●"),"年間支払金額(契約相手方ごと)",IF(AND(OR(K206=#REF!,K206=#REF!),AG206=#REF!),"契約総額(全官署)",IF(AND(K206=#REF!,AG206=#REF!),"契約総額(自官署のみ)",IF(K206=#REF!,"年間支払金額(自官署のみ)",IF(AG206=#REF!,"契約総額",IF(AND(COUNTIF(BE206,"&lt;&gt;*単価*"),OR(K206=#REF!,K206=#REF!)),"全官署予定価格",IF(AND(COUNTIF(BE206,"*単価*"),OR(K206=#REF!,K206=#REF!)),"全官署支払金額",IF(AND(COUNTIF(BE206,"&lt;&gt;*単価*"),COUNTIF(BE206,"*変更契約*")),"変更後予定価格",IF(COUNTIF(BE206,"*単価*"),"年間支払金額","予定価格"))))))))))))</f>
        <v>#REF!</v>
      </c>
      <c r="AY206" s="194" t="e">
        <f>IF(AND(BD206=#REF!,R206&gt;#REF!),"○",IF(AND(BD206=#REF!,R206&gt;=#REF!),"○",IF(AND(BD206=#REF!,R206&gt;=#REF!),"○",IF(AND(BD206=#REF!,R206&gt;=#REF!),"○",IF(AND(BD206=#REF!,R206&gt;=#REF!),"○",IF(AND(BD206=#REF!,R206&gt;=#REF!),"○",IF(AND(BD206=#REF!,R206&gt;=#REF!),"○",IF(AND(BD206=#REF!,R206&gt;=#REF!),"○",IF(AND(BD206=#REF!,R206&gt;=#REF!),"○",IF(R206="他官署で調達手続き入札を実施のため","○","×"))))))))))</f>
        <v>#REF!</v>
      </c>
      <c r="AZ206" s="194" t="e">
        <f>IF(AND(BD206=#REF!,V206&gt;#REF!),"○",IF(AND(BD206=#REF!,V206&gt;=#REF!),"○",IF(AND(BD206=#REF!,V206&gt;=#REF!),"○",IF(AND(BD206=#REF!,V206&gt;=#REF!),"○",IF(AND(BD206=#REF!,V206&gt;=#REF!),"○",IF(AND(BD206=#REF!,V206&gt;=#REF!),"○",IF(AND(BD206=#REF!,V206&gt;=#REF!),"○",IF(AND(BD206=#REF!,V206&gt;=#REF!),"○",IF(AND(BD206=#REF!,V206&gt;=#REF!),"○","×")))))))))</f>
        <v>#REF!</v>
      </c>
      <c r="BA206" s="194" t="e">
        <f t="shared" si="27"/>
        <v>#REF!</v>
      </c>
      <c r="BB206" s="194" t="e">
        <f t="shared" si="28"/>
        <v>#REF!</v>
      </c>
      <c r="BC206" s="195" t="e">
        <f t="shared" si="29"/>
        <v>#REF!</v>
      </c>
      <c r="BD206" s="193">
        <f t="shared" si="32"/>
        <v>0</v>
      </c>
      <c r="BE206" s="7" t="e">
        <f>IF(AG206=#REF!,"",IF(AND(K206&lt;&gt;"",ISTEXT(S206)),"分担契約/単価契約",IF(ISTEXT(S206),"単価契約",IF(K206&lt;&gt;"","分担契約",""))))</f>
        <v>#REF!</v>
      </c>
      <c r="BF206" s="205" t="e">
        <f>IF(COUNTIF(R206,"**"),"",IF(AND(R206&gt;=#REF!,OR(H206=#REF!,H206=#REF!)),1,IF(AND(R206&gt;=#REF!,H206&lt;&gt;#REF!,H206&lt;&gt;#REF!),1,"")))</f>
        <v>#REF!</v>
      </c>
      <c r="BG206" s="253" t="str">
        <f t="shared" si="33"/>
        <v>○</v>
      </c>
      <c r="BH206" s="205" t="b">
        <f t="shared" si="34"/>
        <v>1</v>
      </c>
      <c r="BI206" s="205" t="b">
        <f t="shared" si="35"/>
        <v>1</v>
      </c>
    </row>
    <row r="207" spans="1:61" ht="54.95" customHeight="1">
      <c r="A207" s="177">
        <f t="shared" si="30"/>
        <v>202</v>
      </c>
      <c r="B207" s="177" t="str">
        <f t="shared" si="36"/>
        <v/>
      </c>
      <c r="C207" s="177" t="str">
        <f>IF(B207&lt;&gt;1,"",COUNTIF($B$6:B207,1))</f>
        <v/>
      </c>
      <c r="D207" s="177" t="str">
        <f>IF(B207&lt;&gt;2,"",COUNTIF($B$6:B207,2))</f>
        <v/>
      </c>
      <c r="E207" s="177" t="str">
        <f>IF(B207&lt;&gt;3,"",COUNTIF($B$6:B207,3))</f>
        <v/>
      </c>
      <c r="F207" s="177" t="str">
        <f>IF(B207&lt;&gt;4,"",COUNTIF($B$6:B207,4))</f>
        <v/>
      </c>
      <c r="G207" s="59"/>
      <c r="H207" s="60"/>
      <c r="I207" s="60"/>
      <c r="J207" s="60"/>
      <c r="K207" s="59"/>
      <c r="L207" s="7"/>
      <c r="M207" s="61"/>
      <c r="N207" s="60"/>
      <c r="O207" s="62"/>
      <c r="P207" s="60"/>
      <c r="Q207" s="59"/>
      <c r="R207" s="16"/>
      <c r="S207" s="80"/>
      <c r="T207" s="81"/>
      <c r="U207" s="237" t="e">
        <f>IF(OR(L207="×",AG207=#REF!),"－",IF(T207&lt;&gt;"",ROUNDDOWN(T207/R207,3),(IFERROR(ROUNDDOWN(S207/R207,3),"－"))))</f>
        <v>#REF!</v>
      </c>
      <c r="V207" s="63"/>
      <c r="W207" s="63"/>
      <c r="X207" s="59"/>
      <c r="Y207" s="64"/>
      <c r="Z207" s="65"/>
      <c r="AA207" s="66"/>
      <c r="AB207" s="7"/>
      <c r="AC207" s="10"/>
      <c r="AD207" s="10"/>
      <c r="AE207" s="67"/>
      <c r="AF207" s="68"/>
      <c r="AG207" s="64"/>
      <c r="AH207" s="60"/>
      <c r="AI207" s="60"/>
      <c r="AJ207" s="60"/>
      <c r="AK207" s="7"/>
      <c r="AL207" s="7"/>
      <c r="AM207" s="59"/>
      <c r="AN207" s="7"/>
      <c r="AO207" s="7"/>
      <c r="AP207" s="7"/>
      <c r="AQ207" s="7"/>
      <c r="AR207" s="7"/>
      <c r="AS207" s="7"/>
      <c r="AT207" s="7"/>
      <c r="AU207" s="7"/>
      <c r="AV207" s="179"/>
      <c r="AW207" s="192"/>
      <c r="AX207" s="194" t="e">
        <f>IF(AND(OR(K207=#REF!,K207=#REF!),OR(AG207=#REF!,AG207=#REF!)),"年間支払金額(全官署)",IF(OR(AG207=#REF!,AG207=#REF!),"年間支払金額",IF(AND(OR(COUNTIF(AI207,"*すべて*"),COUNTIF(AI207,"*全て*")),Q207="●",OR(K207=#REF!,K207=#REF!)),"年間支払金額(全官署、契約相手方ごと)",IF(AND(OR(COUNTIF(AI207,"*すべて*"),COUNTIF(AI207,"*全て*")),Q207="●"),"年間支払金額(契約相手方ごと)",IF(AND(OR(K207=#REF!,K207=#REF!),AG207=#REF!),"契約総額(全官署)",IF(AND(K207=#REF!,AG207=#REF!),"契約総額(自官署のみ)",IF(K207=#REF!,"年間支払金額(自官署のみ)",IF(AG207=#REF!,"契約総額",IF(AND(COUNTIF(BE207,"&lt;&gt;*単価*"),OR(K207=#REF!,K207=#REF!)),"全官署予定価格",IF(AND(COUNTIF(BE207,"*単価*"),OR(K207=#REF!,K207=#REF!)),"全官署支払金額",IF(AND(COUNTIF(BE207,"&lt;&gt;*単価*"),COUNTIF(BE207,"*変更契約*")),"変更後予定価格",IF(COUNTIF(BE207,"*単価*"),"年間支払金額","予定価格"))))))))))))</f>
        <v>#REF!</v>
      </c>
      <c r="AY207" s="194" t="e">
        <f>IF(AND(BD207=#REF!,R207&gt;#REF!),"○",IF(AND(BD207=#REF!,R207&gt;=#REF!),"○",IF(AND(BD207=#REF!,R207&gt;=#REF!),"○",IF(AND(BD207=#REF!,R207&gt;=#REF!),"○",IF(AND(BD207=#REF!,R207&gt;=#REF!),"○",IF(AND(BD207=#REF!,R207&gt;=#REF!),"○",IF(AND(BD207=#REF!,R207&gt;=#REF!),"○",IF(AND(BD207=#REF!,R207&gt;=#REF!),"○",IF(AND(BD207=#REF!,R207&gt;=#REF!),"○",IF(R207="他官署で調達手続き入札を実施のため","○","×"))))))))))</f>
        <v>#REF!</v>
      </c>
      <c r="AZ207" s="194" t="e">
        <f>IF(AND(BD207=#REF!,V207&gt;#REF!),"○",IF(AND(BD207=#REF!,V207&gt;=#REF!),"○",IF(AND(BD207=#REF!,V207&gt;=#REF!),"○",IF(AND(BD207=#REF!,V207&gt;=#REF!),"○",IF(AND(BD207=#REF!,V207&gt;=#REF!),"○",IF(AND(BD207=#REF!,V207&gt;=#REF!),"○",IF(AND(BD207=#REF!,V207&gt;=#REF!),"○",IF(AND(BD207=#REF!,V207&gt;=#REF!),"○",IF(AND(BD207=#REF!,V207&gt;=#REF!),"○","×")))))))))</f>
        <v>#REF!</v>
      </c>
      <c r="BA207" s="194" t="e">
        <f t="shared" si="27"/>
        <v>#REF!</v>
      </c>
      <c r="BB207" s="194" t="e">
        <f t="shared" si="28"/>
        <v>#REF!</v>
      </c>
      <c r="BC207" s="195" t="e">
        <f t="shared" si="29"/>
        <v>#REF!</v>
      </c>
      <c r="BD207" s="193">
        <f t="shared" si="32"/>
        <v>0</v>
      </c>
      <c r="BE207" s="7" t="e">
        <f>IF(AG207=#REF!,"",IF(AND(K207&lt;&gt;"",ISTEXT(S207)),"分担契約/単価契約",IF(ISTEXT(S207),"単価契約",IF(K207&lt;&gt;"","分担契約",""))))</f>
        <v>#REF!</v>
      </c>
      <c r="BF207" s="205" t="e">
        <f>IF(COUNTIF(R207,"**"),"",IF(AND(R207&gt;=#REF!,OR(H207=#REF!,H207=#REF!)),1,IF(AND(R207&gt;=#REF!,H207&lt;&gt;#REF!,H207&lt;&gt;#REF!),1,"")))</f>
        <v>#REF!</v>
      </c>
      <c r="BG207" s="253" t="str">
        <f t="shared" si="33"/>
        <v>○</v>
      </c>
      <c r="BH207" s="205" t="b">
        <f t="shared" si="34"/>
        <v>1</v>
      </c>
      <c r="BI207" s="205" t="b">
        <f t="shared" si="35"/>
        <v>1</v>
      </c>
    </row>
    <row r="208" spans="1:61" ht="54.95" customHeight="1">
      <c r="A208" s="177">
        <f t="shared" si="30"/>
        <v>203</v>
      </c>
      <c r="B208" s="177" t="str">
        <f t="shared" si="36"/>
        <v/>
      </c>
      <c r="C208" s="177" t="str">
        <f>IF(B208&lt;&gt;1,"",COUNTIF($B$6:B208,1))</f>
        <v/>
      </c>
      <c r="D208" s="177" t="str">
        <f>IF(B208&lt;&gt;2,"",COUNTIF($B$6:B208,2))</f>
        <v/>
      </c>
      <c r="E208" s="177" t="str">
        <f>IF(B208&lt;&gt;3,"",COUNTIF($B$6:B208,3))</f>
        <v/>
      </c>
      <c r="F208" s="177" t="str">
        <f>IF(B208&lt;&gt;4,"",COUNTIF($B$6:B208,4))</f>
        <v/>
      </c>
      <c r="G208" s="59"/>
      <c r="H208" s="60"/>
      <c r="I208" s="60"/>
      <c r="J208" s="60"/>
      <c r="K208" s="59"/>
      <c r="L208" s="7"/>
      <c r="M208" s="61"/>
      <c r="N208" s="60"/>
      <c r="O208" s="62"/>
      <c r="P208" s="60"/>
      <c r="Q208" s="59"/>
      <c r="R208" s="16"/>
      <c r="S208" s="80"/>
      <c r="T208" s="81"/>
      <c r="U208" s="237" t="e">
        <f>IF(OR(L208="×",AG208=#REF!),"－",IF(T208&lt;&gt;"",ROUNDDOWN(T208/R208,3),(IFERROR(ROUNDDOWN(S208/R208,3),"－"))))</f>
        <v>#REF!</v>
      </c>
      <c r="V208" s="63"/>
      <c r="W208" s="63"/>
      <c r="X208" s="59"/>
      <c r="Y208" s="64"/>
      <c r="Z208" s="65"/>
      <c r="AA208" s="66"/>
      <c r="AB208" s="7"/>
      <c r="AC208" s="10"/>
      <c r="AD208" s="10"/>
      <c r="AE208" s="67"/>
      <c r="AF208" s="68"/>
      <c r="AG208" s="64"/>
      <c r="AH208" s="60"/>
      <c r="AI208" s="60"/>
      <c r="AJ208" s="60"/>
      <c r="AK208" s="7"/>
      <c r="AL208" s="7"/>
      <c r="AM208" s="59"/>
      <c r="AN208" s="7"/>
      <c r="AO208" s="7"/>
      <c r="AP208" s="7"/>
      <c r="AQ208" s="7"/>
      <c r="AR208" s="7"/>
      <c r="AS208" s="7"/>
      <c r="AT208" s="7"/>
      <c r="AU208" s="7"/>
      <c r="AV208" s="179"/>
      <c r="AW208" s="192"/>
      <c r="AX208" s="194" t="e">
        <f>IF(AND(OR(K208=#REF!,K208=#REF!),OR(AG208=#REF!,AG208=#REF!)),"年間支払金額(全官署)",IF(OR(AG208=#REF!,AG208=#REF!),"年間支払金額",IF(AND(OR(COUNTIF(AI208,"*すべて*"),COUNTIF(AI208,"*全て*")),Q208="●",OR(K208=#REF!,K208=#REF!)),"年間支払金額(全官署、契約相手方ごと)",IF(AND(OR(COUNTIF(AI208,"*すべて*"),COUNTIF(AI208,"*全て*")),Q208="●"),"年間支払金額(契約相手方ごと)",IF(AND(OR(K208=#REF!,K208=#REF!),AG208=#REF!),"契約総額(全官署)",IF(AND(K208=#REF!,AG208=#REF!),"契約総額(自官署のみ)",IF(K208=#REF!,"年間支払金額(自官署のみ)",IF(AG208=#REF!,"契約総額",IF(AND(COUNTIF(BE208,"&lt;&gt;*単価*"),OR(K208=#REF!,K208=#REF!)),"全官署予定価格",IF(AND(COUNTIF(BE208,"*単価*"),OR(K208=#REF!,K208=#REF!)),"全官署支払金額",IF(AND(COUNTIF(BE208,"&lt;&gt;*単価*"),COUNTIF(BE208,"*変更契約*")),"変更後予定価格",IF(COUNTIF(BE208,"*単価*"),"年間支払金額","予定価格"))))))))))))</f>
        <v>#REF!</v>
      </c>
      <c r="AY208" s="194" t="e">
        <f>IF(AND(BD208=#REF!,R208&gt;#REF!),"○",IF(AND(BD208=#REF!,R208&gt;=#REF!),"○",IF(AND(BD208=#REF!,R208&gt;=#REF!),"○",IF(AND(BD208=#REF!,R208&gt;=#REF!),"○",IF(AND(BD208=#REF!,R208&gt;=#REF!),"○",IF(AND(BD208=#REF!,R208&gt;=#REF!),"○",IF(AND(BD208=#REF!,R208&gt;=#REF!),"○",IF(AND(BD208=#REF!,R208&gt;=#REF!),"○",IF(AND(BD208=#REF!,R208&gt;=#REF!),"○",IF(R208="他官署で調達手続き入札を実施のため","○","×"))))))))))</f>
        <v>#REF!</v>
      </c>
      <c r="AZ208" s="194" t="e">
        <f>IF(AND(BD208=#REF!,V208&gt;#REF!),"○",IF(AND(BD208=#REF!,V208&gt;=#REF!),"○",IF(AND(BD208=#REF!,V208&gt;=#REF!),"○",IF(AND(BD208=#REF!,V208&gt;=#REF!),"○",IF(AND(BD208=#REF!,V208&gt;=#REF!),"○",IF(AND(BD208=#REF!,V208&gt;=#REF!),"○",IF(AND(BD208=#REF!,V208&gt;=#REF!),"○",IF(AND(BD208=#REF!,V208&gt;=#REF!),"○",IF(AND(BD208=#REF!,V208&gt;=#REF!),"○","×")))))))))</f>
        <v>#REF!</v>
      </c>
      <c r="BA208" s="194" t="e">
        <f t="shared" si="27"/>
        <v>#REF!</v>
      </c>
      <c r="BB208" s="194" t="e">
        <f t="shared" si="28"/>
        <v>#REF!</v>
      </c>
      <c r="BC208" s="195" t="e">
        <f t="shared" si="29"/>
        <v>#REF!</v>
      </c>
      <c r="BD208" s="193">
        <f t="shared" si="32"/>
        <v>0</v>
      </c>
      <c r="BE208" s="7" t="e">
        <f>IF(AG208=#REF!,"",IF(AND(K208&lt;&gt;"",ISTEXT(S208)),"分担契約/単価契約",IF(ISTEXT(S208),"単価契約",IF(K208&lt;&gt;"","分担契約",""))))</f>
        <v>#REF!</v>
      </c>
      <c r="BF208" s="205" t="e">
        <f>IF(COUNTIF(R208,"**"),"",IF(AND(R208&gt;=#REF!,OR(H208=#REF!,H208=#REF!)),1,IF(AND(R208&gt;=#REF!,H208&lt;&gt;#REF!,H208&lt;&gt;#REF!),1,"")))</f>
        <v>#REF!</v>
      </c>
      <c r="BG208" s="253" t="str">
        <f t="shared" si="33"/>
        <v>○</v>
      </c>
      <c r="BH208" s="205" t="b">
        <f t="shared" si="34"/>
        <v>1</v>
      </c>
      <c r="BI208" s="205" t="b">
        <f t="shared" si="35"/>
        <v>1</v>
      </c>
    </row>
    <row r="209" spans="1:61" ht="54.95" customHeight="1">
      <c r="A209" s="177">
        <f t="shared" si="30"/>
        <v>204</v>
      </c>
      <c r="B209" s="177" t="str">
        <f t="shared" si="36"/>
        <v/>
      </c>
      <c r="C209" s="177" t="str">
        <f>IF(B209&lt;&gt;1,"",COUNTIF($B$6:B209,1))</f>
        <v/>
      </c>
      <c r="D209" s="177" t="str">
        <f>IF(B209&lt;&gt;2,"",COUNTIF($B$6:B209,2))</f>
        <v/>
      </c>
      <c r="E209" s="177" t="str">
        <f>IF(B209&lt;&gt;3,"",COUNTIF($B$6:B209,3))</f>
        <v/>
      </c>
      <c r="F209" s="177" t="str">
        <f>IF(B209&lt;&gt;4,"",COUNTIF($B$6:B209,4))</f>
        <v/>
      </c>
      <c r="G209" s="59"/>
      <c r="H209" s="60"/>
      <c r="I209" s="60"/>
      <c r="J209" s="60"/>
      <c r="K209" s="59"/>
      <c r="L209" s="7"/>
      <c r="M209" s="61"/>
      <c r="N209" s="60"/>
      <c r="O209" s="62"/>
      <c r="P209" s="60"/>
      <c r="Q209" s="59"/>
      <c r="R209" s="16"/>
      <c r="S209" s="80"/>
      <c r="T209" s="81"/>
      <c r="U209" s="237" t="e">
        <f>IF(OR(L209="×",AG209=#REF!),"－",IF(T209&lt;&gt;"",ROUNDDOWN(T209/R209,3),(IFERROR(ROUNDDOWN(S209/R209,3),"－"))))</f>
        <v>#REF!</v>
      </c>
      <c r="V209" s="63"/>
      <c r="W209" s="63"/>
      <c r="X209" s="59"/>
      <c r="Y209" s="64"/>
      <c r="Z209" s="65"/>
      <c r="AA209" s="66"/>
      <c r="AB209" s="7"/>
      <c r="AC209" s="10"/>
      <c r="AD209" s="10"/>
      <c r="AE209" s="67"/>
      <c r="AF209" s="68"/>
      <c r="AG209" s="64"/>
      <c r="AH209" s="60"/>
      <c r="AI209" s="60"/>
      <c r="AJ209" s="60"/>
      <c r="AK209" s="7"/>
      <c r="AL209" s="7"/>
      <c r="AM209" s="59"/>
      <c r="AN209" s="7"/>
      <c r="AO209" s="7"/>
      <c r="AP209" s="7"/>
      <c r="AQ209" s="7"/>
      <c r="AR209" s="7"/>
      <c r="AS209" s="7"/>
      <c r="AT209" s="7"/>
      <c r="AU209" s="7"/>
      <c r="AV209" s="179"/>
      <c r="AW209" s="192"/>
      <c r="AX209" s="194" t="e">
        <f>IF(AND(OR(K209=#REF!,K209=#REF!),OR(AG209=#REF!,AG209=#REF!)),"年間支払金額(全官署)",IF(OR(AG209=#REF!,AG209=#REF!),"年間支払金額",IF(AND(OR(COUNTIF(AI209,"*すべて*"),COUNTIF(AI209,"*全て*")),Q209="●",OR(K209=#REF!,K209=#REF!)),"年間支払金額(全官署、契約相手方ごと)",IF(AND(OR(COUNTIF(AI209,"*すべて*"),COUNTIF(AI209,"*全て*")),Q209="●"),"年間支払金額(契約相手方ごと)",IF(AND(OR(K209=#REF!,K209=#REF!),AG209=#REF!),"契約総額(全官署)",IF(AND(K209=#REF!,AG209=#REF!),"契約総額(自官署のみ)",IF(K209=#REF!,"年間支払金額(自官署のみ)",IF(AG209=#REF!,"契約総額",IF(AND(COUNTIF(BE209,"&lt;&gt;*単価*"),OR(K209=#REF!,K209=#REF!)),"全官署予定価格",IF(AND(COUNTIF(BE209,"*単価*"),OR(K209=#REF!,K209=#REF!)),"全官署支払金額",IF(AND(COUNTIF(BE209,"&lt;&gt;*単価*"),COUNTIF(BE209,"*変更契約*")),"変更後予定価格",IF(COUNTIF(BE209,"*単価*"),"年間支払金額","予定価格"))))))))))))</f>
        <v>#REF!</v>
      </c>
      <c r="AY209" s="194" t="e">
        <f>IF(AND(BD209=#REF!,R209&gt;#REF!),"○",IF(AND(BD209=#REF!,R209&gt;=#REF!),"○",IF(AND(BD209=#REF!,R209&gt;=#REF!),"○",IF(AND(BD209=#REF!,R209&gt;=#REF!),"○",IF(AND(BD209=#REF!,R209&gt;=#REF!),"○",IF(AND(BD209=#REF!,R209&gt;=#REF!),"○",IF(AND(BD209=#REF!,R209&gt;=#REF!),"○",IF(AND(BD209=#REF!,R209&gt;=#REF!),"○",IF(AND(BD209=#REF!,R209&gt;=#REF!),"○",IF(R209="他官署で調達手続き入札を実施のため","○","×"))))))))))</f>
        <v>#REF!</v>
      </c>
      <c r="AZ209" s="194" t="e">
        <f>IF(AND(BD209=#REF!,V209&gt;#REF!),"○",IF(AND(BD209=#REF!,V209&gt;=#REF!),"○",IF(AND(BD209=#REF!,V209&gt;=#REF!),"○",IF(AND(BD209=#REF!,V209&gt;=#REF!),"○",IF(AND(BD209=#REF!,V209&gt;=#REF!),"○",IF(AND(BD209=#REF!,V209&gt;=#REF!),"○",IF(AND(BD209=#REF!,V209&gt;=#REF!),"○",IF(AND(BD209=#REF!,V209&gt;=#REF!),"○",IF(AND(BD209=#REF!,V209&gt;=#REF!),"○","×")))))))))</f>
        <v>#REF!</v>
      </c>
      <c r="BA209" s="194" t="e">
        <f t="shared" si="27"/>
        <v>#REF!</v>
      </c>
      <c r="BB209" s="194" t="e">
        <f t="shared" si="28"/>
        <v>#REF!</v>
      </c>
      <c r="BC209" s="195" t="e">
        <f t="shared" si="29"/>
        <v>#REF!</v>
      </c>
      <c r="BD209" s="193">
        <f t="shared" si="32"/>
        <v>0</v>
      </c>
      <c r="BE209" s="7" t="e">
        <f>IF(AG209=#REF!,"",IF(AND(K209&lt;&gt;"",ISTEXT(S209)),"分担契約/単価契約",IF(ISTEXT(S209),"単価契約",IF(K209&lt;&gt;"","分担契約",""))))</f>
        <v>#REF!</v>
      </c>
      <c r="BF209" s="205" t="e">
        <f>IF(COUNTIF(R209,"**"),"",IF(AND(R209&gt;=#REF!,OR(H209=#REF!,H209=#REF!)),1,IF(AND(R209&gt;=#REF!,H209&lt;&gt;#REF!,H209&lt;&gt;#REF!),1,"")))</f>
        <v>#REF!</v>
      </c>
      <c r="BG209" s="253" t="str">
        <f t="shared" si="33"/>
        <v>○</v>
      </c>
      <c r="BH209" s="205" t="b">
        <f t="shared" si="34"/>
        <v>1</v>
      </c>
      <c r="BI209" s="205" t="b">
        <f t="shared" si="35"/>
        <v>1</v>
      </c>
    </row>
    <row r="210" spans="1:61" ht="54.95" customHeight="1">
      <c r="A210" s="177">
        <f t="shared" si="30"/>
        <v>205</v>
      </c>
      <c r="B210" s="177" t="str">
        <f t="shared" si="36"/>
        <v/>
      </c>
      <c r="C210" s="177" t="str">
        <f>IF(B210&lt;&gt;1,"",COUNTIF($B$6:B210,1))</f>
        <v/>
      </c>
      <c r="D210" s="177" t="str">
        <f>IF(B210&lt;&gt;2,"",COUNTIF($B$6:B210,2))</f>
        <v/>
      </c>
      <c r="E210" s="177" t="str">
        <f>IF(B210&lt;&gt;3,"",COUNTIF($B$6:B210,3))</f>
        <v/>
      </c>
      <c r="F210" s="177" t="str">
        <f>IF(B210&lt;&gt;4,"",COUNTIF($B$6:B210,4))</f>
        <v/>
      </c>
      <c r="G210" s="59"/>
      <c r="H210" s="60"/>
      <c r="I210" s="60"/>
      <c r="J210" s="60"/>
      <c r="K210" s="59"/>
      <c r="L210" s="7"/>
      <c r="M210" s="61"/>
      <c r="N210" s="60"/>
      <c r="O210" s="62"/>
      <c r="P210" s="60"/>
      <c r="Q210" s="59"/>
      <c r="R210" s="16"/>
      <c r="S210" s="80"/>
      <c r="T210" s="81"/>
      <c r="U210" s="237" t="e">
        <f>IF(OR(L210="×",AG210=#REF!),"－",IF(T210&lt;&gt;"",ROUNDDOWN(T210/R210,3),(IFERROR(ROUNDDOWN(S210/R210,3),"－"))))</f>
        <v>#REF!</v>
      </c>
      <c r="V210" s="63"/>
      <c r="W210" s="63"/>
      <c r="X210" s="59"/>
      <c r="Y210" s="64"/>
      <c r="Z210" s="65"/>
      <c r="AA210" s="66"/>
      <c r="AB210" s="7"/>
      <c r="AC210" s="10"/>
      <c r="AD210" s="10"/>
      <c r="AE210" s="67"/>
      <c r="AF210" s="68"/>
      <c r="AG210" s="64"/>
      <c r="AH210" s="60"/>
      <c r="AI210" s="60"/>
      <c r="AJ210" s="60"/>
      <c r="AK210" s="7"/>
      <c r="AL210" s="7"/>
      <c r="AM210" s="59"/>
      <c r="AN210" s="7"/>
      <c r="AO210" s="7"/>
      <c r="AP210" s="7"/>
      <c r="AQ210" s="7"/>
      <c r="AR210" s="7"/>
      <c r="AS210" s="7"/>
      <c r="AT210" s="7"/>
      <c r="AU210" s="7"/>
      <c r="AV210" s="179"/>
      <c r="AW210" s="192"/>
      <c r="AX210" s="194" t="e">
        <f>IF(AND(OR(K210=#REF!,K210=#REF!),OR(AG210=#REF!,AG210=#REF!)),"年間支払金額(全官署)",IF(OR(AG210=#REF!,AG210=#REF!),"年間支払金額",IF(AND(OR(COUNTIF(AI210,"*すべて*"),COUNTIF(AI210,"*全て*")),Q210="●",OR(K210=#REF!,K210=#REF!)),"年間支払金額(全官署、契約相手方ごと)",IF(AND(OR(COUNTIF(AI210,"*すべて*"),COUNTIF(AI210,"*全て*")),Q210="●"),"年間支払金額(契約相手方ごと)",IF(AND(OR(K210=#REF!,K210=#REF!),AG210=#REF!),"契約総額(全官署)",IF(AND(K210=#REF!,AG210=#REF!),"契約総額(自官署のみ)",IF(K210=#REF!,"年間支払金額(自官署のみ)",IF(AG210=#REF!,"契約総額",IF(AND(COUNTIF(BE210,"&lt;&gt;*単価*"),OR(K210=#REF!,K210=#REF!)),"全官署予定価格",IF(AND(COUNTIF(BE210,"*単価*"),OR(K210=#REF!,K210=#REF!)),"全官署支払金額",IF(AND(COUNTIF(BE210,"&lt;&gt;*単価*"),COUNTIF(BE210,"*変更契約*")),"変更後予定価格",IF(COUNTIF(BE210,"*単価*"),"年間支払金額","予定価格"))))))))))))</f>
        <v>#REF!</v>
      </c>
      <c r="AY210" s="194" t="e">
        <f>IF(AND(BD210=#REF!,R210&gt;#REF!),"○",IF(AND(BD210=#REF!,R210&gt;=#REF!),"○",IF(AND(BD210=#REF!,R210&gt;=#REF!),"○",IF(AND(BD210=#REF!,R210&gt;=#REF!),"○",IF(AND(BD210=#REF!,R210&gt;=#REF!),"○",IF(AND(BD210=#REF!,R210&gt;=#REF!),"○",IF(AND(BD210=#REF!,R210&gt;=#REF!),"○",IF(AND(BD210=#REF!,R210&gt;=#REF!),"○",IF(AND(BD210=#REF!,R210&gt;=#REF!),"○",IF(R210="他官署で調達手続き入札を実施のため","○","×"))))))))))</f>
        <v>#REF!</v>
      </c>
      <c r="AZ210" s="194" t="e">
        <f>IF(AND(BD210=#REF!,V210&gt;#REF!),"○",IF(AND(BD210=#REF!,V210&gt;=#REF!),"○",IF(AND(BD210=#REF!,V210&gt;=#REF!),"○",IF(AND(BD210=#REF!,V210&gt;=#REF!),"○",IF(AND(BD210=#REF!,V210&gt;=#REF!),"○",IF(AND(BD210=#REF!,V210&gt;=#REF!),"○",IF(AND(BD210=#REF!,V210&gt;=#REF!),"○",IF(AND(BD210=#REF!,V210&gt;=#REF!),"○",IF(AND(BD210=#REF!,V210&gt;=#REF!),"○","×")))))))))</f>
        <v>#REF!</v>
      </c>
      <c r="BA210" s="194" t="e">
        <f t="shared" si="27"/>
        <v>#REF!</v>
      </c>
      <c r="BB210" s="194" t="e">
        <f t="shared" si="28"/>
        <v>#REF!</v>
      </c>
      <c r="BC210" s="195" t="e">
        <f t="shared" si="29"/>
        <v>#REF!</v>
      </c>
      <c r="BD210" s="193">
        <f t="shared" si="32"/>
        <v>0</v>
      </c>
      <c r="BE210" s="7" t="e">
        <f>IF(AG210=#REF!,"",IF(AND(K210&lt;&gt;"",ISTEXT(S210)),"分担契約/単価契約",IF(ISTEXT(S210),"単価契約",IF(K210&lt;&gt;"","分担契約",""))))</f>
        <v>#REF!</v>
      </c>
      <c r="BF210" s="205" t="e">
        <f>IF(COUNTIF(R210,"**"),"",IF(AND(R210&gt;=#REF!,OR(H210=#REF!,H210=#REF!)),1,IF(AND(R210&gt;=#REF!,H210&lt;&gt;#REF!,H210&lt;&gt;#REF!),1,"")))</f>
        <v>#REF!</v>
      </c>
      <c r="BG210" s="253" t="str">
        <f t="shared" si="33"/>
        <v>○</v>
      </c>
      <c r="BH210" s="205" t="b">
        <f t="shared" si="34"/>
        <v>1</v>
      </c>
      <c r="BI210" s="205" t="b">
        <f t="shared" si="35"/>
        <v>1</v>
      </c>
    </row>
    <row r="211" spans="1:61" ht="54.95" customHeight="1">
      <c r="A211" s="177">
        <f t="shared" si="30"/>
        <v>206</v>
      </c>
      <c r="B211" s="177" t="str">
        <f t="shared" si="36"/>
        <v/>
      </c>
      <c r="C211" s="177" t="str">
        <f>IF(B211&lt;&gt;1,"",COUNTIF($B$6:B211,1))</f>
        <v/>
      </c>
      <c r="D211" s="177" t="str">
        <f>IF(B211&lt;&gt;2,"",COUNTIF($B$6:B211,2))</f>
        <v/>
      </c>
      <c r="E211" s="177" t="str">
        <f>IF(B211&lt;&gt;3,"",COUNTIF($B$6:B211,3))</f>
        <v/>
      </c>
      <c r="F211" s="177" t="str">
        <f>IF(B211&lt;&gt;4,"",COUNTIF($B$6:B211,4))</f>
        <v/>
      </c>
      <c r="G211" s="59"/>
      <c r="H211" s="60"/>
      <c r="I211" s="60"/>
      <c r="J211" s="60"/>
      <c r="K211" s="59"/>
      <c r="L211" s="7"/>
      <c r="M211" s="61"/>
      <c r="N211" s="60"/>
      <c r="O211" s="62"/>
      <c r="P211" s="60"/>
      <c r="Q211" s="59"/>
      <c r="R211" s="16"/>
      <c r="S211" s="80"/>
      <c r="T211" s="81"/>
      <c r="U211" s="237" t="e">
        <f>IF(OR(L211="×",AG211=#REF!),"－",IF(T211&lt;&gt;"",ROUNDDOWN(T211/R211,3),(IFERROR(ROUNDDOWN(S211/R211,3),"－"))))</f>
        <v>#REF!</v>
      </c>
      <c r="V211" s="63"/>
      <c r="W211" s="63"/>
      <c r="X211" s="59"/>
      <c r="Y211" s="64"/>
      <c r="Z211" s="65"/>
      <c r="AA211" s="66"/>
      <c r="AB211" s="7"/>
      <c r="AC211" s="10"/>
      <c r="AD211" s="10"/>
      <c r="AE211" s="67"/>
      <c r="AF211" s="68"/>
      <c r="AG211" s="64"/>
      <c r="AH211" s="60"/>
      <c r="AI211" s="60"/>
      <c r="AJ211" s="60"/>
      <c r="AK211" s="7"/>
      <c r="AL211" s="7"/>
      <c r="AM211" s="59"/>
      <c r="AN211" s="7"/>
      <c r="AO211" s="7"/>
      <c r="AP211" s="7"/>
      <c r="AQ211" s="7"/>
      <c r="AR211" s="7"/>
      <c r="AS211" s="7"/>
      <c r="AT211" s="7"/>
      <c r="AU211" s="7"/>
      <c r="AV211" s="179"/>
      <c r="AW211" s="192"/>
      <c r="AX211" s="194" t="e">
        <f>IF(AND(OR(K211=#REF!,K211=#REF!),OR(AG211=#REF!,AG211=#REF!)),"年間支払金額(全官署)",IF(OR(AG211=#REF!,AG211=#REF!),"年間支払金額",IF(AND(OR(COUNTIF(AI211,"*すべて*"),COUNTIF(AI211,"*全て*")),Q211="●",OR(K211=#REF!,K211=#REF!)),"年間支払金額(全官署、契約相手方ごと)",IF(AND(OR(COUNTIF(AI211,"*すべて*"),COUNTIF(AI211,"*全て*")),Q211="●"),"年間支払金額(契約相手方ごと)",IF(AND(OR(K211=#REF!,K211=#REF!),AG211=#REF!),"契約総額(全官署)",IF(AND(K211=#REF!,AG211=#REF!),"契約総額(自官署のみ)",IF(K211=#REF!,"年間支払金額(自官署のみ)",IF(AG211=#REF!,"契約総額",IF(AND(COUNTIF(BE211,"&lt;&gt;*単価*"),OR(K211=#REF!,K211=#REF!)),"全官署予定価格",IF(AND(COUNTIF(BE211,"*単価*"),OR(K211=#REF!,K211=#REF!)),"全官署支払金額",IF(AND(COUNTIF(BE211,"&lt;&gt;*単価*"),COUNTIF(BE211,"*変更契約*")),"変更後予定価格",IF(COUNTIF(BE211,"*単価*"),"年間支払金額","予定価格"))))))))))))</f>
        <v>#REF!</v>
      </c>
      <c r="AY211" s="194" t="e">
        <f>IF(AND(BD211=#REF!,R211&gt;#REF!),"○",IF(AND(BD211=#REF!,R211&gt;=#REF!),"○",IF(AND(BD211=#REF!,R211&gt;=#REF!),"○",IF(AND(BD211=#REF!,R211&gt;=#REF!),"○",IF(AND(BD211=#REF!,R211&gt;=#REF!),"○",IF(AND(BD211=#REF!,R211&gt;=#REF!),"○",IF(AND(BD211=#REF!,R211&gt;=#REF!),"○",IF(AND(BD211=#REF!,R211&gt;=#REF!),"○",IF(AND(BD211=#REF!,R211&gt;=#REF!),"○",IF(R211="他官署で調達手続き入札を実施のため","○","×"))))))))))</f>
        <v>#REF!</v>
      </c>
      <c r="AZ211" s="194" t="e">
        <f>IF(AND(BD211=#REF!,V211&gt;#REF!),"○",IF(AND(BD211=#REF!,V211&gt;=#REF!),"○",IF(AND(BD211=#REF!,V211&gt;=#REF!),"○",IF(AND(BD211=#REF!,V211&gt;=#REF!),"○",IF(AND(BD211=#REF!,V211&gt;=#REF!),"○",IF(AND(BD211=#REF!,V211&gt;=#REF!),"○",IF(AND(BD211=#REF!,V211&gt;=#REF!),"○",IF(AND(BD211=#REF!,V211&gt;=#REF!),"○",IF(AND(BD211=#REF!,V211&gt;=#REF!),"○","×")))))))))</f>
        <v>#REF!</v>
      </c>
      <c r="BA211" s="194" t="e">
        <f t="shared" si="27"/>
        <v>#REF!</v>
      </c>
      <c r="BB211" s="194" t="e">
        <f t="shared" si="28"/>
        <v>#REF!</v>
      </c>
      <c r="BC211" s="195" t="e">
        <f t="shared" si="29"/>
        <v>#REF!</v>
      </c>
      <c r="BD211" s="193">
        <f t="shared" si="32"/>
        <v>0</v>
      </c>
      <c r="BE211" s="7" t="e">
        <f>IF(AG211=#REF!,"",IF(AND(K211&lt;&gt;"",ISTEXT(S211)),"分担契約/単価契約",IF(ISTEXT(S211),"単価契約",IF(K211&lt;&gt;"","分担契約",""))))</f>
        <v>#REF!</v>
      </c>
      <c r="BF211" s="205" t="e">
        <f>IF(COUNTIF(R211,"**"),"",IF(AND(R211&gt;=#REF!,OR(H211=#REF!,H211=#REF!)),1,IF(AND(R211&gt;=#REF!,H211&lt;&gt;#REF!,H211&lt;&gt;#REF!),1,"")))</f>
        <v>#REF!</v>
      </c>
      <c r="BG211" s="253" t="str">
        <f t="shared" si="33"/>
        <v>○</v>
      </c>
      <c r="BH211" s="205" t="b">
        <f t="shared" si="34"/>
        <v>1</v>
      </c>
      <c r="BI211" s="205" t="b">
        <f t="shared" si="35"/>
        <v>1</v>
      </c>
    </row>
    <row r="212" spans="1:61" ht="54.95" customHeight="1">
      <c r="A212" s="177">
        <f t="shared" si="30"/>
        <v>207</v>
      </c>
      <c r="B212" s="177" t="str">
        <f t="shared" si="36"/>
        <v/>
      </c>
      <c r="C212" s="177" t="str">
        <f>IF(B212&lt;&gt;1,"",COUNTIF($B$6:B212,1))</f>
        <v/>
      </c>
      <c r="D212" s="177" t="str">
        <f>IF(B212&lt;&gt;2,"",COUNTIF($B$6:B212,2))</f>
        <v/>
      </c>
      <c r="E212" s="177" t="str">
        <f>IF(B212&lt;&gt;3,"",COUNTIF($B$6:B212,3))</f>
        <v/>
      </c>
      <c r="F212" s="177" t="str">
        <f>IF(B212&lt;&gt;4,"",COUNTIF($B$6:B212,4))</f>
        <v/>
      </c>
      <c r="G212" s="59"/>
      <c r="H212" s="60"/>
      <c r="I212" s="60"/>
      <c r="J212" s="60"/>
      <c r="K212" s="59"/>
      <c r="L212" s="7"/>
      <c r="M212" s="61"/>
      <c r="N212" s="60"/>
      <c r="O212" s="62"/>
      <c r="P212" s="60"/>
      <c r="Q212" s="59"/>
      <c r="R212" s="16"/>
      <c r="S212" s="80"/>
      <c r="T212" s="81"/>
      <c r="U212" s="237" t="e">
        <f>IF(OR(L212="×",AG212=#REF!),"－",IF(T212&lt;&gt;"",ROUNDDOWN(T212/R212,3),(IFERROR(ROUNDDOWN(S212/R212,3),"－"))))</f>
        <v>#REF!</v>
      </c>
      <c r="V212" s="63"/>
      <c r="W212" s="63"/>
      <c r="X212" s="59"/>
      <c r="Y212" s="64"/>
      <c r="Z212" s="65"/>
      <c r="AA212" s="66"/>
      <c r="AB212" s="7"/>
      <c r="AC212" s="10"/>
      <c r="AD212" s="10"/>
      <c r="AE212" s="67"/>
      <c r="AF212" s="68"/>
      <c r="AG212" s="64"/>
      <c r="AH212" s="60"/>
      <c r="AI212" s="60"/>
      <c r="AJ212" s="60"/>
      <c r="AK212" s="7"/>
      <c r="AL212" s="7"/>
      <c r="AM212" s="59"/>
      <c r="AN212" s="7"/>
      <c r="AO212" s="7"/>
      <c r="AP212" s="7"/>
      <c r="AQ212" s="7"/>
      <c r="AR212" s="7"/>
      <c r="AS212" s="7"/>
      <c r="AT212" s="7"/>
      <c r="AU212" s="7"/>
      <c r="AV212" s="179"/>
      <c r="AW212" s="192"/>
      <c r="AX212" s="194" t="e">
        <f>IF(AND(OR(K212=#REF!,K212=#REF!),OR(AG212=#REF!,AG212=#REF!)),"年間支払金額(全官署)",IF(OR(AG212=#REF!,AG212=#REF!),"年間支払金額",IF(AND(OR(COUNTIF(AI212,"*すべて*"),COUNTIF(AI212,"*全て*")),Q212="●",OR(K212=#REF!,K212=#REF!)),"年間支払金額(全官署、契約相手方ごと)",IF(AND(OR(COUNTIF(AI212,"*すべて*"),COUNTIF(AI212,"*全て*")),Q212="●"),"年間支払金額(契約相手方ごと)",IF(AND(OR(K212=#REF!,K212=#REF!),AG212=#REF!),"契約総額(全官署)",IF(AND(K212=#REF!,AG212=#REF!),"契約総額(自官署のみ)",IF(K212=#REF!,"年間支払金額(自官署のみ)",IF(AG212=#REF!,"契約総額",IF(AND(COUNTIF(BE212,"&lt;&gt;*単価*"),OR(K212=#REF!,K212=#REF!)),"全官署予定価格",IF(AND(COUNTIF(BE212,"*単価*"),OR(K212=#REF!,K212=#REF!)),"全官署支払金額",IF(AND(COUNTIF(BE212,"&lt;&gt;*単価*"),COUNTIF(BE212,"*変更契約*")),"変更後予定価格",IF(COUNTIF(BE212,"*単価*"),"年間支払金額","予定価格"))))))))))))</f>
        <v>#REF!</v>
      </c>
      <c r="AY212" s="194" t="e">
        <f>IF(AND(BD212=#REF!,R212&gt;#REF!),"○",IF(AND(BD212=#REF!,R212&gt;=#REF!),"○",IF(AND(BD212=#REF!,R212&gt;=#REF!),"○",IF(AND(BD212=#REF!,R212&gt;=#REF!),"○",IF(AND(BD212=#REF!,R212&gt;=#REF!),"○",IF(AND(BD212=#REF!,R212&gt;=#REF!),"○",IF(AND(BD212=#REF!,R212&gt;=#REF!),"○",IF(AND(BD212=#REF!,R212&gt;=#REF!),"○",IF(AND(BD212=#REF!,R212&gt;=#REF!),"○",IF(R212="他官署で調達手続き入札を実施のため","○","×"))))))))))</f>
        <v>#REF!</v>
      </c>
      <c r="AZ212" s="194" t="e">
        <f>IF(AND(BD212=#REF!,V212&gt;#REF!),"○",IF(AND(BD212=#REF!,V212&gt;=#REF!),"○",IF(AND(BD212=#REF!,V212&gt;=#REF!),"○",IF(AND(BD212=#REF!,V212&gt;=#REF!),"○",IF(AND(BD212=#REF!,V212&gt;=#REF!),"○",IF(AND(BD212=#REF!,V212&gt;=#REF!),"○",IF(AND(BD212=#REF!,V212&gt;=#REF!),"○",IF(AND(BD212=#REF!,V212&gt;=#REF!),"○",IF(AND(BD212=#REF!,V212&gt;=#REF!),"○","×")))))))))</f>
        <v>#REF!</v>
      </c>
      <c r="BA212" s="194" t="e">
        <f t="shared" si="27"/>
        <v>#REF!</v>
      </c>
      <c r="BB212" s="194" t="e">
        <f t="shared" si="28"/>
        <v>#REF!</v>
      </c>
      <c r="BC212" s="195" t="e">
        <f t="shared" si="29"/>
        <v>#REF!</v>
      </c>
      <c r="BD212" s="193">
        <f t="shared" si="32"/>
        <v>0</v>
      </c>
      <c r="BE212" s="7" t="e">
        <f>IF(AG212=#REF!,"",IF(AND(K212&lt;&gt;"",ISTEXT(S212)),"分担契約/単価契約",IF(ISTEXT(S212),"単価契約",IF(K212&lt;&gt;"","分担契約",""))))</f>
        <v>#REF!</v>
      </c>
      <c r="BF212" s="205" t="e">
        <f>IF(COUNTIF(R212,"**"),"",IF(AND(R212&gt;=#REF!,OR(H212=#REF!,H212=#REF!)),1,IF(AND(R212&gt;=#REF!,H212&lt;&gt;#REF!,H212&lt;&gt;#REF!),1,"")))</f>
        <v>#REF!</v>
      </c>
      <c r="BG212" s="253" t="str">
        <f t="shared" si="33"/>
        <v>○</v>
      </c>
      <c r="BH212" s="205" t="b">
        <f t="shared" si="34"/>
        <v>1</v>
      </c>
      <c r="BI212" s="205" t="b">
        <f t="shared" si="35"/>
        <v>1</v>
      </c>
    </row>
    <row r="213" spans="1:61" ht="54.95" customHeight="1">
      <c r="A213" s="177">
        <f t="shared" si="30"/>
        <v>208</v>
      </c>
      <c r="B213" s="177" t="str">
        <f t="shared" si="36"/>
        <v/>
      </c>
      <c r="C213" s="177" t="str">
        <f>IF(B213&lt;&gt;1,"",COUNTIF($B$6:B213,1))</f>
        <v/>
      </c>
      <c r="D213" s="177" t="str">
        <f>IF(B213&lt;&gt;2,"",COUNTIF($B$6:B213,2))</f>
        <v/>
      </c>
      <c r="E213" s="177" t="str">
        <f>IF(B213&lt;&gt;3,"",COUNTIF($B$6:B213,3))</f>
        <v/>
      </c>
      <c r="F213" s="177" t="str">
        <f>IF(B213&lt;&gt;4,"",COUNTIF($B$6:B213,4))</f>
        <v/>
      </c>
      <c r="G213" s="59"/>
      <c r="H213" s="60"/>
      <c r="I213" s="60"/>
      <c r="J213" s="60"/>
      <c r="K213" s="59"/>
      <c r="L213" s="7"/>
      <c r="M213" s="61"/>
      <c r="N213" s="60"/>
      <c r="O213" s="62"/>
      <c r="P213" s="60"/>
      <c r="Q213" s="59"/>
      <c r="R213" s="16"/>
      <c r="S213" s="80"/>
      <c r="T213" s="81"/>
      <c r="U213" s="237" t="e">
        <f>IF(OR(L213="×",AG213=#REF!),"－",IF(T213&lt;&gt;"",ROUNDDOWN(T213/R213,3),(IFERROR(ROUNDDOWN(S213/R213,3),"－"))))</f>
        <v>#REF!</v>
      </c>
      <c r="V213" s="63"/>
      <c r="W213" s="63"/>
      <c r="X213" s="59"/>
      <c r="Y213" s="64"/>
      <c r="Z213" s="65"/>
      <c r="AA213" s="66"/>
      <c r="AB213" s="7"/>
      <c r="AC213" s="10"/>
      <c r="AD213" s="10"/>
      <c r="AE213" s="67"/>
      <c r="AF213" s="68"/>
      <c r="AG213" s="64"/>
      <c r="AH213" s="60"/>
      <c r="AI213" s="60"/>
      <c r="AJ213" s="60"/>
      <c r="AK213" s="7"/>
      <c r="AL213" s="7"/>
      <c r="AM213" s="59"/>
      <c r="AN213" s="7"/>
      <c r="AO213" s="7"/>
      <c r="AP213" s="7"/>
      <c r="AQ213" s="7"/>
      <c r="AR213" s="7"/>
      <c r="AS213" s="7"/>
      <c r="AT213" s="7"/>
      <c r="AU213" s="7"/>
      <c r="AV213" s="179"/>
      <c r="AW213" s="192"/>
      <c r="AX213" s="194" t="e">
        <f>IF(AND(OR(K213=#REF!,K213=#REF!),OR(AG213=#REF!,AG213=#REF!)),"年間支払金額(全官署)",IF(OR(AG213=#REF!,AG213=#REF!),"年間支払金額",IF(AND(OR(COUNTIF(AI213,"*すべて*"),COUNTIF(AI213,"*全て*")),Q213="●",OR(K213=#REF!,K213=#REF!)),"年間支払金額(全官署、契約相手方ごと)",IF(AND(OR(COUNTIF(AI213,"*すべて*"),COUNTIF(AI213,"*全て*")),Q213="●"),"年間支払金額(契約相手方ごと)",IF(AND(OR(K213=#REF!,K213=#REF!),AG213=#REF!),"契約総額(全官署)",IF(AND(K213=#REF!,AG213=#REF!),"契約総額(自官署のみ)",IF(K213=#REF!,"年間支払金額(自官署のみ)",IF(AG213=#REF!,"契約総額",IF(AND(COUNTIF(BE213,"&lt;&gt;*単価*"),OR(K213=#REF!,K213=#REF!)),"全官署予定価格",IF(AND(COUNTIF(BE213,"*単価*"),OR(K213=#REF!,K213=#REF!)),"全官署支払金額",IF(AND(COUNTIF(BE213,"&lt;&gt;*単価*"),COUNTIF(BE213,"*変更契約*")),"変更後予定価格",IF(COUNTIF(BE213,"*単価*"),"年間支払金額","予定価格"))))))))))))</f>
        <v>#REF!</v>
      </c>
      <c r="AY213" s="194" t="e">
        <f>IF(AND(BD213=#REF!,R213&gt;#REF!),"○",IF(AND(BD213=#REF!,R213&gt;=#REF!),"○",IF(AND(BD213=#REF!,R213&gt;=#REF!),"○",IF(AND(BD213=#REF!,R213&gt;=#REF!),"○",IF(AND(BD213=#REF!,R213&gt;=#REF!),"○",IF(AND(BD213=#REF!,R213&gt;=#REF!),"○",IF(AND(BD213=#REF!,R213&gt;=#REF!),"○",IF(AND(BD213=#REF!,R213&gt;=#REF!),"○",IF(AND(BD213=#REF!,R213&gt;=#REF!),"○",IF(R213="他官署で調達手続き入札を実施のため","○","×"))))))))))</f>
        <v>#REF!</v>
      </c>
      <c r="AZ213" s="194" t="e">
        <f>IF(AND(BD213=#REF!,V213&gt;#REF!),"○",IF(AND(BD213=#REF!,V213&gt;=#REF!),"○",IF(AND(BD213=#REF!,V213&gt;=#REF!),"○",IF(AND(BD213=#REF!,V213&gt;=#REF!),"○",IF(AND(BD213=#REF!,V213&gt;=#REF!),"○",IF(AND(BD213=#REF!,V213&gt;=#REF!),"○",IF(AND(BD213=#REF!,V213&gt;=#REF!),"○",IF(AND(BD213=#REF!,V213&gt;=#REF!),"○",IF(AND(BD213=#REF!,V213&gt;=#REF!),"○","×")))))))))</f>
        <v>#REF!</v>
      </c>
      <c r="BA213" s="194" t="e">
        <f t="shared" si="27"/>
        <v>#REF!</v>
      </c>
      <c r="BB213" s="194" t="e">
        <f t="shared" si="28"/>
        <v>#REF!</v>
      </c>
      <c r="BC213" s="195" t="e">
        <f t="shared" si="29"/>
        <v>#REF!</v>
      </c>
      <c r="BD213" s="193">
        <f t="shared" si="32"/>
        <v>0</v>
      </c>
      <c r="BE213" s="7" t="e">
        <f>IF(AG213=#REF!,"",IF(AND(K213&lt;&gt;"",ISTEXT(S213)),"分担契約/単価契約",IF(ISTEXT(S213),"単価契約",IF(K213&lt;&gt;"","分担契約",""))))</f>
        <v>#REF!</v>
      </c>
      <c r="BF213" s="205" t="e">
        <f>IF(COUNTIF(R213,"**"),"",IF(AND(R213&gt;=#REF!,OR(H213=#REF!,H213=#REF!)),1,IF(AND(R213&gt;=#REF!,H213&lt;&gt;#REF!,H213&lt;&gt;#REF!),1,"")))</f>
        <v>#REF!</v>
      </c>
      <c r="BG213" s="253" t="str">
        <f t="shared" si="33"/>
        <v>○</v>
      </c>
      <c r="BH213" s="205" t="b">
        <f t="shared" si="34"/>
        <v>1</v>
      </c>
      <c r="BI213" s="205" t="b">
        <f t="shared" si="35"/>
        <v>1</v>
      </c>
    </row>
    <row r="214" spans="1:61" ht="54.95" customHeight="1">
      <c r="A214" s="177">
        <f t="shared" si="30"/>
        <v>209</v>
      </c>
      <c r="B214" s="177" t="str">
        <f t="shared" si="36"/>
        <v/>
      </c>
      <c r="C214" s="177" t="str">
        <f>IF(B214&lt;&gt;1,"",COUNTIF($B$6:B214,1))</f>
        <v/>
      </c>
      <c r="D214" s="177" t="str">
        <f>IF(B214&lt;&gt;2,"",COUNTIF($B$6:B214,2))</f>
        <v/>
      </c>
      <c r="E214" s="177" t="str">
        <f>IF(B214&lt;&gt;3,"",COUNTIF($B$6:B214,3))</f>
        <v/>
      </c>
      <c r="F214" s="177" t="str">
        <f>IF(B214&lt;&gt;4,"",COUNTIF($B$6:B214,4))</f>
        <v/>
      </c>
      <c r="G214" s="59"/>
      <c r="H214" s="60"/>
      <c r="I214" s="60"/>
      <c r="J214" s="60"/>
      <c r="K214" s="59"/>
      <c r="L214" s="7"/>
      <c r="M214" s="61"/>
      <c r="N214" s="60"/>
      <c r="O214" s="62"/>
      <c r="P214" s="60"/>
      <c r="Q214" s="59"/>
      <c r="R214" s="16"/>
      <c r="S214" s="80"/>
      <c r="T214" s="81"/>
      <c r="U214" s="237" t="e">
        <f>IF(OR(L214="×",AG214=#REF!),"－",IF(T214&lt;&gt;"",ROUNDDOWN(T214/R214,3),(IFERROR(ROUNDDOWN(S214/R214,3),"－"))))</f>
        <v>#REF!</v>
      </c>
      <c r="V214" s="63"/>
      <c r="W214" s="63"/>
      <c r="X214" s="59"/>
      <c r="Y214" s="64"/>
      <c r="Z214" s="65"/>
      <c r="AA214" s="66"/>
      <c r="AB214" s="7"/>
      <c r="AC214" s="10"/>
      <c r="AD214" s="10"/>
      <c r="AE214" s="67"/>
      <c r="AF214" s="68"/>
      <c r="AG214" s="64"/>
      <c r="AH214" s="60"/>
      <c r="AI214" s="60"/>
      <c r="AJ214" s="60"/>
      <c r="AK214" s="7"/>
      <c r="AL214" s="7"/>
      <c r="AM214" s="59"/>
      <c r="AN214" s="7"/>
      <c r="AO214" s="7"/>
      <c r="AP214" s="7"/>
      <c r="AQ214" s="7"/>
      <c r="AR214" s="7"/>
      <c r="AS214" s="7"/>
      <c r="AT214" s="7"/>
      <c r="AU214" s="7"/>
      <c r="AV214" s="179"/>
      <c r="AW214" s="192"/>
      <c r="AX214" s="194" t="e">
        <f>IF(AND(OR(K214=#REF!,K214=#REF!),OR(AG214=#REF!,AG214=#REF!)),"年間支払金額(全官署)",IF(OR(AG214=#REF!,AG214=#REF!),"年間支払金額",IF(AND(OR(COUNTIF(AI214,"*すべて*"),COUNTIF(AI214,"*全て*")),Q214="●",OR(K214=#REF!,K214=#REF!)),"年間支払金額(全官署、契約相手方ごと)",IF(AND(OR(COUNTIF(AI214,"*すべて*"),COUNTIF(AI214,"*全て*")),Q214="●"),"年間支払金額(契約相手方ごと)",IF(AND(OR(K214=#REF!,K214=#REF!),AG214=#REF!),"契約総額(全官署)",IF(AND(K214=#REF!,AG214=#REF!),"契約総額(自官署のみ)",IF(K214=#REF!,"年間支払金額(自官署のみ)",IF(AG214=#REF!,"契約総額",IF(AND(COUNTIF(BE214,"&lt;&gt;*単価*"),OR(K214=#REF!,K214=#REF!)),"全官署予定価格",IF(AND(COUNTIF(BE214,"*単価*"),OR(K214=#REF!,K214=#REF!)),"全官署支払金額",IF(AND(COUNTIF(BE214,"&lt;&gt;*単価*"),COUNTIF(BE214,"*変更契約*")),"変更後予定価格",IF(COUNTIF(BE214,"*単価*"),"年間支払金額","予定価格"))))))))))))</f>
        <v>#REF!</v>
      </c>
      <c r="AY214" s="194" t="e">
        <f>IF(AND(BD214=#REF!,R214&gt;#REF!),"○",IF(AND(BD214=#REF!,R214&gt;=#REF!),"○",IF(AND(BD214=#REF!,R214&gt;=#REF!),"○",IF(AND(BD214=#REF!,R214&gt;=#REF!),"○",IF(AND(BD214=#REF!,R214&gt;=#REF!),"○",IF(AND(BD214=#REF!,R214&gt;=#REF!),"○",IF(AND(BD214=#REF!,R214&gt;=#REF!),"○",IF(AND(BD214=#REF!,R214&gt;=#REF!),"○",IF(AND(BD214=#REF!,R214&gt;=#REF!),"○",IF(R214="他官署で調達手続き入札を実施のため","○","×"))))))))))</f>
        <v>#REF!</v>
      </c>
      <c r="AZ214" s="194" t="e">
        <f>IF(AND(BD214=#REF!,V214&gt;#REF!),"○",IF(AND(BD214=#REF!,V214&gt;=#REF!),"○",IF(AND(BD214=#REF!,V214&gt;=#REF!),"○",IF(AND(BD214=#REF!,V214&gt;=#REF!),"○",IF(AND(BD214=#REF!,V214&gt;=#REF!),"○",IF(AND(BD214=#REF!,V214&gt;=#REF!),"○",IF(AND(BD214=#REF!,V214&gt;=#REF!),"○",IF(AND(BD214=#REF!,V214&gt;=#REF!),"○",IF(AND(BD214=#REF!,V214&gt;=#REF!),"○","×")))))))))</f>
        <v>#REF!</v>
      </c>
      <c r="BA214" s="194" t="e">
        <f t="shared" si="27"/>
        <v>#REF!</v>
      </c>
      <c r="BB214" s="194" t="e">
        <f t="shared" si="28"/>
        <v>#REF!</v>
      </c>
      <c r="BC214" s="195" t="e">
        <f t="shared" si="29"/>
        <v>#REF!</v>
      </c>
      <c r="BD214" s="193">
        <f t="shared" si="32"/>
        <v>0</v>
      </c>
      <c r="BE214" s="7" t="e">
        <f>IF(AG214=#REF!,"",IF(AND(K214&lt;&gt;"",ISTEXT(S214)),"分担契約/単価契約",IF(ISTEXT(S214),"単価契約",IF(K214&lt;&gt;"","分担契約",""))))</f>
        <v>#REF!</v>
      </c>
      <c r="BF214" s="205" t="e">
        <f>IF(COUNTIF(R214,"**"),"",IF(AND(R214&gt;=#REF!,OR(H214=#REF!,H214=#REF!)),1,IF(AND(R214&gt;=#REF!,H214&lt;&gt;#REF!,H214&lt;&gt;#REF!),1,"")))</f>
        <v>#REF!</v>
      </c>
      <c r="BG214" s="253" t="str">
        <f t="shared" si="33"/>
        <v>○</v>
      </c>
      <c r="BH214" s="205" t="b">
        <f t="shared" si="34"/>
        <v>1</v>
      </c>
      <c r="BI214" s="205" t="b">
        <f t="shared" si="35"/>
        <v>1</v>
      </c>
    </row>
    <row r="215" spans="1:61" ht="54.95" customHeight="1">
      <c r="A215" s="177">
        <f t="shared" si="30"/>
        <v>210</v>
      </c>
      <c r="B215" s="177" t="str">
        <f t="shared" si="36"/>
        <v/>
      </c>
      <c r="C215" s="177" t="str">
        <f>IF(B215&lt;&gt;1,"",COUNTIF($B$6:B215,1))</f>
        <v/>
      </c>
      <c r="D215" s="177" t="str">
        <f>IF(B215&lt;&gt;2,"",COUNTIF($B$6:B215,2))</f>
        <v/>
      </c>
      <c r="E215" s="177" t="str">
        <f>IF(B215&lt;&gt;3,"",COUNTIF($B$6:B215,3))</f>
        <v/>
      </c>
      <c r="F215" s="177" t="str">
        <f>IF(B215&lt;&gt;4,"",COUNTIF($B$6:B215,4))</f>
        <v/>
      </c>
      <c r="G215" s="59"/>
      <c r="H215" s="60"/>
      <c r="I215" s="60"/>
      <c r="J215" s="60"/>
      <c r="K215" s="59"/>
      <c r="L215" s="7"/>
      <c r="M215" s="61"/>
      <c r="N215" s="60"/>
      <c r="O215" s="62"/>
      <c r="P215" s="60"/>
      <c r="Q215" s="59"/>
      <c r="R215" s="16"/>
      <c r="S215" s="80"/>
      <c r="T215" s="81"/>
      <c r="U215" s="237" t="e">
        <f>IF(OR(L215="×",AG215=#REF!),"－",IF(T215&lt;&gt;"",ROUNDDOWN(T215/R215,3),(IFERROR(ROUNDDOWN(S215/R215,3),"－"))))</f>
        <v>#REF!</v>
      </c>
      <c r="V215" s="63"/>
      <c r="W215" s="63"/>
      <c r="X215" s="59"/>
      <c r="Y215" s="64"/>
      <c r="Z215" s="65"/>
      <c r="AA215" s="66"/>
      <c r="AB215" s="7"/>
      <c r="AC215" s="10"/>
      <c r="AD215" s="10"/>
      <c r="AE215" s="67"/>
      <c r="AF215" s="68"/>
      <c r="AG215" s="64"/>
      <c r="AH215" s="60"/>
      <c r="AI215" s="60"/>
      <c r="AJ215" s="60"/>
      <c r="AK215" s="7"/>
      <c r="AL215" s="7"/>
      <c r="AM215" s="59"/>
      <c r="AN215" s="7"/>
      <c r="AO215" s="7"/>
      <c r="AP215" s="7"/>
      <c r="AQ215" s="7"/>
      <c r="AR215" s="7"/>
      <c r="AS215" s="7"/>
      <c r="AT215" s="7"/>
      <c r="AU215" s="7"/>
      <c r="AV215" s="179"/>
      <c r="AW215" s="192"/>
      <c r="AX215" s="194" t="e">
        <f>IF(AND(OR(K215=#REF!,K215=#REF!),OR(AG215=#REF!,AG215=#REF!)),"年間支払金額(全官署)",IF(OR(AG215=#REF!,AG215=#REF!),"年間支払金額",IF(AND(OR(COUNTIF(AI215,"*すべて*"),COUNTIF(AI215,"*全て*")),Q215="●",OR(K215=#REF!,K215=#REF!)),"年間支払金額(全官署、契約相手方ごと)",IF(AND(OR(COUNTIF(AI215,"*すべて*"),COUNTIF(AI215,"*全て*")),Q215="●"),"年間支払金額(契約相手方ごと)",IF(AND(OR(K215=#REF!,K215=#REF!),AG215=#REF!),"契約総額(全官署)",IF(AND(K215=#REF!,AG215=#REF!),"契約総額(自官署のみ)",IF(K215=#REF!,"年間支払金額(自官署のみ)",IF(AG215=#REF!,"契約総額",IF(AND(COUNTIF(BE215,"&lt;&gt;*単価*"),OR(K215=#REF!,K215=#REF!)),"全官署予定価格",IF(AND(COUNTIF(BE215,"*単価*"),OR(K215=#REF!,K215=#REF!)),"全官署支払金額",IF(AND(COUNTIF(BE215,"&lt;&gt;*単価*"),COUNTIF(BE215,"*変更契約*")),"変更後予定価格",IF(COUNTIF(BE215,"*単価*"),"年間支払金額","予定価格"))))))))))))</f>
        <v>#REF!</v>
      </c>
      <c r="AY215" s="194" t="e">
        <f>IF(AND(BD215=#REF!,R215&gt;#REF!),"○",IF(AND(BD215=#REF!,R215&gt;=#REF!),"○",IF(AND(BD215=#REF!,R215&gt;=#REF!),"○",IF(AND(BD215=#REF!,R215&gt;=#REF!),"○",IF(AND(BD215=#REF!,R215&gt;=#REF!),"○",IF(AND(BD215=#REF!,R215&gt;=#REF!),"○",IF(AND(BD215=#REF!,R215&gt;=#REF!),"○",IF(AND(BD215=#REF!,R215&gt;=#REF!),"○",IF(AND(BD215=#REF!,R215&gt;=#REF!),"○",IF(R215="他官署で調達手続き入札を実施のため","○","×"))))))))))</f>
        <v>#REF!</v>
      </c>
      <c r="AZ215" s="194" t="e">
        <f>IF(AND(BD215=#REF!,V215&gt;#REF!),"○",IF(AND(BD215=#REF!,V215&gt;=#REF!),"○",IF(AND(BD215=#REF!,V215&gt;=#REF!),"○",IF(AND(BD215=#REF!,V215&gt;=#REF!),"○",IF(AND(BD215=#REF!,V215&gt;=#REF!),"○",IF(AND(BD215=#REF!,V215&gt;=#REF!),"○",IF(AND(BD215=#REF!,V215&gt;=#REF!),"○",IF(AND(BD215=#REF!,V215&gt;=#REF!),"○",IF(AND(BD215=#REF!,V215&gt;=#REF!),"○","×")))))))))</f>
        <v>#REF!</v>
      </c>
      <c r="BA215" s="194" t="e">
        <f t="shared" si="27"/>
        <v>#REF!</v>
      </c>
      <c r="BB215" s="194" t="e">
        <f t="shared" si="28"/>
        <v>#REF!</v>
      </c>
      <c r="BC215" s="195" t="e">
        <f t="shared" si="29"/>
        <v>#REF!</v>
      </c>
      <c r="BD215" s="193">
        <f t="shared" si="32"/>
        <v>0</v>
      </c>
      <c r="BE215" s="7" t="e">
        <f>IF(AG215=#REF!,"",IF(AND(K215&lt;&gt;"",ISTEXT(S215)),"分担契約/単価契約",IF(ISTEXT(S215),"単価契約",IF(K215&lt;&gt;"","分担契約",""))))</f>
        <v>#REF!</v>
      </c>
      <c r="BF215" s="205" t="e">
        <f>IF(COUNTIF(R215,"**"),"",IF(AND(R215&gt;=#REF!,OR(H215=#REF!,H215=#REF!)),1,IF(AND(R215&gt;=#REF!,H215&lt;&gt;#REF!,H215&lt;&gt;#REF!),1,"")))</f>
        <v>#REF!</v>
      </c>
      <c r="BG215" s="253" t="str">
        <f t="shared" si="33"/>
        <v>○</v>
      </c>
      <c r="BH215" s="205" t="b">
        <f t="shared" si="34"/>
        <v>1</v>
      </c>
      <c r="BI215" s="205" t="b">
        <f t="shared" si="35"/>
        <v>1</v>
      </c>
    </row>
    <row r="216" spans="1:61" ht="54.95" customHeight="1">
      <c r="A216" s="177">
        <f t="shared" si="30"/>
        <v>211</v>
      </c>
      <c r="B216" s="177" t="str">
        <f t="shared" si="36"/>
        <v/>
      </c>
      <c r="C216" s="177" t="str">
        <f>IF(B216&lt;&gt;1,"",COUNTIF($B$6:B216,1))</f>
        <v/>
      </c>
      <c r="D216" s="177" t="str">
        <f>IF(B216&lt;&gt;2,"",COUNTIF($B$6:B216,2))</f>
        <v/>
      </c>
      <c r="E216" s="177" t="str">
        <f>IF(B216&lt;&gt;3,"",COUNTIF($B$6:B216,3))</f>
        <v/>
      </c>
      <c r="F216" s="177" t="str">
        <f>IF(B216&lt;&gt;4,"",COUNTIF($B$6:B216,4))</f>
        <v/>
      </c>
      <c r="G216" s="59"/>
      <c r="H216" s="60"/>
      <c r="I216" s="60"/>
      <c r="J216" s="60"/>
      <c r="K216" s="59"/>
      <c r="L216" s="7"/>
      <c r="M216" s="61"/>
      <c r="N216" s="60"/>
      <c r="O216" s="62"/>
      <c r="P216" s="60"/>
      <c r="Q216" s="59"/>
      <c r="R216" s="16"/>
      <c r="S216" s="80"/>
      <c r="T216" s="81"/>
      <c r="U216" s="237" t="e">
        <f>IF(OR(L216="×",AG216=#REF!),"－",IF(T216&lt;&gt;"",ROUNDDOWN(T216/R216,3),(IFERROR(ROUNDDOWN(S216/R216,3),"－"))))</f>
        <v>#REF!</v>
      </c>
      <c r="V216" s="63"/>
      <c r="W216" s="63"/>
      <c r="X216" s="59"/>
      <c r="Y216" s="64"/>
      <c r="Z216" s="65"/>
      <c r="AA216" s="66"/>
      <c r="AB216" s="7"/>
      <c r="AC216" s="10"/>
      <c r="AD216" s="10"/>
      <c r="AE216" s="67"/>
      <c r="AF216" s="68"/>
      <c r="AG216" s="64"/>
      <c r="AH216" s="60"/>
      <c r="AI216" s="60"/>
      <c r="AJ216" s="60"/>
      <c r="AK216" s="7"/>
      <c r="AL216" s="7"/>
      <c r="AM216" s="59"/>
      <c r="AN216" s="7"/>
      <c r="AO216" s="7"/>
      <c r="AP216" s="7"/>
      <c r="AQ216" s="7"/>
      <c r="AR216" s="7"/>
      <c r="AS216" s="7"/>
      <c r="AT216" s="7"/>
      <c r="AU216" s="7"/>
      <c r="AV216" s="179"/>
      <c r="AW216" s="192"/>
      <c r="AX216" s="194" t="e">
        <f>IF(AND(OR(K216=#REF!,K216=#REF!),OR(AG216=#REF!,AG216=#REF!)),"年間支払金額(全官署)",IF(OR(AG216=#REF!,AG216=#REF!),"年間支払金額",IF(AND(OR(COUNTIF(AI216,"*すべて*"),COUNTIF(AI216,"*全て*")),Q216="●",OR(K216=#REF!,K216=#REF!)),"年間支払金額(全官署、契約相手方ごと)",IF(AND(OR(COUNTIF(AI216,"*すべて*"),COUNTIF(AI216,"*全て*")),Q216="●"),"年間支払金額(契約相手方ごと)",IF(AND(OR(K216=#REF!,K216=#REF!),AG216=#REF!),"契約総額(全官署)",IF(AND(K216=#REF!,AG216=#REF!),"契約総額(自官署のみ)",IF(K216=#REF!,"年間支払金額(自官署のみ)",IF(AG216=#REF!,"契約総額",IF(AND(COUNTIF(BE216,"&lt;&gt;*単価*"),OR(K216=#REF!,K216=#REF!)),"全官署予定価格",IF(AND(COUNTIF(BE216,"*単価*"),OR(K216=#REF!,K216=#REF!)),"全官署支払金額",IF(AND(COUNTIF(BE216,"&lt;&gt;*単価*"),COUNTIF(BE216,"*変更契約*")),"変更後予定価格",IF(COUNTIF(BE216,"*単価*"),"年間支払金額","予定価格"))))))))))))</f>
        <v>#REF!</v>
      </c>
      <c r="AY216" s="194" t="e">
        <f>IF(AND(BD216=#REF!,R216&gt;#REF!),"○",IF(AND(BD216=#REF!,R216&gt;=#REF!),"○",IF(AND(BD216=#REF!,R216&gt;=#REF!),"○",IF(AND(BD216=#REF!,R216&gt;=#REF!),"○",IF(AND(BD216=#REF!,R216&gt;=#REF!),"○",IF(AND(BD216=#REF!,R216&gt;=#REF!),"○",IF(AND(BD216=#REF!,R216&gt;=#REF!),"○",IF(AND(BD216=#REF!,R216&gt;=#REF!),"○",IF(AND(BD216=#REF!,R216&gt;=#REF!),"○",IF(R216="他官署で調達手続き入札を実施のため","○","×"))))))))))</f>
        <v>#REF!</v>
      </c>
      <c r="AZ216" s="194" t="e">
        <f>IF(AND(BD216=#REF!,V216&gt;#REF!),"○",IF(AND(BD216=#REF!,V216&gt;=#REF!),"○",IF(AND(BD216=#REF!,V216&gt;=#REF!),"○",IF(AND(BD216=#REF!,V216&gt;=#REF!),"○",IF(AND(BD216=#REF!,V216&gt;=#REF!),"○",IF(AND(BD216=#REF!,V216&gt;=#REF!),"○",IF(AND(BD216=#REF!,V216&gt;=#REF!),"○",IF(AND(BD216=#REF!,V216&gt;=#REF!),"○",IF(AND(BD216=#REF!,V216&gt;=#REF!),"○","×")))))))))</f>
        <v>#REF!</v>
      </c>
      <c r="BA216" s="194" t="e">
        <f t="shared" si="27"/>
        <v>#REF!</v>
      </c>
      <c r="BB216" s="194" t="e">
        <f t="shared" si="28"/>
        <v>#REF!</v>
      </c>
      <c r="BC216" s="195" t="e">
        <f t="shared" si="29"/>
        <v>#REF!</v>
      </c>
      <c r="BD216" s="193">
        <f t="shared" si="32"/>
        <v>0</v>
      </c>
      <c r="BE216" s="7" t="e">
        <f>IF(AG216=#REF!,"",IF(AND(K216&lt;&gt;"",ISTEXT(S216)),"分担契約/単価契約",IF(ISTEXT(S216),"単価契約",IF(K216&lt;&gt;"","分担契約",""))))</f>
        <v>#REF!</v>
      </c>
      <c r="BF216" s="205" t="e">
        <f>IF(COUNTIF(R216,"**"),"",IF(AND(R216&gt;=#REF!,OR(H216=#REF!,H216=#REF!)),1,IF(AND(R216&gt;=#REF!,H216&lt;&gt;#REF!,H216&lt;&gt;#REF!),1,"")))</f>
        <v>#REF!</v>
      </c>
      <c r="BG216" s="253" t="str">
        <f t="shared" si="33"/>
        <v>○</v>
      </c>
      <c r="BH216" s="205" t="b">
        <f t="shared" si="34"/>
        <v>1</v>
      </c>
      <c r="BI216" s="205" t="b">
        <f t="shared" si="35"/>
        <v>1</v>
      </c>
    </row>
    <row r="217" spans="1:61" ht="54.95" customHeight="1">
      <c r="A217" s="177">
        <f t="shared" si="30"/>
        <v>212</v>
      </c>
      <c r="B217" s="177" t="str">
        <f t="shared" si="36"/>
        <v/>
      </c>
      <c r="C217" s="177" t="str">
        <f>IF(B217&lt;&gt;1,"",COUNTIF($B$6:B217,1))</f>
        <v/>
      </c>
      <c r="D217" s="177" t="str">
        <f>IF(B217&lt;&gt;2,"",COUNTIF($B$6:B217,2))</f>
        <v/>
      </c>
      <c r="E217" s="177" t="str">
        <f>IF(B217&lt;&gt;3,"",COUNTIF($B$6:B217,3))</f>
        <v/>
      </c>
      <c r="F217" s="177" t="str">
        <f>IF(B217&lt;&gt;4,"",COUNTIF($B$6:B217,4))</f>
        <v/>
      </c>
      <c r="G217" s="59"/>
      <c r="H217" s="60"/>
      <c r="I217" s="60"/>
      <c r="J217" s="60"/>
      <c r="K217" s="59"/>
      <c r="L217" s="7"/>
      <c r="M217" s="61"/>
      <c r="N217" s="60"/>
      <c r="O217" s="62"/>
      <c r="P217" s="60"/>
      <c r="Q217" s="59"/>
      <c r="R217" s="16"/>
      <c r="S217" s="80"/>
      <c r="T217" s="81"/>
      <c r="U217" s="237" t="e">
        <f>IF(OR(L217="×",AG217=#REF!),"－",IF(T217&lt;&gt;"",ROUNDDOWN(T217/R217,3),(IFERROR(ROUNDDOWN(S217/R217,3),"－"))))</f>
        <v>#REF!</v>
      </c>
      <c r="V217" s="63"/>
      <c r="W217" s="63"/>
      <c r="X217" s="59"/>
      <c r="Y217" s="64"/>
      <c r="Z217" s="65"/>
      <c r="AA217" s="66"/>
      <c r="AB217" s="7"/>
      <c r="AC217" s="10"/>
      <c r="AD217" s="10"/>
      <c r="AE217" s="67"/>
      <c r="AF217" s="68"/>
      <c r="AG217" s="64"/>
      <c r="AH217" s="60"/>
      <c r="AI217" s="60"/>
      <c r="AJ217" s="60"/>
      <c r="AK217" s="7"/>
      <c r="AL217" s="7"/>
      <c r="AM217" s="59"/>
      <c r="AN217" s="7"/>
      <c r="AO217" s="7"/>
      <c r="AP217" s="7"/>
      <c r="AQ217" s="7"/>
      <c r="AR217" s="7"/>
      <c r="AS217" s="7"/>
      <c r="AT217" s="7"/>
      <c r="AU217" s="7"/>
      <c r="AV217" s="179"/>
      <c r="AW217" s="192"/>
      <c r="AX217" s="194" t="e">
        <f>IF(AND(OR(K217=#REF!,K217=#REF!),OR(AG217=#REF!,AG217=#REF!)),"年間支払金額(全官署)",IF(OR(AG217=#REF!,AG217=#REF!),"年間支払金額",IF(AND(OR(COUNTIF(AI217,"*すべて*"),COUNTIF(AI217,"*全て*")),Q217="●",OR(K217=#REF!,K217=#REF!)),"年間支払金額(全官署、契約相手方ごと)",IF(AND(OR(COUNTIF(AI217,"*すべて*"),COUNTIF(AI217,"*全て*")),Q217="●"),"年間支払金額(契約相手方ごと)",IF(AND(OR(K217=#REF!,K217=#REF!),AG217=#REF!),"契約総額(全官署)",IF(AND(K217=#REF!,AG217=#REF!),"契約総額(自官署のみ)",IF(K217=#REF!,"年間支払金額(自官署のみ)",IF(AG217=#REF!,"契約総額",IF(AND(COUNTIF(BE217,"&lt;&gt;*単価*"),OR(K217=#REF!,K217=#REF!)),"全官署予定価格",IF(AND(COUNTIF(BE217,"*単価*"),OR(K217=#REF!,K217=#REF!)),"全官署支払金額",IF(AND(COUNTIF(BE217,"&lt;&gt;*単価*"),COUNTIF(BE217,"*変更契約*")),"変更後予定価格",IF(COUNTIF(BE217,"*単価*"),"年間支払金額","予定価格"))))))))))))</f>
        <v>#REF!</v>
      </c>
      <c r="AY217" s="194" t="e">
        <f>IF(AND(BD217=#REF!,R217&gt;#REF!),"○",IF(AND(BD217=#REF!,R217&gt;=#REF!),"○",IF(AND(BD217=#REF!,R217&gt;=#REF!),"○",IF(AND(BD217=#REF!,R217&gt;=#REF!),"○",IF(AND(BD217=#REF!,R217&gt;=#REF!),"○",IF(AND(BD217=#REF!,R217&gt;=#REF!),"○",IF(AND(BD217=#REF!,R217&gt;=#REF!),"○",IF(AND(BD217=#REF!,R217&gt;=#REF!),"○",IF(AND(BD217=#REF!,R217&gt;=#REF!),"○",IF(R217="他官署で調達手続き入札を実施のため","○","×"))))))))))</f>
        <v>#REF!</v>
      </c>
      <c r="AZ217" s="194" t="e">
        <f>IF(AND(BD217=#REF!,V217&gt;#REF!),"○",IF(AND(BD217=#REF!,V217&gt;=#REF!),"○",IF(AND(BD217=#REF!,V217&gt;=#REF!),"○",IF(AND(BD217=#REF!,V217&gt;=#REF!),"○",IF(AND(BD217=#REF!,V217&gt;=#REF!),"○",IF(AND(BD217=#REF!,V217&gt;=#REF!),"○",IF(AND(BD217=#REF!,V217&gt;=#REF!),"○",IF(AND(BD217=#REF!,V217&gt;=#REF!),"○",IF(AND(BD217=#REF!,V217&gt;=#REF!),"○","×")))))))))</f>
        <v>#REF!</v>
      </c>
      <c r="BA217" s="194" t="e">
        <f t="shared" si="27"/>
        <v>#REF!</v>
      </c>
      <c r="BB217" s="194" t="e">
        <f t="shared" si="28"/>
        <v>#REF!</v>
      </c>
      <c r="BC217" s="195" t="e">
        <f t="shared" si="29"/>
        <v>#REF!</v>
      </c>
      <c r="BD217" s="193">
        <f t="shared" si="32"/>
        <v>0</v>
      </c>
      <c r="BE217" s="7" t="e">
        <f>IF(AG217=#REF!,"",IF(AND(K217&lt;&gt;"",ISTEXT(S217)),"分担契約/単価契約",IF(ISTEXT(S217),"単価契約",IF(K217&lt;&gt;"","分担契約",""))))</f>
        <v>#REF!</v>
      </c>
      <c r="BF217" s="205" t="e">
        <f>IF(COUNTIF(R217,"**"),"",IF(AND(R217&gt;=#REF!,OR(H217=#REF!,H217=#REF!)),1,IF(AND(R217&gt;=#REF!,H217&lt;&gt;#REF!,H217&lt;&gt;#REF!),1,"")))</f>
        <v>#REF!</v>
      </c>
      <c r="BG217" s="253" t="str">
        <f t="shared" si="33"/>
        <v>○</v>
      </c>
      <c r="BH217" s="205" t="b">
        <f t="shared" si="34"/>
        <v>1</v>
      </c>
      <c r="BI217" s="205" t="b">
        <f t="shared" si="35"/>
        <v>1</v>
      </c>
    </row>
    <row r="218" spans="1:61" ht="54.95" customHeight="1">
      <c r="A218" s="177">
        <f t="shared" si="30"/>
        <v>213</v>
      </c>
      <c r="B218" s="177" t="str">
        <f t="shared" si="36"/>
        <v/>
      </c>
      <c r="C218" s="177" t="str">
        <f>IF(B218&lt;&gt;1,"",COUNTIF($B$6:B218,1))</f>
        <v/>
      </c>
      <c r="D218" s="177" t="str">
        <f>IF(B218&lt;&gt;2,"",COUNTIF($B$6:B218,2))</f>
        <v/>
      </c>
      <c r="E218" s="177" t="str">
        <f>IF(B218&lt;&gt;3,"",COUNTIF($B$6:B218,3))</f>
        <v/>
      </c>
      <c r="F218" s="177" t="str">
        <f>IF(B218&lt;&gt;4,"",COUNTIF($B$6:B218,4))</f>
        <v/>
      </c>
      <c r="G218" s="59"/>
      <c r="H218" s="60"/>
      <c r="I218" s="60"/>
      <c r="J218" s="60"/>
      <c r="K218" s="59"/>
      <c r="L218" s="7"/>
      <c r="M218" s="61"/>
      <c r="N218" s="60"/>
      <c r="O218" s="62"/>
      <c r="P218" s="60"/>
      <c r="Q218" s="59"/>
      <c r="R218" s="16"/>
      <c r="S218" s="80"/>
      <c r="T218" s="81"/>
      <c r="U218" s="237" t="e">
        <f>IF(OR(L218="×",AG218=#REF!),"－",IF(T218&lt;&gt;"",ROUNDDOWN(T218/R218,3),(IFERROR(ROUNDDOWN(S218/R218,3),"－"))))</f>
        <v>#REF!</v>
      </c>
      <c r="V218" s="63"/>
      <c r="W218" s="63"/>
      <c r="X218" s="59"/>
      <c r="Y218" s="64"/>
      <c r="Z218" s="65"/>
      <c r="AA218" s="66"/>
      <c r="AB218" s="7"/>
      <c r="AC218" s="10"/>
      <c r="AD218" s="10"/>
      <c r="AE218" s="67"/>
      <c r="AF218" s="68"/>
      <c r="AG218" s="64"/>
      <c r="AH218" s="60"/>
      <c r="AI218" s="60"/>
      <c r="AJ218" s="60"/>
      <c r="AK218" s="7"/>
      <c r="AL218" s="7"/>
      <c r="AM218" s="59"/>
      <c r="AN218" s="7"/>
      <c r="AO218" s="7"/>
      <c r="AP218" s="7"/>
      <c r="AQ218" s="7"/>
      <c r="AR218" s="7"/>
      <c r="AS218" s="7"/>
      <c r="AT218" s="7"/>
      <c r="AU218" s="7"/>
      <c r="AV218" s="179"/>
      <c r="AW218" s="192"/>
      <c r="AX218" s="194" t="e">
        <f>IF(AND(OR(K218=#REF!,K218=#REF!),OR(AG218=#REF!,AG218=#REF!)),"年間支払金額(全官署)",IF(OR(AG218=#REF!,AG218=#REF!),"年間支払金額",IF(AND(OR(COUNTIF(AI218,"*すべて*"),COUNTIF(AI218,"*全て*")),Q218="●",OR(K218=#REF!,K218=#REF!)),"年間支払金額(全官署、契約相手方ごと)",IF(AND(OR(COUNTIF(AI218,"*すべて*"),COUNTIF(AI218,"*全て*")),Q218="●"),"年間支払金額(契約相手方ごと)",IF(AND(OR(K218=#REF!,K218=#REF!),AG218=#REF!),"契約総額(全官署)",IF(AND(K218=#REF!,AG218=#REF!),"契約総額(自官署のみ)",IF(K218=#REF!,"年間支払金額(自官署のみ)",IF(AG218=#REF!,"契約総額",IF(AND(COUNTIF(BE218,"&lt;&gt;*単価*"),OR(K218=#REF!,K218=#REF!)),"全官署予定価格",IF(AND(COUNTIF(BE218,"*単価*"),OR(K218=#REF!,K218=#REF!)),"全官署支払金額",IF(AND(COUNTIF(BE218,"&lt;&gt;*単価*"),COUNTIF(BE218,"*変更契約*")),"変更後予定価格",IF(COUNTIF(BE218,"*単価*"),"年間支払金額","予定価格"))))))))))))</f>
        <v>#REF!</v>
      </c>
      <c r="AY218" s="194" t="e">
        <f>IF(AND(BD218=#REF!,R218&gt;#REF!),"○",IF(AND(BD218=#REF!,R218&gt;=#REF!),"○",IF(AND(BD218=#REF!,R218&gt;=#REF!),"○",IF(AND(BD218=#REF!,R218&gt;=#REF!),"○",IF(AND(BD218=#REF!,R218&gt;=#REF!),"○",IF(AND(BD218=#REF!,R218&gt;=#REF!),"○",IF(AND(BD218=#REF!,R218&gt;=#REF!),"○",IF(AND(BD218=#REF!,R218&gt;=#REF!),"○",IF(AND(BD218=#REF!,R218&gt;=#REF!),"○",IF(R218="他官署で調達手続き入札を実施のため","○","×"))))))))))</f>
        <v>#REF!</v>
      </c>
      <c r="AZ218" s="194" t="e">
        <f>IF(AND(BD218=#REF!,V218&gt;#REF!),"○",IF(AND(BD218=#REF!,V218&gt;=#REF!),"○",IF(AND(BD218=#REF!,V218&gt;=#REF!),"○",IF(AND(BD218=#REF!,V218&gt;=#REF!),"○",IF(AND(BD218=#REF!,V218&gt;=#REF!),"○",IF(AND(BD218=#REF!,V218&gt;=#REF!),"○",IF(AND(BD218=#REF!,V218&gt;=#REF!),"○",IF(AND(BD218=#REF!,V218&gt;=#REF!),"○",IF(AND(BD218=#REF!,V218&gt;=#REF!),"○","×")))))))))</f>
        <v>#REF!</v>
      </c>
      <c r="BA218" s="194" t="e">
        <f t="shared" si="27"/>
        <v>#REF!</v>
      </c>
      <c r="BB218" s="194" t="e">
        <f t="shared" si="28"/>
        <v>#REF!</v>
      </c>
      <c r="BC218" s="195" t="e">
        <f t="shared" si="29"/>
        <v>#REF!</v>
      </c>
      <c r="BD218" s="193">
        <f t="shared" si="32"/>
        <v>0</v>
      </c>
      <c r="BE218" s="7" t="e">
        <f>IF(AG218=#REF!,"",IF(AND(K218&lt;&gt;"",ISTEXT(S218)),"分担契約/単価契約",IF(ISTEXT(S218),"単価契約",IF(K218&lt;&gt;"","分担契約",""))))</f>
        <v>#REF!</v>
      </c>
      <c r="BF218" s="205" t="e">
        <f>IF(COUNTIF(R218,"**"),"",IF(AND(R218&gt;=#REF!,OR(H218=#REF!,H218=#REF!)),1,IF(AND(R218&gt;=#REF!,H218&lt;&gt;#REF!,H218&lt;&gt;#REF!),1,"")))</f>
        <v>#REF!</v>
      </c>
      <c r="BG218" s="253" t="str">
        <f t="shared" si="33"/>
        <v>○</v>
      </c>
      <c r="BH218" s="205" t="b">
        <f t="shared" si="34"/>
        <v>1</v>
      </c>
      <c r="BI218" s="205" t="b">
        <f t="shared" si="35"/>
        <v>1</v>
      </c>
    </row>
    <row r="219" spans="1:61" ht="54.95" customHeight="1">
      <c r="A219" s="177">
        <f t="shared" si="30"/>
        <v>214</v>
      </c>
      <c r="B219" s="177" t="str">
        <f t="shared" si="36"/>
        <v/>
      </c>
      <c r="C219" s="177" t="str">
        <f>IF(B219&lt;&gt;1,"",COUNTIF($B$6:B219,1))</f>
        <v/>
      </c>
      <c r="D219" s="177" t="str">
        <f>IF(B219&lt;&gt;2,"",COUNTIF($B$6:B219,2))</f>
        <v/>
      </c>
      <c r="E219" s="177" t="str">
        <f>IF(B219&lt;&gt;3,"",COUNTIF($B$6:B219,3))</f>
        <v/>
      </c>
      <c r="F219" s="177" t="str">
        <f>IF(B219&lt;&gt;4,"",COUNTIF($B$6:B219,4))</f>
        <v/>
      </c>
      <c r="G219" s="59"/>
      <c r="H219" s="60"/>
      <c r="I219" s="60"/>
      <c r="J219" s="60"/>
      <c r="K219" s="59"/>
      <c r="L219" s="7"/>
      <c r="M219" s="61"/>
      <c r="N219" s="60"/>
      <c r="O219" s="62"/>
      <c r="P219" s="60"/>
      <c r="Q219" s="59"/>
      <c r="R219" s="16"/>
      <c r="S219" s="80"/>
      <c r="T219" s="81"/>
      <c r="U219" s="237" t="e">
        <f>IF(OR(L219="×",AG219=#REF!),"－",IF(T219&lt;&gt;"",ROUNDDOWN(T219/R219,3),(IFERROR(ROUNDDOWN(S219/R219,3),"－"))))</f>
        <v>#REF!</v>
      </c>
      <c r="V219" s="63"/>
      <c r="W219" s="63"/>
      <c r="X219" s="59"/>
      <c r="Y219" s="64"/>
      <c r="Z219" s="65"/>
      <c r="AA219" s="66"/>
      <c r="AB219" s="7"/>
      <c r="AC219" s="10"/>
      <c r="AD219" s="10"/>
      <c r="AE219" s="67"/>
      <c r="AF219" s="68"/>
      <c r="AG219" s="64"/>
      <c r="AH219" s="60"/>
      <c r="AI219" s="60"/>
      <c r="AJ219" s="60"/>
      <c r="AK219" s="7"/>
      <c r="AL219" s="7"/>
      <c r="AM219" s="59"/>
      <c r="AN219" s="7"/>
      <c r="AO219" s="7"/>
      <c r="AP219" s="7"/>
      <c r="AQ219" s="7"/>
      <c r="AR219" s="7"/>
      <c r="AS219" s="7"/>
      <c r="AT219" s="7"/>
      <c r="AU219" s="7"/>
      <c r="AV219" s="179"/>
      <c r="AW219" s="192"/>
      <c r="AX219" s="194" t="e">
        <f>IF(AND(OR(K219=#REF!,K219=#REF!),OR(AG219=#REF!,AG219=#REF!)),"年間支払金額(全官署)",IF(OR(AG219=#REF!,AG219=#REF!),"年間支払金額",IF(AND(OR(COUNTIF(AI219,"*すべて*"),COUNTIF(AI219,"*全て*")),Q219="●",OR(K219=#REF!,K219=#REF!)),"年間支払金額(全官署、契約相手方ごと)",IF(AND(OR(COUNTIF(AI219,"*すべて*"),COUNTIF(AI219,"*全て*")),Q219="●"),"年間支払金額(契約相手方ごと)",IF(AND(OR(K219=#REF!,K219=#REF!),AG219=#REF!),"契約総額(全官署)",IF(AND(K219=#REF!,AG219=#REF!),"契約総額(自官署のみ)",IF(K219=#REF!,"年間支払金額(自官署のみ)",IF(AG219=#REF!,"契約総額",IF(AND(COUNTIF(BE219,"&lt;&gt;*単価*"),OR(K219=#REF!,K219=#REF!)),"全官署予定価格",IF(AND(COUNTIF(BE219,"*単価*"),OR(K219=#REF!,K219=#REF!)),"全官署支払金額",IF(AND(COUNTIF(BE219,"&lt;&gt;*単価*"),COUNTIF(BE219,"*変更契約*")),"変更後予定価格",IF(COUNTIF(BE219,"*単価*"),"年間支払金額","予定価格"))))))))))))</f>
        <v>#REF!</v>
      </c>
      <c r="AY219" s="194" t="e">
        <f>IF(AND(BD219=#REF!,R219&gt;#REF!),"○",IF(AND(BD219=#REF!,R219&gt;=#REF!),"○",IF(AND(BD219=#REF!,R219&gt;=#REF!),"○",IF(AND(BD219=#REF!,R219&gt;=#REF!),"○",IF(AND(BD219=#REF!,R219&gt;=#REF!),"○",IF(AND(BD219=#REF!,R219&gt;=#REF!),"○",IF(AND(BD219=#REF!,R219&gt;=#REF!),"○",IF(AND(BD219=#REF!,R219&gt;=#REF!),"○",IF(AND(BD219=#REF!,R219&gt;=#REF!),"○",IF(R219="他官署で調達手続き入札を実施のため","○","×"))))))))))</f>
        <v>#REF!</v>
      </c>
      <c r="AZ219" s="194" t="e">
        <f>IF(AND(BD219=#REF!,V219&gt;#REF!),"○",IF(AND(BD219=#REF!,V219&gt;=#REF!),"○",IF(AND(BD219=#REF!,V219&gt;=#REF!),"○",IF(AND(BD219=#REF!,V219&gt;=#REF!),"○",IF(AND(BD219=#REF!,V219&gt;=#REF!),"○",IF(AND(BD219=#REF!,V219&gt;=#REF!),"○",IF(AND(BD219=#REF!,V219&gt;=#REF!),"○",IF(AND(BD219=#REF!,V219&gt;=#REF!),"○",IF(AND(BD219=#REF!,V219&gt;=#REF!),"○","×")))))))))</f>
        <v>#REF!</v>
      </c>
      <c r="BA219" s="194" t="e">
        <f t="shared" si="27"/>
        <v>#REF!</v>
      </c>
      <c r="BB219" s="194" t="e">
        <f t="shared" si="28"/>
        <v>#REF!</v>
      </c>
      <c r="BC219" s="195" t="e">
        <f t="shared" si="29"/>
        <v>#REF!</v>
      </c>
      <c r="BD219" s="193">
        <f t="shared" si="32"/>
        <v>0</v>
      </c>
      <c r="BE219" s="7" t="e">
        <f>IF(AG219=#REF!,"",IF(AND(K219&lt;&gt;"",ISTEXT(S219)),"分担契約/単価契約",IF(ISTEXT(S219),"単価契約",IF(K219&lt;&gt;"","分担契約",""))))</f>
        <v>#REF!</v>
      </c>
      <c r="BF219" s="205" t="e">
        <f>IF(COUNTIF(R219,"**"),"",IF(AND(R219&gt;=#REF!,OR(H219=#REF!,H219=#REF!)),1,IF(AND(R219&gt;=#REF!,H219&lt;&gt;#REF!,H219&lt;&gt;#REF!),1,"")))</f>
        <v>#REF!</v>
      </c>
      <c r="BG219" s="253" t="str">
        <f t="shared" si="33"/>
        <v>○</v>
      </c>
      <c r="BH219" s="205" t="b">
        <f t="shared" si="34"/>
        <v>1</v>
      </c>
      <c r="BI219" s="205" t="b">
        <f t="shared" si="35"/>
        <v>1</v>
      </c>
    </row>
    <row r="220" spans="1:61" ht="54.95" customHeight="1">
      <c r="A220" s="177">
        <f t="shared" si="30"/>
        <v>215</v>
      </c>
      <c r="B220" s="177" t="str">
        <f t="shared" si="36"/>
        <v/>
      </c>
      <c r="C220" s="177" t="str">
        <f>IF(B220&lt;&gt;1,"",COUNTIF($B$6:B220,1))</f>
        <v/>
      </c>
      <c r="D220" s="177" t="str">
        <f>IF(B220&lt;&gt;2,"",COUNTIF($B$6:B220,2))</f>
        <v/>
      </c>
      <c r="E220" s="177" t="str">
        <f>IF(B220&lt;&gt;3,"",COUNTIF($B$6:B220,3))</f>
        <v/>
      </c>
      <c r="F220" s="177" t="str">
        <f>IF(B220&lt;&gt;4,"",COUNTIF($B$6:B220,4))</f>
        <v/>
      </c>
      <c r="G220" s="59"/>
      <c r="H220" s="60"/>
      <c r="I220" s="60"/>
      <c r="J220" s="60"/>
      <c r="K220" s="59"/>
      <c r="L220" s="7"/>
      <c r="M220" s="61"/>
      <c r="N220" s="60"/>
      <c r="O220" s="62"/>
      <c r="P220" s="60"/>
      <c r="Q220" s="59"/>
      <c r="R220" s="16"/>
      <c r="S220" s="80"/>
      <c r="T220" s="81"/>
      <c r="U220" s="237" t="e">
        <f>IF(OR(L220="×",AG220=#REF!),"－",IF(T220&lt;&gt;"",ROUNDDOWN(T220/R220,3),(IFERROR(ROUNDDOWN(S220/R220,3),"－"))))</f>
        <v>#REF!</v>
      </c>
      <c r="V220" s="63"/>
      <c r="W220" s="63"/>
      <c r="X220" s="59"/>
      <c r="Y220" s="64"/>
      <c r="Z220" s="65"/>
      <c r="AA220" s="66"/>
      <c r="AB220" s="7"/>
      <c r="AC220" s="10"/>
      <c r="AD220" s="10"/>
      <c r="AE220" s="67"/>
      <c r="AF220" s="68"/>
      <c r="AG220" s="64"/>
      <c r="AH220" s="60"/>
      <c r="AI220" s="60"/>
      <c r="AJ220" s="60"/>
      <c r="AK220" s="7"/>
      <c r="AL220" s="7"/>
      <c r="AM220" s="59"/>
      <c r="AN220" s="7"/>
      <c r="AO220" s="7"/>
      <c r="AP220" s="7"/>
      <c r="AQ220" s="7"/>
      <c r="AR220" s="7"/>
      <c r="AS220" s="7"/>
      <c r="AT220" s="7"/>
      <c r="AU220" s="7"/>
      <c r="AV220" s="179"/>
      <c r="AW220" s="192"/>
      <c r="AX220" s="194" t="e">
        <f>IF(AND(OR(K220=#REF!,K220=#REF!),OR(AG220=#REF!,AG220=#REF!)),"年間支払金額(全官署)",IF(OR(AG220=#REF!,AG220=#REF!),"年間支払金額",IF(AND(OR(COUNTIF(AI220,"*すべて*"),COUNTIF(AI220,"*全て*")),Q220="●",OR(K220=#REF!,K220=#REF!)),"年間支払金額(全官署、契約相手方ごと)",IF(AND(OR(COUNTIF(AI220,"*すべて*"),COUNTIF(AI220,"*全て*")),Q220="●"),"年間支払金額(契約相手方ごと)",IF(AND(OR(K220=#REF!,K220=#REF!),AG220=#REF!),"契約総額(全官署)",IF(AND(K220=#REF!,AG220=#REF!),"契約総額(自官署のみ)",IF(K220=#REF!,"年間支払金額(自官署のみ)",IF(AG220=#REF!,"契約総額",IF(AND(COUNTIF(BE220,"&lt;&gt;*単価*"),OR(K220=#REF!,K220=#REF!)),"全官署予定価格",IF(AND(COUNTIF(BE220,"*単価*"),OR(K220=#REF!,K220=#REF!)),"全官署支払金額",IF(AND(COUNTIF(BE220,"&lt;&gt;*単価*"),COUNTIF(BE220,"*変更契約*")),"変更後予定価格",IF(COUNTIF(BE220,"*単価*"),"年間支払金額","予定価格"))))))))))))</f>
        <v>#REF!</v>
      </c>
      <c r="AY220" s="194" t="e">
        <f>IF(AND(BD220=#REF!,R220&gt;#REF!),"○",IF(AND(BD220=#REF!,R220&gt;=#REF!),"○",IF(AND(BD220=#REF!,R220&gt;=#REF!),"○",IF(AND(BD220=#REF!,R220&gt;=#REF!),"○",IF(AND(BD220=#REF!,R220&gt;=#REF!),"○",IF(AND(BD220=#REF!,R220&gt;=#REF!),"○",IF(AND(BD220=#REF!,R220&gt;=#REF!),"○",IF(AND(BD220=#REF!,R220&gt;=#REF!),"○",IF(AND(BD220=#REF!,R220&gt;=#REF!),"○",IF(R220="他官署で調達手続き入札を実施のため","○","×"))))))))))</f>
        <v>#REF!</v>
      </c>
      <c r="AZ220" s="194" t="e">
        <f>IF(AND(BD220=#REF!,V220&gt;#REF!),"○",IF(AND(BD220=#REF!,V220&gt;=#REF!),"○",IF(AND(BD220=#REF!,V220&gt;=#REF!),"○",IF(AND(BD220=#REF!,V220&gt;=#REF!),"○",IF(AND(BD220=#REF!,V220&gt;=#REF!),"○",IF(AND(BD220=#REF!,V220&gt;=#REF!),"○",IF(AND(BD220=#REF!,V220&gt;=#REF!),"○",IF(AND(BD220=#REF!,V220&gt;=#REF!),"○",IF(AND(BD220=#REF!,V220&gt;=#REF!),"○","×")))))))))</f>
        <v>#REF!</v>
      </c>
      <c r="BA220" s="194" t="e">
        <f t="shared" si="27"/>
        <v>#REF!</v>
      </c>
      <c r="BB220" s="194" t="e">
        <f t="shared" si="28"/>
        <v>#REF!</v>
      </c>
      <c r="BC220" s="195" t="e">
        <f t="shared" si="29"/>
        <v>#REF!</v>
      </c>
      <c r="BD220" s="193">
        <f t="shared" si="32"/>
        <v>0</v>
      </c>
      <c r="BE220" s="7" t="e">
        <f>IF(AG220=#REF!,"",IF(AND(K220&lt;&gt;"",ISTEXT(S220)),"分担契約/単価契約",IF(ISTEXT(S220),"単価契約",IF(K220&lt;&gt;"","分担契約",""))))</f>
        <v>#REF!</v>
      </c>
      <c r="BF220" s="205" t="e">
        <f>IF(COUNTIF(R220,"**"),"",IF(AND(R220&gt;=#REF!,OR(H220=#REF!,H220=#REF!)),1,IF(AND(R220&gt;=#REF!,H220&lt;&gt;#REF!,H220&lt;&gt;#REF!),1,"")))</f>
        <v>#REF!</v>
      </c>
      <c r="BG220" s="253" t="str">
        <f t="shared" si="33"/>
        <v>○</v>
      </c>
      <c r="BH220" s="205" t="b">
        <f t="shared" si="34"/>
        <v>1</v>
      </c>
      <c r="BI220" s="205" t="b">
        <f t="shared" si="35"/>
        <v>1</v>
      </c>
    </row>
    <row r="221" spans="1:61" ht="54.95" customHeight="1">
      <c r="A221" s="177">
        <f t="shared" si="30"/>
        <v>216</v>
      </c>
      <c r="B221" s="177" t="str">
        <f t="shared" si="36"/>
        <v/>
      </c>
      <c r="C221" s="177" t="str">
        <f>IF(B221&lt;&gt;1,"",COUNTIF($B$6:B221,1))</f>
        <v/>
      </c>
      <c r="D221" s="177" t="str">
        <f>IF(B221&lt;&gt;2,"",COUNTIF($B$6:B221,2))</f>
        <v/>
      </c>
      <c r="E221" s="177" t="str">
        <f>IF(B221&lt;&gt;3,"",COUNTIF($B$6:B221,3))</f>
        <v/>
      </c>
      <c r="F221" s="177" t="str">
        <f>IF(B221&lt;&gt;4,"",COUNTIF($B$6:B221,4))</f>
        <v/>
      </c>
      <c r="G221" s="59"/>
      <c r="H221" s="60"/>
      <c r="I221" s="60"/>
      <c r="J221" s="60"/>
      <c r="K221" s="59"/>
      <c r="L221" s="7"/>
      <c r="M221" s="61"/>
      <c r="N221" s="60"/>
      <c r="O221" s="62"/>
      <c r="P221" s="60"/>
      <c r="Q221" s="59"/>
      <c r="R221" s="16"/>
      <c r="S221" s="80"/>
      <c r="T221" s="81"/>
      <c r="U221" s="237" t="e">
        <f>IF(OR(L221="×",AG221=#REF!),"－",IF(T221&lt;&gt;"",ROUNDDOWN(T221/R221,3),(IFERROR(ROUNDDOWN(S221/R221,3),"－"))))</f>
        <v>#REF!</v>
      </c>
      <c r="V221" s="63"/>
      <c r="W221" s="63"/>
      <c r="X221" s="59"/>
      <c r="Y221" s="64"/>
      <c r="Z221" s="65"/>
      <c r="AA221" s="66"/>
      <c r="AB221" s="7"/>
      <c r="AC221" s="10"/>
      <c r="AD221" s="10"/>
      <c r="AE221" s="67"/>
      <c r="AF221" s="68"/>
      <c r="AG221" s="64"/>
      <c r="AH221" s="60"/>
      <c r="AI221" s="60"/>
      <c r="AJ221" s="60"/>
      <c r="AK221" s="7"/>
      <c r="AL221" s="7"/>
      <c r="AM221" s="59"/>
      <c r="AN221" s="7"/>
      <c r="AO221" s="7"/>
      <c r="AP221" s="7"/>
      <c r="AQ221" s="7"/>
      <c r="AR221" s="7"/>
      <c r="AS221" s="7"/>
      <c r="AT221" s="7"/>
      <c r="AU221" s="7"/>
      <c r="AV221" s="179"/>
      <c r="AW221" s="192"/>
      <c r="AX221" s="194" t="e">
        <f>IF(AND(OR(K221=#REF!,K221=#REF!),OR(AG221=#REF!,AG221=#REF!)),"年間支払金額(全官署)",IF(OR(AG221=#REF!,AG221=#REF!),"年間支払金額",IF(AND(OR(COUNTIF(AI221,"*すべて*"),COUNTIF(AI221,"*全て*")),Q221="●",OR(K221=#REF!,K221=#REF!)),"年間支払金額(全官署、契約相手方ごと)",IF(AND(OR(COUNTIF(AI221,"*すべて*"),COUNTIF(AI221,"*全て*")),Q221="●"),"年間支払金額(契約相手方ごと)",IF(AND(OR(K221=#REF!,K221=#REF!),AG221=#REF!),"契約総額(全官署)",IF(AND(K221=#REF!,AG221=#REF!),"契約総額(自官署のみ)",IF(K221=#REF!,"年間支払金額(自官署のみ)",IF(AG221=#REF!,"契約総額",IF(AND(COUNTIF(BE221,"&lt;&gt;*単価*"),OR(K221=#REF!,K221=#REF!)),"全官署予定価格",IF(AND(COUNTIF(BE221,"*単価*"),OR(K221=#REF!,K221=#REF!)),"全官署支払金額",IF(AND(COUNTIF(BE221,"&lt;&gt;*単価*"),COUNTIF(BE221,"*変更契約*")),"変更後予定価格",IF(COUNTIF(BE221,"*単価*"),"年間支払金額","予定価格"))))))))))))</f>
        <v>#REF!</v>
      </c>
      <c r="AY221" s="194" t="e">
        <f>IF(AND(BD221=#REF!,R221&gt;#REF!),"○",IF(AND(BD221=#REF!,R221&gt;=#REF!),"○",IF(AND(BD221=#REF!,R221&gt;=#REF!),"○",IF(AND(BD221=#REF!,R221&gt;=#REF!),"○",IF(AND(BD221=#REF!,R221&gt;=#REF!),"○",IF(AND(BD221=#REF!,R221&gt;=#REF!),"○",IF(AND(BD221=#REF!,R221&gt;=#REF!),"○",IF(AND(BD221=#REF!,R221&gt;=#REF!),"○",IF(AND(BD221=#REF!,R221&gt;=#REF!),"○",IF(R221="他官署で調達手続き入札を実施のため","○","×"))))))))))</f>
        <v>#REF!</v>
      </c>
      <c r="AZ221" s="194" t="e">
        <f>IF(AND(BD221=#REF!,V221&gt;#REF!),"○",IF(AND(BD221=#REF!,V221&gt;=#REF!),"○",IF(AND(BD221=#REF!,V221&gt;=#REF!),"○",IF(AND(BD221=#REF!,V221&gt;=#REF!),"○",IF(AND(BD221=#REF!,V221&gt;=#REF!),"○",IF(AND(BD221=#REF!,V221&gt;=#REF!),"○",IF(AND(BD221=#REF!,V221&gt;=#REF!),"○",IF(AND(BD221=#REF!,V221&gt;=#REF!),"○",IF(AND(BD221=#REF!,V221&gt;=#REF!),"○","×")))))))))</f>
        <v>#REF!</v>
      </c>
      <c r="BA221" s="194" t="e">
        <f t="shared" si="27"/>
        <v>#REF!</v>
      </c>
      <c r="BB221" s="194" t="e">
        <f t="shared" si="28"/>
        <v>#REF!</v>
      </c>
      <c r="BC221" s="195" t="e">
        <f t="shared" si="29"/>
        <v>#REF!</v>
      </c>
      <c r="BD221" s="193">
        <f t="shared" si="32"/>
        <v>0</v>
      </c>
      <c r="BE221" s="7" t="e">
        <f>IF(AG221=#REF!,"",IF(AND(K221&lt;&gt;"",ISTEXT(S221)),"分担契約/単価契約",IF(ISTEXT(S221),"単価契約",IF(K221&lt;&gt;"","分担契約",""))))</f>
        <v>#REF!</v>
      </c>
      <c r="BF221" s="205" t="e">
        <f>IF(COUNTIF(R221,"**"),"",IF(AND(R221&gt;=#REF!,OR(H221=#REF!,H221=#REF!)),1,IF(AND(R221&gt;=#REF!,H221&lt;&gt;#REF!,H221&lt;&gt;#REF!),1,"")))</f>
        <v>#REF!</v>
      </c>
      <c r="BG221" s="253" t="str">
        <f t="shared" si="33"/>
        <v>○</v>
      </c>
      <c r="BH221" s="205" t="b">
        <f t="shared" si="34"/>
        <v>1</v>
      </c>
      <c r="BI221" s="205" t="b">
        <f t="shared" si="35"/>
        <v>1</v>
      </c>
    </row>
    <row r="222" spans="1:61" ht="54.95" customHeight="1">
      <c r="A222" s="177">
        <f t="shared" si="30"/>
        <v>217</v>
      </c>
      <c r="B222" s="177" t="str">
        <f t="shared" si="36"/>
        <v/>
      </c>
      <c r="C222" s="177" t="str">
        <f>IF(B222&lt;&gt;1,"",COUNTIF($B$6:B222,1))</f>
        <v/>
      </c>
      <c r="D222" s="177" t="str">
        <f>IF(B222&lt;&gt;2,"",COUNTIF($B$6:B222,2))</f>
        <v/>
      </c>
      <c r="E222" s="177" t="str">
        <f>IF(B222&lt;&gt;3,"",COUNTIF($B$6:B222,3))</f>
        <v/>
      </c>
      <c r="F222" s="177" t="str">
        <f>IF(B222&lt;&gt;4,"",COUNTIF($B$6:B222,4))</f>
        <v/>
      </c>
      <c r="G222" s="59"/>
      <c r="H222" s="60"/>
      <c r="I222" s="60"/>
      <c r="J222" s="60"/>
      <c r="K222" s="59"/>
      <c r="L222" s="7"/>
      <c r="M222" s="61"/>
      <c r="N222" s="60"/>
      <c r="O222" s="62"/>
      <c r="P222" s="60"/>
      <c r="Q222" s="59"/>
      <c r="R222" s="16"/>
      <c r="S222" s="80"/>
      <c r="T222" s="81"/>
      <c r="U222" s="237" t="e">
        <f>IF(OR(L222="×",AG222=#REF!),"－",IF(T222&lt;&gt;"",ROUNDDOWN(T222/R222,3),(IFERROR(ROUNDDOWN(S222/R222,3),"－"))))</f>
        <v>#REF!</v>
      </c>
      <c r="V222" s="63"/>
      <c r="W222" s="63"/>
      <c r="X222" s="59"/>
      <c r="Y222" s="64"/>
      <c r="Z222" s="65"/>
      <c r="AA222" s="66"/>
      <c r="AB222" s="7"/>
      <c r="AC222" s="10"/>
      <c r="AD222" s="10"/>
      <c r="AE222" s="67"/>
      <c r="AF222" s="68"/>
      <c r="AG222" s="64"/>
      <c r="AH222" s="60"/>
      <c r="AI222" s="60"/>
      <c r="AJ222" s="60"/>
      <c r="AK222" s="7"/>
      <c r="AL222" s="7"/>
      <c r="AM222" s="59"/>
      <c r="AN222" s="7"/>
      <c r="AO222" s="7"/>
      <c r="AP222" s="7"/>
      <c r="AQ222" s="7"/>
      <c r="AR222" s="7"/>
      <c r="AS222" s="7"/>
      <c r="AT222" s="7"/>
      <c r="AU222" s="7"/>
      <c r="AV222" s="179"/>
      <c r="AW222" s="192"/>
      <c r="AX222" s="194" t="e">
        <f>IF(AND(OR(K222=#REF!,K222=#REF!),OR(AG222=#REF!,AG222=#REF!)),"年間支払金額(全官署)",IF(OR(AG222=#REF!,AG222=#REF!),"年間支払金額",IF(AND(OR(COUNTIF(AI222,"*すべて*"),COUNTIF(AI222,"*全て*")),Q222="●",OR(K222=#REF!,K222=#REF!)),"年間支払金額(全官署、契約相手方ごと)",IF(AND(OR(COUNTIF(AI222,"*すべて*"),COUNTIF(AI222,"*全て*")),Q222="●"),"年間支払金額(契約相手方ごと)",IF(AND(OR(K222=#REF!,K222=#REF!),AG222=#REF!),"契約総額(全官署)",IF(AND(K222=#REF!,AG222=#REF!),"契約総額(自官署のみ)",IF(K222=#REF!,"年間支払金額(自官署のみ)",IF(AG222=#REF!,"契約総額",IF(AND(COUNTIF(BE222,"&lt;&gt;*単価*"),OR(K222=#REF!,K222=#REF!)),"全官署予定価格",IF(AND(COUNTIF(BE222,"*単価*"),OR(K222=#REF!,K222=#REF!)),"全官署支払金額",IF(AND(COUNTIF(BE222,"&lt;&gt;*単価*"),COUNTIF(BE222,"*変更契約*")),"変更後予定価格",IF(COUNTIF(BE222,"*単価*"),"年間支払金額","予定価格"))))))))))))</f>
        <v>#REF!</v>
      </c>
      <c r="AY222" s="194" t="e">
        <f>IF(AND(BD222=#REF!,R222&gt;#REF!),"○",IF(AND(BD222=#REF!,R222&gt;=#REF!),"○",IF(AND(BD222=#REF!,R222&gt;=#REF!),"○",IF(AND(BD222=#REF!,R222&gt;=#REF!),"○",IF(AND(BD222=#REF!,R222&gt;=#REF!),"○",IF(AND(BD222=#REF!,R222&gt;=#REF!),"○",IF(AND(BD222=#REF!,R222&gt;=#REF!),"○",IF(AND(BD222=#REF!,R222&gt;=#REF!),"○",IF(AND(BD222=#REF!,R222&gt;=#REF!),"○",IF(R222="他官署で調達手続き入札を実施のため","○","×"))))))))))</f>
        <v>#REF!</v>
      </c>
      <c r="AZ222" s="194" t="e">
        <f>IF(AND(BD222=#REF!,V222&gt;#REF!),"○",IF(AND(BD222=#REF!,V222&gt;=#REF!),"○",IF(AND(BD222=#REF!,V222&gt;=#REF!),"○",IF(AND(BD222=#REF!,V222&gt;=#REF!),"○",IF(AND(BD222=#REF!,V222&gt;=#REF!),"○",IF(AND(BD222=#REF!,V222&gt;=#REF!),"○",IF(AND(BD222=#REF!,V222&gt;=#REF!),"○",IF(AND(BD222=#REF!,V222&gt;=#REF!),"○",IF(AND(BD222=#REF!,V222&gt;=#REF!),"○","×")))))))))</f>
        <v>#REF!</v>
      </c>
      <c r="BA222" s="194" t="e">
        <f t="shared" si="27"/>
        <v>#REF!</v>
      </c>
      <c r="BB222" s="194" t="e">
        <f t="shared" si="28"/>
        <v>#REF!</v>
      </c>
      <c r="BC222" s="195" t="e">
        <f t="shared" si="29"/>
        <v>#REF!</v>
      </c>
      <c r="BD222" s="193">
        <f t="shared" si="32"/>
        <v>0</v>
      </c>
      <c r="BE222" s="7" t="e">
        <f>IF(AG222=#REF!,"",IF(AND(K222&lt;&gt;"",ISTEXT(S222)),"分担契約/単価契約",IF(ISTEXT(S222),"単価契約",IF(K222&lt;&gt;"","分担契約",""))))</f>
        <v>#REF!</v>
      </c>
      <c r="BF222" s="205" t="e">
        <f>IF(COUNTIF(R222,"**"),"",IF(AND(R222&gt;=#REF!,OR(H222=#REF!,H222=#REF!)),1,IF(AND(R222&gt;=#REF!,H222&lt;&gt;#REF!,H222&lt;&gt;#REF!),1,"")))</f>
        <v>#REF!</v>
      </c>
      <c r="BG222" s="253" t="str">
        <f t="shared" si="33"/>
        <v>○</v>
      </c>
      <c r="BH222" s="205" t="b">
        <f t="shared" si="34"/>
        <v>1</v>
      </c>
      <c r="BI222" s="205" t="b">
        <f t="shared" si="35"/>
        <v>1</v>
      </c>
    </row>
    <row r="223" spans="1:61" ht="54.95" customHeight="1">
      <c r="A223" s="177">
        <f t="shared" si="30"/>
        <v>218</v>
      </c>
      <c r="B223" s="177" t="str">
        <f t="shared" si="36"/>
        <v/>
      </c>
      <c r="C223" s="177" t="str">
        <f>IF(B223&lt;&gt;1,"",COUNTIF($B$6:B223,1))</f>
        <v/>
      </c>
      <c r="D223" s="177" t="str">
        <f>IF(B223&lt;&gt;2,"",COUNTIF($B$6:B223,2))</f>
        <v/>
      </c>
      <c r="E223" s="177" t="str">
        <f>IF(B223&lt;&gt;3,"",COUNTIF($B$6:B223,3))</f>
        <v/>
      </c>
      <c r="F223" s="177" t="str">
        <f>IF(B223&lt;&gt;4,"",COUNTIF($B$6:B223,4))</f>
        <v/>
      </c>
      <c r="G223" s="59"/>
      <c r="H223" s="60"/>
      <c r="I223" s="60"/>
      <c r="J223" s="60"/>
      <c r="K223" s="59"/>
      <c r="L223" s="7"/>
      <c r="M223" s="61"/>
      <c r="N223" s="60"/>
      <c r="O223" s="62"/>
      <c r="P223" s="60"/>
      <c r="Q223" s="59"/>
      <c r="R223" s="16"/>
      <c r="S223" s="80"/>
      <c r="T223" s="81"/>
      <c r="U223" s="237" t="e">
        <f>IF(OR(L223="×",AG223=#REF!),"－",IF(T223&lt;&gt;"",ROUNDDOWN(T223/R223,3),(IFERROR(ROUNDDOWN(S223/R223,3),"－"))))</f>
        <v>#REF!</v>
      </c>
      <c r="V223" s="63"/>
      <c r="W223" s="63"/>
      <c r="X223" s="59"/>
      <c r="Y223" s="64"/>
      <c r="Z223" s="65"/>
      <c r="AA223" s="66"/>
      <c r="AB223" s="7"/>
      <c r="AC223" s="10"/>
      <c r="AD223" s="10"/>
      <c r="AE223" s="67"/>
      <c r="AF223" s="68"/>
      <c r="AG223" s="64"/>
      <c r="AH223" s="60"/>
      <c r="AI223" s="60"/>
      <c r="AJ223" s="60"/>
      <c r="AK223" s="7"/>
      <c r="AL223" s="7"/>
      <c r="AM223" s="59"/>
      <c r="AN223" s="7"/>
      <c r="AO223" s="7"/>
      <c r="AP223" s="7"/>
      <c r="AQ223" s="7"/>
      <c r="AR223" s="7"/>
      <c r="AS223" s="7"/>
      <c r="AT223" s="7"/>
      <c r="AU223" s="7"/>
      <c r="AV223" s="179"/>
      <c r="AW223" s="192"/>
      <c r="AX223" s="194" t="e">
        <f>IF(AND(OR(K223=#REF!,K223=#REF!),OR(AG223=#REF!,AG223=#REF!)),"年間支払金額(全官署)",IF(OR(AG223=#REF!,AG223=#REF!),"年間支払金額",IF(AND(OR(COUNTIF(AI223,"*すべて*"),COUNTIF(AI223,"*全て*")),Q223="●",OR(K223=#REF!,K223=#REF!)),"年間支払金額(全官署、契約相手方ごと)",IF(AND(OR(COUNTIF(AI223,"*すべて*"),COUNTIF(AI223,"*全て*")),Q223="●"),"年間支払金額(契約相手方ごと)",IF(AND(OR(K223=#REF!,K223=#REF!),AG223=#REF!),"契約総額(全官署)",IF(AND(K223=#REF!,AG223=#REF!),"契約総額(自官署のみ)",IF(K223=#REF!,"年間支払金額(自官署のみ)",IF(AG223=#REF!,"契約総額",IF(AND(COUNTIF(BE223,"&lt;&gt;*単価*"),OR(K223=#REF!,K223=#REF!)),"全官署予定価格",IF(AND(COUNTIF(BE223,"*単価*"),OR(K223=#REF!,K223=#REF!)),"全官署支払金額",IF(AND(COUNTIF(BE223,"&lt;&gt;*単価*"),COUNTIF(BE223,"*変更契約*")),"変更後予定価格",IF(COUNTIF(BE223,"*単価*"),"年間支払金額","予定価格"))))))))))))</f>
        <v>#REF!</v>
      </c>
      <c r="AY223" s="194" t="e">
        <f>IF(AND(BD223=#REF!,R223&gt;#REF!),"○",IF(AND(BD223=#REF!,R223&gt;=#REF!),"○",IF(AND(BD223=#REF!,R223&gt;=#REF!),"○",IF(AND(BD223=#REF!,R223&gt;=#REF!),"○",IF(AND(BD223=#REF!,R223&gt;=#REF!),"○",IF(AND(BD223=#REF!,R223&gt;=#REF!),"○",IF(AND(BD223=#REF!,R223&gt;=#REF!),"○",IF(AND(BD223=#REF!,R223&gt;=#REF!),"○",IF(AND(BD223=#REF!,R223&gt;=#REF!),"○",IF(R223="他官署で調達手続き入札を実施のため","○","×"))))))))))</f>
        <v>#REF!</v>
      </c>
      <c r="AZ223" s="194" t="e">
        <f>IF(AND(BD223=#REF!,V223&gt;#REF!),"○",IF(AND(BD223=#REF!,V223&gt;=#REF!),"○",IF(AND(BD223=#REF!,V223&gt;=#REF!),"○",IF(AND(BD223=#REF!,V223&gt;=#REF!),"○",IF(AND(BD223=#REF!,V223&gt;=#REF!),"○",IF(AND(BD223=#REF!,V223&gt;=#REF!),"○",IF(AND(BD223=#REF!,V223&gt;=#REF!),"○",IF(AND(BD223=#REF!,V223&gt;=#REF!),"○",IF(AND(BD223=#REF!,V223&gt;=#REF!),"○","×")))))))))</f>
        <v>#REF!</v>
      </c>
      <c r="BA223" s="194" t="e">
        <f t="shared" si="27"/>
        <v>#REF!</v>
      </c>
      <c r="BB223" s="194" t="e">
        <f t="shared" si="28"/>
        <v>#REF!</v>
      </c>
      <c r="BC223" s="195" t="e">
        <f t="shared" si="29"/>
        <v>#REF!</v>
      </c>
      <c r="BD223" s="193">
        <f t="shared" si="32"/>
        <v>0</v>
      </c>
      <c r="BE223" s="7" t="e">
        <f>IF(AG223=#REF!,"",IF(AND(K223&lt;&gt;"",ISTEXT(S223)),"分担契約/単価契約",IF(ISTEXT(S223),"単価契約",IF(K223&lt;&gt;"","分担契約",""))))</f>
        <v>#REF!</v>
      </c>
      <c r="BF223" s="205" t="e">
        <f>IF(COUNTIF(R223,"**"),"",IF(AND(R223&gt;=#REF!,OR(H223=#REF!,H223=#REF!)),1,IF(AND(R223&gt;=#REF!,H223&lt;&gt;#REF!,H223&lt;&gt;#REF!),1,"")))</f>
        <v>#REF!</v>
      </c>
      <c r="BG223" s="253" t="str">
        <f t="shared" si="33"/>
        <v>○</v>
      </c>
      <c r="BH223" s="205" t="b">
        <f t="shared" si="34"/>
        <v>1</v>
      </c>
      <c r="BI223" s="205" t="b">
        <f t="shared" si="35"/>
        <v>1</v>
      </c>
    </row>
    <row r="224" spans="1:61" ht="54.95" customHeight="1">
      <c r="A224" s="177">
        <f t="shared" si="30"/>
        <v>219</v>
      </c>
      <c r="B224" s="177" t="str">
        <f t="shared" si="36"/>
        <v/>
      </c>
      <c r="C224" s="177" t="str">
        <f>IF(B224&lt;&gt;1,"",COUNTIF($B$6:B224,1))</f>
        <v/>
      </c>
      <c r="D224" s="177" t="str">
        <f>IF(B224&lt;&gt;2,"",COUNTIF($B$6:B224,2))</f>
        <v/>
      </c>
      <c r="E224" s="177" t="str">
        <f>IF(B224&lt;&gt;3,"",COUNTIF($B$6:B224,3))</f>
        <v/>
      </c>
      <c r="F224" s="177" t="str">
        <f>IF(B224&lt;&gt;4,"",COUNTIF($B$6:B224,4))</f>
        <v/>
      </c>
      <c r="G224" s="59"/>
      <c r="H224" s="60"/>
      <c r="I224" s="60"/>
      <c r="J224" s="60"/>
      <c r="K224" s="59"/>
      <c r="L224" s="7"/>
      <c r="M224" s="61"/>
      <c r="N224" s="60"/>
      <c r="O224" s="62"/>
      <c r="P224" s="60"/>
      <c r="Q224" s="59"/>
      <c r="R224" s="16"/>
      <c r="S224" s="80"/>
      <c r="T224" s="81"/>
      <c r="U224" s="237" t="e">
        <f>IF(OR(L224="×",AG224=#REF!),"－",IF(T224&lt;&gt;"",ROUNDDOWN(T224/R224,3),(IFERROR(ROUNDDOWN(S224/R224,3),"－"))))</f>
        <v>#REF!</v>
      </c>
      <c r="V224" s="63"/>
      <c r="W224" s="63"/>
      <c r="X224" s="59"/>
      <c r="Y224" s="64"/>
      <c r="Z224" s="65"/>
      <c r="AA224" s="66"/>
      <c r="AB224" s="7"/>
      <c r="AC224" s="10"/>
      <c r="AD224" s="10"/>
      <c r="AE224" s="67"/>
      <c r="AF224" s="68"/>
      <c r="AG224" s="64"/>
      <c r="AH224" s="60"/>
      <c r="AI224" s="60"/>
      <c r="AJ224" s="60"/>
      <c r="AK224" s="7"/>
      <c r="AL224" s="7"/>
      <c r="AM224" s="59"/>
      <c r="AN224" s="7"/>
      <c r="AO224" s="7"/>
      <c r="AP224" s="7"/>
      <c r="AQ224" s="7"/>
      <c r="AR224" s="7"/>
      <c r="AS224" s="7"/>
      <c r="AT224" s="7"/>
      <c r="AU224" s="7"/>
      <c r="AV224" s="179"/>
      <c r="AW224" s="192"/>
      <c r="AX224" s="194" t="e">
        <f>IF(AND(OR(K224=#REF!,K224=#REF!),OR(AG224=#REF!,AG224=#REF!)),"年間支払金額(全官署)",IF(OR(AG224=#REF!,AG224=#REF!),"年間支払金額",IF(AND(OR(COUNTIF(AI224,"*すべて*"),COUNTIF(AI224,"*全て*")),Q224="●",OR(K224=#REF!,K224=#REF!)),"年間支払金額(全官署、契約相手方ごと)",IF(AND(OR(COUNTIF(AI224,"*すべて*"),COUNTIF(AI224,"*全て*")),Q224="●"),"年間支払金額(契約相手方ごと)",IF(AND(OR(K224=#REF!,K224=#REF!),AG224=#REF!),"契約総額(全官署)",IF(AND(K224=#REF!,AG224=#REF!),"契約総額(自官署のみ)",IF(K224=#REF!,"年間支払金額(自官署のみ)",IF(AG224=#REF!,"契約総額",IF(AND(COUNTIF(BE224,"&lt;&gt;*単価*"),OR(K224=#REF!,K224=#REF!)),"全官署予定価格",IF(AND(COUNTIF(BE224,"*単価*"),OR(K224=#REF!,K224=#REF!)),"全官署支払金額",IF(AND(COUNTIF(BE224,"&lt;&gt;*単価*"),COUNTIF(BE224,"*変更契約*")),"変更後予定価格",IF(COUNTIF(BE224,"*単価*"),"年間支払金額","予定価格"))))))))))))</f>
        <v>#REF!</v>
      </c>
      <c r="AY224" s="194" t="e">
        <f>IF(AND(BD224=#REF!,R224&gt;#REF!),"○",IF(AND(BD224=#REF!,R224&gt;=#REF!),"○",IF(AND(BD224=#REF!,R224&gt;=#REF!),"○",IF(AND(BD224=#REF!,R224&gt;=#REF!),"○",IF(AND(BD224=#REF!,R224&gt;=#REF!),"○",IF(AND(BD224=#REF!,R224&gt;=#REF!),"○",IF(AND(BD224=#REF!,R224&gt;=#REF!),"○",IF(AND(BD224=#REF!,R224&gt;=#REF!),"○",IF(AND(BD224=#REF!,R224&gt;=#REF!),"○",IF(R224="他官署で調達手続き入札を実施のため","○","×"))))))))))</f>
        <v>#REF!</v>
      </c>
      <c r="AZ224" s="194" t="e">
        <f>IF(AND(BD224=#REF!,V224&gt;#REF!),"○",IF(AND(BD224=#REF!,V224&gt;=#REF!),"○",IF(AND(BD224=#REF!,V224&gt;=#REF!),"○",IF(AND(BD224=#REF!,V224&gt;=#REF!),"○",IF(AND(BD224=#REF!,V224&gt;=#REF!),"○",IF(AND(BD224=#REF!,V224&gt;=#REF!),"○",IF(AND(BD224=#REF!,V224&gt;=#REF!),"○",IF(AND(BD224=#REF!,V224&gt;=#REF!),"○",IF(AND(BD224=#REF!,V224&gt;=#REF!),"○","×")))))))))</f>
        <v>#REF!</v>
      </c>
      <c r="BA224" s="194" t="e">
        <f t="shared" si="27"/>
        <v>#REF!</v>
      </c>
      <c r="BB224" s="194" t="e">
        <f t="shared" si="28"/>
        <v>#REF!</v>
      </c>
      <c r="BC224" s="195" t="e">
        <f t="shared" si="29"/>
        <v>#REF!</v>
      </c>
      <c r="BD224" s="193">
        <f t="shared" si="32"/>
        <v>0</v>
      </c>
      <c r="BE224" s="7" t="e">
        <f>IF(AG224=#REF!,"",IF(AND(K224&lt;&gt;"",ISTEXT(S224)),"分担契約/単価契約",IF(ISTEXT(S224),"単価契約",IF(K224&lt;&gt;"","分担契約",""))))</f>
        <v>#REF!</v>
      </c>
      <c r="BF224" s="205" t="e">
        <f>IF(COUNTIF(R224,"**"),"",IF(AND(R224&gt;=#REF!,OR(H224=#REF!,H224=#REF!)),1,IF(AND(R224&gt;=#REF!,H224&lt;&gt;#REF!,H224&lt;&gt;#REF!),1,"")))</f>
        <v>#REF!</v>
      </c>
      <c r="BG224" s="253" t="str">
        <f t="shared" si="33"/>
        <v>○</v>
      </c>
      <c r="BH224" s="205" t="b">
        <f t="shared" si="34"/>
        <v>1</v>
      </c>
      <c r="BI224" s="205" t="b">
        <f t="shared" si="35"/>
        <v>1</v>
      </c>
    </row>
    <row r="225" spans="1:61" ht="54.95" customHeight="1">
      <c r="A225" s="177">
        <f t="shared" si="30"/>
        <v>220</v>
      </c>
      <c r="B225" s="177" t="str">
        <f t="shared" si="36"/>
        <v/>
      </c>
      <c r="C225" s="177" t="str">
        <f>IF(B225&lt;&gt;1,"",COUNTIF($B$6:B225,1))</f>
        <v/>
      </c>
      <c r="D225" s="177" t="str">
        <f>IF(B225&lt;&gt;2,"",COUNTIF($B$6:B225,2))</f>
        <v/>
      </c>
      <c r="E225" s="177" t="str">
        <f>IF(B225&lt;&gt;3,"",COUNTIF($B$6:B225,3))</f>
        <v/>
      </c>
      <c r="F225" s="177" t="str">
        <f>IF(B225&lt;&gt;4,"",COUNTIF($B$6:B225,4))</f>
        <v/>
      </c>
      <c r="G225" s="59"/>
      <c r="H225" s="60"/>
      <c r="I225" s="60"/>
      <c r="J225" s="60"/>
      <c r="K225" s="59"/>
      <c r="L225" s="7"/>
      <c r="M225" s="61"/>
      <c r="N225" s="60"/>
      <c r="O225" s="62"/>
      <c r="P225" s="60"/>
      <c r="Q225" s="59"/>
      <c r="R225" s="16"/>
      <c r="S225" s="80"/>
      <c r="T225" s="81"/>
      <c r="U225" s="237" t="e">
        <f>IF(OR(L225="×",AG225=#REF!),"－",IF(T225&lt;&gt;"",ROUNDDOWN(T225/R225,3),(IFERROR(ROUNDDOWN(S225/R225,3),"－"))))</f>
        <v>#REF!</v>
      </c>
      <c r="V225" s="63"/>
      <c r="W225" s="63"/>
      <c r="X225" s="59"/>
      <c r="Y225" s="64"/>
      <c r="Z225" s="65"/>
      <c r="AA225" s="66"/>
      <c r="AB225" s="7"/>
      <c r="AC225" s="10"/>
      <c r="AD225" s="10"/>
      <c r="AE225" s="67"/>
      <c r="AF225" s="68"/>
      <c r="AG225" s="64"/>
      <c r="AH225" s="60"/>
      <c r="AI225" s="60"/>
      <c r="AJ225" s="60"/>
      <c r="AK225" s="7"/>
      <c r="AL225" s="7"/>
      <c r="AM225" s="59"/>
      <c r="AN225" s="7"/>
      <c r="AO225" s="7"/>
      <c r="AP225" s="7"/>
      <c r="AQ225" s="7"/>
      <c r="AR225" s="7"/>
      <c r="AS225" s="7"/>
      <c r="AT225" s="7"/>
      <c r="AU225" s="7"/>
      <c r="AV225" s="179"/>
      <c r="AW225" s="192"/>
      <c r="AX225" s="194" t="e">
        <f>IF(AND(OR(K225=#REF!,K225=#REF!),OR(AG225=#REF!,AG225=#REF!)),"年間支払金額(全官署)",IF(OR(AG225=#REF!,AG225=#REF!),"年間支払金額",IF(AND(OR(COUNTIF(AI225,"*すべて*"),COUNTIF(AI225,"*全て*")),Q225="●",OR(K225=#REF!,K225=#REF!)),"年間支払金額(全官署、契約相手方ごと)",IF(AND(OR(COUNTIF(AI225,"*すべて*"),COUNTIF(AI225,"*全て*")),Q225="●"),"年間支払金額(契約相手方ごと)",IF(AND(OR(K225=#REF!,K225=#REF!),AG225=#REF!),"契約総額(全官署)",IF(AND(K225=#REF!,AG225=#REF!),"契約総額(自官署のみ)",IF(K225=#REF!,"年間支払金額(自官署のみ)",IF(AG225=#REF!,"契約総額",IF(AND(COUNTIF(BE225,"&lt;&gt;*単価*"),OR(K225=#REF!,K225=#REF!)),"全官署予定価格",IF(AND(COUNTIF(BE225,"*単価*"),OR(K225=#REF!,K225=#REF!)),"全官署支払金額",IF(AND(COUNTIF(BE225,"&lt;&gt;*単価*"),COUNTIF(BE225,"*変更契約*")),"変更後予定価格",IF(COUNTIF(BE225,"*単価*"),"年間支払金額","予定価格"))))))))))))</f>
        <v>#REF!</v>
      </c>
      <c r="AY225" s="194" t="e">
        <f>IF(AND(BD225=#REF!,R225&gt;#REF!),"○",IF(AND(BD225=#REF!,R225&gt;=#REF!),"○",IF(AND(BD225=#REF!,R225&gt;=#REF!),"○",IF(AND(BD225=#REF!,R225&gt;=#REF!),"○",IF(AND(BD225=#REF!,R225&gt;=#REF!),"○",IF(AND(BD225=#REF!,R225&gt;=#REF!),"○",IF(AND(BD225=#REF!,R225&gt;=#REF!),"○",IF(AND(BD225=#REF!,R225&gt;=#REF!),"○",IF(AND(BD225=#REF!,R225&gt;=#REF!),"○",IF(R225="他官署で調達手続き入札を実施のため","○","×"))))))))))</f>
        <v>#REF!</v>
      </c>
      <c r="AZ225" s="194" t="e">
        <f>IF(AND(BD225=#REF!,V225&gt;#REF!),"○",IF(AND(BD225=#REF!,V225&gt;=#REF!),"○",IF(AND(BD225=#REF!,V225&gt;=#REF!),"○",IF(AND(BD225=#REF!,V225&gt;=#REF!),"○",IF(AND(BD225=#REF!,V225&gt;=#REF!),"○",IF(AND(BD225=#REF!,V225&gt;=#REF!),"○",IF(AND(BD225=#REF!,V225&gt;=#REF!),"○",IF(AND(BD225=#REF!,V225&gt;=#REF!),"○",IF(AND(BD225=#REF!,V225&gt;=#REF!),"○","×")))))))))</f>
        <v>#REF!</v>
      </c>
      <c r="BA225" s="194" t="e">
        <f t="shared" si="27"/>
        <v>#REF!</v>
      </c>
      <c r="BB225" s="194" t="e">
        <f t="shared" si="28"/>
        <v>#REF!</v>
      </c>
      <c r="BC225" s="195" t="e">
        <f t="shared" si="29"/>
        <v>#REF!</v>
      </c>
      <c r="BD225" s="193">
        <f t="shared" si="32"/>
        <v>0</v>
      </c>
      <c r="BE225" s="7" t="e">
        <f>IF(AG225=#REF!,"",IF(AND(K225&lt;&gt;"",ISTEXT(S225)),"分担契約/単価契約",IF(ISTEXT(S225),"単価契約",IF(K225&lt;&gt;"","分担契約",""))))</f>
        <v>#REF!</v>
      </c>
      <c r="BF225" s="205" t="e">
        <f>IF(COUNTIF(R225,"**"),"",IF(AND(R225&gt;=#REF!,OR(H225=#REF!,H225=#REF!)),1,IF(AND(R225&gt;=#REF!,H225&lt;&gt;#REF!,H225&lt;&gt;#REF!),1,"")))</f>
        <v>#REF!</v>
      </c>
      <c r="BG225" s="253" t="str">
        <f t="shared" si="33"/>
        <v>○</v>
      </c>
      <c r="BH225" s="205" t="b">
        <f t="shared" si="34"/>
        <v>1</v>
      </c>
      <c r="BI225" s="205" t="b">
        <f t="shared" si="35"/>
        <v>1</v>
      </c>
    </row>
    <row r="226" spans="1:61" ht="54.95" customHeight="1">
      <c r="A226" s="177">
        <f t="shared" si="30"/>
        <v>221</v>
      </c>
      <c r="B226" s="177" t="str">
        <f t="shared" si="36"/>
        <v/>
      </c>
      <c r="C226" s="177" t="str">
        <f>IF(B226&lt;&gt;1,"",COUNTIF($B$6:B226,1))</f>
        <v/>
      </c>
      <c r="D226" s="177" t="str">
        <f>IF(B226&lt;&gt;2,"",COUNTIF($B$6:B226,2))</f>
        <v/>
      </c>
      <c r="E226" s="177" t="str">
        <f>IF(B226&lt;&gt;3,"",COUNTIF($B$6:B226,3))</f>
        <v/>
      </c>
      <c r="F226" s="177" t="str">
        <f>IF(B226&lt;&gt;4,"",COUNTIF($B$6:B226,4))</f>
        <v/>
      </c>
      <c r="G226" s="59"/>
      <c r="H226" s="60"/>
      <c r="I226" s="60"/>
      <c r="J226" s="60"/>
      <c r="K226" s="59"/>
      <c r="L226" s="7"/>
      <c r="M226" s="61"/>
      <c r="N226" s="60"/>
      <c r="O226" s="62"/>
      <c r="P226" s="60"/>
      <c r="Q226" s="59"/>
      <c r="R226" s="16"/>
      <c r="S226" s="80"/>
      <c r="T226" s="81"/>
      <c r="U226" s="237" t="e">
        <f>IF(OR(L226="×",AG226=#REF!),"－",IF(T226&lt;&gt;"",ROUNDDOWN(T226/R226,3),(IFERROR(ROUNDDOWN(S226/R226,3),"－"))))</f>
        <v>#REF!</v>
      </c>
      <c r="V226" s="63"/>
      <c r="W226" s="63"/>
      <c r="X226" s="59"/>
      <c r="Y226" s="64"/>
      <c r="Z226" s="65"/>
      <c r="AA226" s="66"/>
      <c r="AB226" s="7"/>
      <c r="AC226" s="10"/>
      <c r="AD226" s="10"/>
      <c r="AE226" s="67"/>
      <c r="AF226" s="68"/>
      <c r="AG226" s="64"/>
      <c r="AH226" s="60"/>
      <c r="AI226" s="60"/>
      <c r="AJ226" s="60"/>
      <c r="AK226" s="7"/>
      <c r="AL226" s="7"/>
      <c r="AM226" s="59"/>
      <c r="AN226" s="7"/>
      <c r="AO226" s="7"/>
      <c r="AP226" s="7"/>
      <c r="AQ226" s="7"/>
      <c r="AR226" s="7"/>
      <c r="AS226" s="7"/>
      <c r="AT226" s="7"/>
      <c r="AU226" s="7"/>
      <c r="AV226" s="179"/>
      <c r="AW226" s="192"/>
      <c r="AX226" s="194" t="e">
        <f>IF(AND(OR(K226=#REF!,K226=#REF!),OR(AG226=#REF!,AG226=#REF!)),"年間支払金額(全官署)",IF(OR(AG226=#REF!,AG226=#REF!),"年間支払金額",IF(AND(OR(COUNTIF(AI226,"*すべて*"),COUNTIF(AI226,"*全て*")),Q226="●",OR(K226=#REF!,K226=#REF!)),"年間支払金額(全官署、契約相手方ごと)",IF(AND(OR(COUNTIF(AI226,"*すべて*"),COUNTIF(AI226,"*全て*")),Q226="●"),"年間支払金額(契約相手方ごと)",IF(AND(OR(K226=#REF!,K226=#REF!),AG226=#REF!),"契約総額(全官署)",IF(AND(K226=#REF!,AG226=#REF!),"契約総額(自官署のみ)",IF(K226=#REF!,"年間支払金額(自官署のみ)",IF(AG226=#REF!,"契約総額",IF(AND(COUNTIF(BE226,"&lt;&gt;*単価*"),OR(K226=#REF!,K226=#REF!)),"全官署予定価格",IF(AND(COUNTIF(BE226,"*単価*"),OR(K226=#REF!,K226=#REF!)),"全官署支払金額",IF(AND(COUNTIF(BE226,"&lt;&gt;*単価*"),COUNTIF(BE226,"*変更契約*")),"変更後予定価格",IF(COUNTIF(BE226,"*単価*"),"年間支払金額","予定価格"))))))))))))</f>
        <v>#REF!</v>
      </c>
      <c r="AY226" s="194" t="e">
        <f>IF(AND(BD226=#REF!,R226&gt;#REF!),"○",IF(AND(BD226=#REF!,R226&gt;=#REF!),"○",IF(AND(BD226=#REF!,R226&gt;=#REF!),"○",IF(AND(BD226=#REF!,R226&gt;=#REF!),"○",IF(AND(BD226=#REF!,R226&gt;=#REF!),"○",IF(AND(BD226=#REF!,R226&gt;=#REF!),"○",IF(AND(BD226=#REF!,R226&gt;=#REF!),"○",IF(AND(BD226=#REF!,R226&gt;=#REF!),"○",IF(AND(BD226=#REF!,R226&gt;=#REF!),"○",IF(R226="他官署で調達手続き入札を実施のため","○","×"))))))))))</f>
        <v>#REF!</v>
      </c>
      <c r="AZ226" s="194" t="e">
        <f>IF(AND(BD226=#REF!,V226&gt;#REF!),"○",IF(AND(BD226=#REF!,V226&gt;=#REF!),"○",IF(AND(BD226=#REF!,V226&gt;=#REF!),"○",IF(AND(BD226=#REF!,V226&gt;=#REF!),"○",IF(AND(BD226=#REF!,V226&gt;=#REF!),"○",IF(AND(BD226=#REF!,V226&gt;=#REF!),"○",IF(AND(BD226=#REF!,V226&gt;=#REF!),"○",IF(AND(BD226=#REF!,V226&gt;=#REF!),"○",IF(AND(BD226=#REF!,V226&gt;=#REF!),"○","×")))))))))</f>
        <v>#REF!</v>
      </c>
      <c r="BA226" s="194" t="e">
        <f t="shared" si="27"/>
        <v>#REF!</v>
      </c>
      <c r="BB226" s="194" t="e">
        <f t="shared" si="28"/>
        <v>#REF!</v>
      </c>
      <c r="BC226" s="195" t="e">
        <f t="shared" si="29"/>
        <v>#REF!</v>
      </c>
      <c r="BD226" s="193">
        <f t="shared" si="32"/>
        <v>0</v>
      </c>
      <c r="BE226" s="7" t="e">
        <f>IF(AG226=#REF!,"",IF(AND(K226&lt;&gt;"",ISTEXT(S226)),"分担契約/単価契約",IF(ISTEXT(S226),"単価契約",IF(K226&lt;&gt;"","分担契約",""))))</f>
        <v>#REF!</v>
      </c>
      <c r="BF226" s="205" t="e">
        <f>IF(COUNTIF(R226,"**"),"",IF(AND(R226&gt;=#REF!,OR(H226=#REF!,H226=#REF!)),1,IF(AND(R226&gt;=#REF!,H226&lt;&gt;#REF!,H226&lt;&gt;#REF!),1,"")))</f>
        <v>#REF!</v>
      </c>
      <c r="BG226" s="253" t="str">
        <f t="shared" si="33"/>
        <v>○</v>
      </c>
      <c r="BH226" s="205" t="b">
        <f t="shared" si="34"/>
        <v>1</v>
      </c>
      <c r="BI226" s="205" t="b">
        <f t="shared" si="35"/>
        <v>1</v>
      </c>
    </row>
    <row r="227" spans="1:61" ht="54.95" customHeight="1">
      <c r="A227" s="177">
        <f t="shared" si="30"/>
        <v>222</v>
      </c>
      <c r="B227" s="177" t="str">
        <f t="shared" si="36"/>
        <v/>
      </c>
      <c r="C227" s="177" t="str">
        <f>IF(B227&lt;&gt;1,"",COUNTIF($B$6:B227,1))</f>
        <v/>
      </c>
      <c r="D227" s="177" t="str">
        <f>IF(B227&lt;&gt;2,"",COUNTIF($B$6:B227,2))</f>
        <v/>
      </c>
      <c r="E227" s="177" t="str">
        <f>IF(B227&lt;&gt;3,"",COUNTIF($B$6:B227,3))</f>
        <v/>
      </c>
      <c r="F227" s="177" t="str">
        <f>IF(B227&lt;&gt;4,"",COUNTIF($B$6:B227,4))</f>
        <v/>
      </c>
      <c r="G227" s="59"/>
      <c r="H227" s="60"/>
      <c r="I227" s="60"/>
      <c r="J227" s="60"/>
      <c r="K227" s="59"/>
      <c r="L227" s="7"/>
      <c r="M227" s="61"/>
      <c r="N227" s="60"/>
      <c r="O227" s="62"/>
      <c r="P227" s="60"/>
      <c r="Q227" s="59"/>
      <c r="R227" s="16"/>
      <c r="S227" s="80"/>
      <c r="T227" s="81"/>
      <c r="U227" s="237" t="e">
        <f>IF(OR(L227="×",AG227=#REF!),"－",IF(T227&lt;&gt;"",ROUNDDOWN(T227/R227,3),(IFERROR(ROUNDDOWN(S227/R227,3),"－"))))</f>
        <v>#REF!</v>
      </c>
      <c r="V227" s="63"/>
      <c r="W227" s="63"/>
      <c r="X227" s="59"/>
      <c r="Y227" s="64"/>
      <c r="Z227" s="65"/>
      <c r="AA227" s="66"/>
      <c r="AB227" s="7"/>
      <c r="AC227" s="10"/>
      <c r="AD227" s="10"/>
      <c r="AE227" s="67"/>
      <c r="AF227" s="68"/>
      <c r="AG227" s="64"/>
      <c r="AH227" s="60"/>
      <c r="AI227" s="60"/>
      <c r="AJ227" s="60"/>
      <c r="AK227" s="7"/>
      <c r="AL227" s="7"/>
      <c r="AM227" s="59"/>
      <c r="AN227" s="7"/>
      <c r="AO227" s="7"/>
      <c r="AP227" s="7"/>
      <c r="AQ227" s="7"/>
      <c r="AR227" s="7"/>
      <c r="AS227" s="7"/>
      <c r="AT227" s="7"/>
      <c r="AU227" s="7"/>
      <c r="AV227" s="179"/>
      <c r="AW227" s="192"/>
      <c r="AX227" s="194" t="e">
        <f>IF(AND(OR(K227=#REF!,K227=#REF!),OR(AG227=#REF!,AG227=#REF!)),"年間支払金額(全官署)",IF(OR(AG227=#REF!,AG227=#REF!),"年間支払金額",IF(AND(OR(COUNTIF(AI227,"*すべて*"),COUNTIF(AI227,"*全て*")),Q227="●",OR(K227=#REF!,K227=#REF!)),"年間支払金額(全官署、契約相手方ごと)",IF(AND(OR(COUNTIF(AI227,"*すべて*"),COUNTIF(AI227,"*全て*")),Q227="●"),"年間支払金額(契約相手方ごと)",IF(AND(OR(K227=#REF!,K227=#REF!),AG227=#REF!),"契約総額(全官署)",IF(AND(K227=#REF!,AG227=#REF!),"契約総額(自官署のみ)",IF(K227=#REF!,"年間支払金額(自官署のみ)",IF(AG227=#REF!,"契約総額",IF(AND(COUNTIF(BE227,"&lt;&gt;*単価*"),OR(K227=#REF!,K227=#REF!)),"全官署予定価格",IF(AND(COUNTIF(BE227,"*単価*"),OR(K227=#REF!,K227=#REF!)),"全官署支払金額",IF(AND(COUNTIF(BE227,"&lt;&gt;*単価*"),COUNTIF(BE227,"*変更契約*")),"変更後予定価格",IF(COUNTIF(BE227,"*単価*"),"年間支払金額","予定価格"))))))))))))</f>
        <v>#REF!</v>
      </c>
      <c r="AY227" s="194" t="e">
        <f>IF(AND(BD227=#REF!,R227&gt;#REF!),"○",IF(AND(BD227=#REF!,R227&gt;=#REF!),"○",IF(AND(BD227=#REF!,R227&gt;=#REF!),"○",IF(AND(BD227=#REF!,R227&gt;=#REF!),"○",IF(AND(BD227=#REF!,R227&gt;=#REF!),"○",IF(AND(BD227=#REF!,R227&gt;=#REF!),"○",IF(AND(BD227=#REF!,R227&gt;=#REF!),"○",IF(AND(BD227=#REF!,R227&gt;=#REF!),"○",IF(AND(BD227=#REF!,R227&gt;=#REF!),"○",IF(R227="他官署で調達手続き入札を実施のため","○","×"))))))))))</f>
        <v>#REF!</v>
      </c>
      <c r="AZ227" s="194" t="e">
        <f>IF(AND(BD227=#REF!,V227&gt;#REF!),"○",IF(AND(BD227=#REF!,V227&gt;=#REF!),"○",IF(AND(BD227=#REF!,V227&gt;=#REF!),"○",IF(AND(BD227=#REF!,V227&gt;=#REF!),"○",IF(AND(BD227=#REF!,V227&gt;=#REF!),"○",IF(AND(BD227=#REF!,V227&gt;=#REF!),"○",IF(AND(BD227=#REF!,V227&gt;=#REF!),"○",IF(AND(BD227=#REF!,V227&gt;=#REF!),"○",IF(AND(BD227=#REF!,V227&gt;=#REF!),"○","×")))))))))</f>
        <v>#REF!</v>
      </c>
      <c r="BA227" s="194" t="e">
        <f t="shared" si="27"/>
        <v>#REF!</v>
      </c>
      <c r="BB227" s="194" t="e">
        <f t="shared" si="28"/>
        <v>#REF!</v>
      </c>
      <c r="BC227" s="195" t="e">
        <f t="shared" si="29"/>
        <v>#REF!</v>
      </c>
      <c r="BD227" s="193">
        <f t="shared" si="32"/>
        <v>0</v>
      </c>
      <c r="BE227" s="7" t="e">
        <f>IF(AG227=#REF!,"",IF(AND(K227&lt;&gt;"",ISTEXT(S227)),"分担契約/単価契約",IF(ISTEXT(S227),"単価契約",IF(K227&lt;&gt;"","分担契約",""))))</f>
        <v>#REF!</v>
      </c>
      <c r="BF227" s="205" t="e">
        <f>IF(COUNTIF(R227,"**"),"",IF(AND(R227&gt;=#REF!,OR(H227=#REF!,H227=#REF!)),1,IF(AND(R227&gt;=#REF!,H227&lt;&gt;#REF!,H227&lt;&gt;#REF!),1,"")))</f>
        <v>#REF!</v>
      </c>
      <c r="BG227" s="253" t="str">
        <f t="shared" si="33"/>
        <v>○</v>
      </c>
      <c r="BH227" s="205" t="b">
        <f t="shared" si="34"/>
        <v>1</v>
      </c>
      <c r="BI227" s="205" t="b">
        <f t="shared" si="35"/>
        <v>1</v>
      </c>
    </row>
    <row r="228" spans="1:61" ht="54.95" customHeight="1">
      <c r="A228" s="177">
        <f t="shared" si="30"/>
        <v>223</v>
      </c>
      <c r="B228" s="177" t="str">
        <f t="shared" si="36"/>
        <v/>
      </c>
      <c r="C228" s="177" t="str">
        <f>IF(B228&lt;&gt;1,"",COUNTIF($B$6:B228,1))</f>
        <v/>
      </c>
      <c r="D228" s="177" t="str">
        <f>IF(B228&lt;&gt;2,"",COUNTIF($B$6:B228,2))</f>
        <v/>
      </c>
      <c r="E228" s="177" t="str">
        <f>IF(B228&lt;&gt;3,"",COUNTIF($B$6:B228,3))</f>
        <v/>
      </c>
      <c r="F228" s="177" t="str">
        <f>IF(B228&lt;&gt;4,"",COUNTIF($B$6:B228,4))</f>
        <v/>
      </c>
      <c r="G228" s="59"/>
      <c r="H228" s="60"/>
      <c r="I228" s="60"/>
      <c r="J228" s="60"/>
      <c r="K228" s="59"/>
      <c r="L228" s="7"/>
      <c r="M228" s="61"/>
      <c r="N228" s="60"/>
      <c r="O228" s="62"/>
      <c r="P228" s="60"/>
      <c r="Q228" s="59"/>
      <c r="R228" s="16"/>
      <c r="S228" s="80"/>
      <c r="T228" s="81"/>
      <c r="U228" s="237" t="e">
        <f>IF(OR(L228="×",AG228=#REF!),"－",IF(T228&lt;&gt;"",ROUNDDOWN(T228/R228,3),(IFERROR(ROUNDDOWN(S228/R228,3),"－"))))</f>
        <v>#REF!</v>
      </c>
      <c r="V228" s="63"/>
      <c r="W228" s="63"/>
      <c r="X228" s="59"/>
      <c r="Y228" s="64"/>
      <c r="Z228" s="65"/>
      <c r="AA228" s="66"/>
      <c r="AB228" s="7"/>
      <c r="AC228" s="10"/>
      <c r="AD228" s="10"/>
      <c r="AE228" s="67"/>
      <c r="AF228" s="68"/>
      <c r="AG228" s="64"/>
      <c r="AH228" s="60"/>
      <c r="AI228" s="60"/>
      <c r="AJ228" s="60"/>
      <c r="AK228" s="7"/>
      <c r="AL228" s="7"/>
      <c r="AM228" s="59"/>
      <c r="AN228" s="7"/>
      <c r="AO228" s="7"/>
      <c r="AP228" s="7"/>
      <c r="AQ228" s="7"/>
      <c r="AR228" s="7"/>
      <c r="AS228" s="7"/>
      <c r="AT228" s="7"/>
      <c r="AU228" s="7"/>
      <c r="AV228" s="179"/>
      <c r="AW228" s="192"/>
      <c r="AX228" s="194" t="e">
        <f>IF(AND(OR(K228=#REF!,K228=#REF!),OR(AG228=#REF!,AG228=#REF!)),"年間支払金額(全官署)",IF(OR(AG228=#REF!,AG228=#REF!),"年間支払金額",IF(AND(OR(COUNTIF(AI228,"*すべて*"),COUNTIF(AI228,"*全て*")),Q228="●",OR(K228=#REF!,K228=#REF!)),"年間支払金額(全官署、契約相手方ごと)",IF(AND(OR(COUNTIF(AI228,"*すべて*"),COUNTIF(AI228,"*全て*")),Q228="●"),"年間支払金額(契約相手方ごと)",IF(AND(OR(K228=#REF!,K228=#REF!),AG228=#REF!),"契約総額(全官署)",IF(AND(K228=#REF!,AG228=#REF!),"契約総額(自官署のみ)",IF(K228=#REF!,"年間支払金額(自官署のみ)",IF(AG228=#REF!,"契約総額",IF(AND(COUNTIF(BE228,"&lt;&gt;*単価*"),OR(K228=#REF!,K228=#REF!)),"全官署予定価格",IF(AND(COUNTIF(BE228,"*単価*"),OR(K228=#REF!,K228=#REF!)),"全官署支払金額",IF(AND(COUNTIF(BE228,"&lt;&gt;*単価*"),COUNTIF(BE228,"*変更契約*")),"変更後予定価格",IF(COUNTIF(BE228,"*単価*"),"年間支払金額","予定価格"))))))))))))</f>
        <v>#REF!</v>
      </c>
      <c r="AY228" s="194" t="e">
        <f>IF(AND(BD228=#REF!,R228&gt;#REF!),"○",IF(AND(BD228=#REF!,R228&gt;=#REF!),"○",IF(AND(BD228=#REF!,R228&gt;=#REF!),"○",IF(AND(BD228=#REF!,R228&gt;=#REF!),"○",IF(AND(BD228=#REF!,R228&gt;=#REF!),"○",IF(AND(BD228=#REF!,R228&gt;=#REF!),"○",IF(AND(BD228=#REF!,R228&gt;=#REF!),"○",IF(AND(BD228=#REF!,R228&gt;=#REF!),"○",IF(AND(BD228=#REF!,R228&gt;=#REF!),"○",IF(R228="他官署で調達手続き入札を実施のため","○","×"))))))))))</f>
        <v>#REF!</v>
      </c>
      <c r="AZ228" s="194" t="e">
        <f>IF(AND(BD228=#REF!,V228&gt;#REF!),"○",IF(AND(BD228=#REF!,V228&gt;=#REF!),"○",IF(AND(BD228=#REF!,V228&gt;=#REF!),"○",IF(AND(BD228=#REF!,V228&gt;=#REF!),"○",IF(AND(BD228=#REF!,V228&gt;=#REF!),"○",IF(AND(BD228=#REF!,V228&gt;=#REF!),"○",IF(AND(BD228=#REF!,V228&gt;=#REF!),"○",IF(AND(BD228=#REF!,V228&gt;=#REF!),"○",IF(AND(BD228=#REF!,V228&gt;=#REF!),"○","×")))))))))</f>
        <v>#REF!</v>
      </c>
      <c r="BA228" s="194" t="e">
        <f t="shared" si="27"/>
        <v>#REF!</v>
      </c>
      <c r="BB228" s="194" t="e">
        <f t="shared" si="28"/>
        <v>#REF!</v>
      </c>
      <c r="BC228" s="195" t="e">
        <f t="shared" si="29"/>
        <v>#REF!</v>
      </c>
      <c r="BD228" s="193">
        <f t="shared" si="32"/>
        <v>0</v>
      </c>
      <c r="BE228" s="7" t="e">
        <f>IF(AG228=#REF!,"",IF(AND(K228&lt;&gt;"",ISTEXT(S228)),"分担契約/単価契約",IF(ISTEXT(S228),"単価契約",IF(K228&lt;&gt;"","分担契約",""))))</f>
        <v>#REF!</v>
      </c>
      <c r="BF228" s="205" t="e">
        <f>IF(COUNTIF(R228,"**"),"",IF(AND(R228&gt;=#REF!,OR(H228=#REF!,H228=#REF!)),1,IF(AND(R228&gt;=#REF!,H228&lt;&gt;#REF!,H228&lt;&gt;#REF!),1,"")))</f>
        <v>#REF!</v>
      </c>
      <c r="BG228" s="253" t="str">
        <f t="shared" si="33"/>
        <v>○</v>
      </c>
      <c r="BH228" s="205" t="b">
        <f t="shared" si="34"/>
        <v>1</v>
      </c>
      <c r="BI228" s="205" t="b">
        <f t="shared" si="35"/>
        <v>1</v>
      </c>
    </row>
    <row r="229" spans="1:61" ht="54.95" customHeight="1">
      <c r="A229" s="177">
        <f t="shared" si="30"/>
        <v>224</v>
      </c>
      <c r="B229" s="177" t="str">
        <f t="shared" si="36"/>
        <v/>
      </c>
      <c r="C229" s="177" t="str">
        <f>IF(B229&lt;&gt;1,"",COUNTIF($B$6:B229,1))</f>
        <v/>
      </c>
      <c r="D229" s="177" t="str">
        <f>IF(B229&lt;&gt;2,"",COUNTIF($B$6:B229,2))</f>
        <v/>
      </c>
      <c r="E229" s="177" t="str">
        <f>IF(B229&lt;&gt;3,"",COUNTIF($B$6:B229,3))</f>
        <v/>
      </c>
      <c r="F229" s="177" t="str">
        <f>IF(B229&lt;&gt;4,"",COUNTIF($B$6:B229,4))</f>
        <v/>
      </c>
      <c r="G229" s="59"/>
      <c r="H229" s="60"/>
      <c r="I229" s="60"/>
      <c r="J229" s="60"/>
      <c r="K229" s="59"/>
      <c r="L229" s="7"/>
      <c r="M229" s="61"/>
      <c r="N229" s="60"/>
      <c r="O229" s="62"/>
      <c r="P229" s="60"/>
      <c r="Q229" s="59"/>
      <c r="R229" s="16"/>
      <c r="S229" s="80"/>
      <c r="T229" s="81"/>
      <c r="U229" s="237" t="e">
        <f>IF(OR(L229="×",AG229=#REF!),"－",IF(T229&lt;&gt;"",ROUNDDOWN(T229/R229,3),(IFERROR(ROUNDDOWN(S229/R229,3),"－"))))</f>
        <v>#REF!</v>
      </c>
      <c r="V229" s="63"/>
      <c r="W229" s="63"/>
      <c r="X229" s="59"/>
      <c r="Y229" s="64"/>
      <c r="Z229" s="65"/>
      <c r="AA229" s="66"/>
      <c r="AB229" s="7"/>
      <c r="AC229" s="10"/>
      <c r="AD229" s="10"/>
      <c r="AE229" s="67"/>
      <c r="AF229" s="68"/>
      <c r="AG229" s="64"/>
      <c r="AH229" s="60"/>
      <c r="AI229" s="60"/>
      <c r="AJ229" s="60"/>
      <c r="AK229" s="7"/>
      <c r="AL229" s="7"/>
      <c r="AM229" s="59"/>
      <c r="AN229" s="7"/>
      <c r="AO229" s="7"/>
      <c r="AP229" s="7"/>
      <c r="AQ229" s="7"/>
      <c r="AR229" s="7"/>
      <c r="AS229" s="7"/>
      <c r="AT229" s="7"/>
      <c r="AU229" s="7"/>
      <c r="AV229" s="179"/>
      <c r="AW229" s="192"/>
      <c r="AX229" s="194" t="e">
        <f>IF(AND(OR(K229=#REF!,K229=#REF!),OR(AG229=#REF!,AG229=#REF!)),"年間支払金額(全官署)",IF(OR(AG229=#REF!,AG229=#REF!),"年間支払金額",IF(AND(OR(COUNTIF(AI229,"*すべて*"),COUNTIF(AI229,"*全て*")),Q229="●",OR(K229=#REF!,K229=#REF!)),"年間支払金額(全官署、契約相手方ごと)",IF(AND(OR(COUNTIF(AI229,"*すべて*"),COUNTIF(AI229,"*全て*")),Q229="●"),"年間支払金額(契約相手方ごと)",IF(AND(OR(K229=#REF!,K229=#REF!),AG229=#REF!),"契約総額(全官署)",IF(AND(K229=#REF!,AG229=#REF!),"契約総額(自官署のみ)",IF(K229=#REF!,"年間支払金額(自官署のみ)",IF(AG229=#REF!,"契約総額",IF(AND(COUNTIF(BE229,"&lt;&gt;*単価*"),OR(K229=#REF!,K229=#REF!)),"全官署予定価格",IF(AND(COUNTIF(BE229,"*単価*"),OR(K229=#REF!,K229=#REF!)),"全官署支払金額",IF(AND(COUNTIF(BE229,"&lt;&gt;*単価*"),COUNTIF(BE229,"*変更契約*")),"変更後予定価格",IF(COUNTIF(BE229,"*単価*"),"年間支払金額","予定価格"))))))))))))</f>
        <v>#REF!</v>
      </c>
      <c r="AY229" s="194" t="e">
        <f>IF(AND(BD229=#REF!,R229&gt;#REF!),"○",IF(AND(BD229=#REF!,R229&gt;=#REF!),"○",IF(AND(BD229=#REF!,R229&gt;=#REF!),"○",IF(AND(BD229=#REF!,R229&gt;=#REF!),"○",IF(AND(BD229=#REF!,R229&gt;=#REF!),"○",IF(AND(BD229=#REF!,R229&gt;=#REF!),"○",IF(AND(BD229=#REF!,R229&gt;=#REF!),"○",IF(AND(BD229=#REF!,R229&gt;=#REF!),"○",IF(AND(BD229=#REF!,R229&gt;=#REF!),"○",IF(R229="他官署で調達手続き入札を実施のため","○","×"))))))))))</f>
        <v>#REF!</v>
      </c>
      <c r="AZ229" s="194" t="e">
        <f>IF(AND(BD229=#REF!,V229&gt;#REF!),"○",IF(AND(BD229=#REF!,V229&gt;=#REF!),"○",IF(AND(BD229=#REF!,V229&gt;=#REF!),"○",IF(AND(BD229=#REF!,V229&gt;=#REF!),"○",IF(AND(BD229=#REF!,V229&gt;=#REF!),"○",IF(AND(BD229=#REF!,V229&gt;=#REF!),"○",IF(AND(BD229=#REF!,V229&gt;=#REF!),"○",IF(AND(BD229=#REF!,V229&gt;=#REF!),"○",IF(AND(BD229=#REF!,V229&gt;=#REF!),"○","×")))))))))</f>
        <v>#REF!</v>
      </c>
      <c r="BA229" s="194" t="e">
        <f t="shared" si="27"/>
        <v>#REF!</v>
      </c>
      <c r="BB229" s="194" t="e">
        <f t="shared" si="28"/>
        <v>#REF!</v>
      </c>
      <c r="BC229" s="195" t="e">
        <f t="shared" si="29"/>
        <v>#REF!</v>
      </c>
      <c r="BD229" s="193">
        <f t="shared" si="32"/>
        <v>0</v>
      </c>
      <c r="BE229" s="7" t="e">
        <f>IF(AG229=#REF!,"",IF(AND(K229&lt;&gt;"",ISTEXT(S229)),"分担契約/単価契約",IF(ISTEXT(S229),"単価契約",IF(K229&lt;&gt;"","分担契約",""))))</f>
        <v>#REF!</v>
      </c>
      <c r="BF229" s="205" t="e">
        <f>IF(COUNTIF(R229,"**"),"",IF(AND(R229&gt;=#REF!,OR(H229=#REF!,H229=#REF!)),1,IF(AND(R229&gt;=#REF!,H229&lt;&gt;#REF!,H229&lt;&gt;#REF!),1,"")))</f>
        <v>#REF!</v>
      </c>
      <c r="BG229" s="253" t="str">
        <f t="shared" si="33"/>
        <v>○</v>
      </c>
      <c r="BH229" s="205" t="b">
        <f t="shared" si="34"/>
        <v>1</v>
      </c>
      <c r="BI229" s="205" t="b">
        <f t="shared" si="35"/>
        <v>1</v>
      </c>
    </row>
    <row r="230" spans="1:61" ht="54.95" customHeight="1">
      <c r="A230" s="177">
        <f t="shared" si="30"/>
        <v>225</v>
      </c>
      <c r="B230" s="177" t="str">
        <f t="shared" si="36"/>
        <v/>
      </c>
      <c r="C230" s="177" t="str">
        <f>IF(B230&lt;&gt;1,"",COUNTIF($B$6:B230,1))</f>
        <v/>
      </c>
      <c r="D230" s="177" t="str">
        <f>IF(B230&lt;&gt;2,"",COUNTIF($B$6:B230,2))</f>
        <v/>
      </c>
      <c r="E230" s="177" t="str">
        <f>IF(B230&lt;&gt;3,"",COUNTIF($B$6:B230,3))</f>
        <v/>
      </c>
      <c r="F230" s="177" t="str">
        <f>IF(B230&lt;&gt;4,"",COUNTIF($B$6:B230,4))</f>
        <v/>
      </c>
      <c r="G230" s="59"/>
      <c r="H230" s="60"/>
      <c r="I230" s="60"/>
      <c r="J230" s="60"/>
      <c r="K230" s="59"/>
      <c r="L230" s="7"/>
      <c r="M230" s="61"/>
      <c r="N230" s="60"/>
      <c r="O230" s="62"/>
      <c r="P230" s="60"/>
      <c r="Q230" s="59"/>
      <c r="R230" s="16"/>
      <c r="S230" s="80"/>
      <c r="T230" s="81"/>
      <c r="U230" s="237" t="e">
        <f>IF(OR(L230="×",AG230=#REF!),"－",IF(T230&lt;&gt;"",ROUNDDOWN(T230/R230,3),(IFERROR(ROUNDDOWN(S230/R230,3),"－"))))</f>
        <v>#REF!</v>
      </c>
      <c r="V230" s="63"/>
      <c r="W230" s="63"/>
      <c r="X230" s="59"/>
      <c r="Y230" s="64"/>
      <c r="Z230" s="65"/>
      <c r="AA230" s="66"/>
      <c r="AB230" s="7"/>
      <c r="AC230" s="10"/>
      <c r="AD230" s="10"/>
      <c r="AE230" s="67"/>
      <c r="AF230" s="68"/>
      <c r="AG230" s="64"/>
      <c r="AH230" s="60"/>
      <c r="AI230" s="60"/>
      <c r="AJ230" s="60"/>
      <c r="AK230" s="7"/>
      <c r="AL230" s="7"/>
      <c r="AM230" s="59"/>
      <c r="AN230" s="7"/>
      <c r="AO230" s="7"/>
      <c r="AP230" s="7"/>
      <c r="AQ230" s="7"/>
      <c r="AR230" s="7"/>
      <c r="AS230" s="7"/>
      <c r="AT230" s="7"/>
      <c r="AU230" s="7"/>
      <c r="AV230" s="179"/>
      <c r="AW230" s="192"/>
      <c r="AX230" s="194" t="e">
        <f>IF(AND(OR(K230=#REF!,K230=#REF!),OR(AG230=#REF!,AG230=#REF!)),"年間支払金額(全官署)",IF(OR(AG230=#REF!,AG230=#REF!),"年間支払金額",IF(AND(OR(COUNTIF(AI230,"*すべて*"),COUNTIF(AI230,"*全て*")),Q230="●",OR(K230=#REF!,K230=#REF!)),"年間支払金額(全官署、契約相手方ごと)",IF(AND(OR(COUNTIF(AI230,"*すべて*"),COUNTIF(AI230,"*全て*")),Q230="●"),"年間支払金額(契約相手方ごと)",IF(AND(OR(K230=#REF!,K230=#REF!),AG230=#REF!),"契約総額(全官署)",IF(AND(K230=#REF!,AG230=#REF!),"契約総額(自官署のみ)",IF(K230=#REF!,"年間支払金額(自官署のみ)",IF(AG230=#REF!,"契約総額",IF(AND(COUNTIF(BE230,"&lt;&gt;*単価*"),OR(K230=#REF!,K230=#REF!)),"全官署予定価格",IF(AND(COUNTIF(BE230,"*単価*"),OR(K230=#REF!,K230=#REF!)),"全官署支払金額",IF(AND(COUNTIF(BE230,"&lt;&gt;*単価*"),COUNTIF(BE230,"*変更契約*")),"変更後予定価格",IF(COUNTIF(BE230,"*単価*"),"年間支払金額","予定価格"))))))))))))</f>
        <v>#REF!</v>
      </c>
      <c r="AY230" s="194" t="e">
        <f>IF(AND(BD230=#REF!,R230&gt;#REF!),"○",IF(AND(BD230=#REF!,R230&gt;=#REF!),"○",IF(AND(BD230=#REF!,R230&gt;=#REF!),"○",IF(AND(BD230=#REF!,R230&gt;=#REF!),"○",IF(AND(BD230=#REF!,R230&gt;=#REF!),"○",IF(AND(BD230=#REF!,R230&gt;=#REF!),"○",IF(AND(BD230=#REF!,R230&gt;=#REF!),"○",IF(AND(BD230=#REF!,R230&gt;=#REF!),"○",IF(AND(BD230=#REF!,R230&gt;=#REF!),"○",IF(R230="他官署で調達手続き入札を実施のため","○","×"))))))))))</f>
        <v>#REF!</v>
      </c>
      <c r="AZ230" s="194" t="e">
        <f>IF(AND(BD230=#REF!,V230&gt;#REF!),"○",IF(AND(BD230=#REF!,V230&gt;=#REF!),"○",IF(AND(BD230=#REF!,V230&gt;=#REF!),"○",IF(AND(BD230=#REF!,V230&gt;=#REF!),"○",IF(AND(BD230=#REF!,V230&gt;=#REF!),"○",IF(AND(BD230=#REF!,V230&gt;=#REF!),"○",IF(AND(BD230=#REF!,V230&gt;=#REF!),"○",IF(AND(BD230=#REF!,V230&gt;=#REF!),"○",IF(AND(BD230=#REF!,V230&gt;=#REF!),"○","×")))))))))</f>
        <v>#REF!</v>
      </c>
      <c r="BA230" s="194" t="e">
        <f t="shared" si="27"/>
        <v>#REF!</v>
      </c>
      <c r="BB230" s="194" t="e">
        <f t="shared" si="28"/>
        <v>#REF!</v>
      </c>
      <c r="BC230" s="195" t="e">
        <f t="shared" si="29"/>
        <v>#REF!</v>
      </c>
      <c r="BD230" s="193">
        <f t="shared" si="32"/>
        <v>0</v>
      </c>
      <c r="BE230" s="7" t="e">
        <f>IF(AG230=#REF!,"",IF(AND(K230&lt;&gt;"",ISTEXT(S230)),"分担契約/単価契約",IF(ISTEXT(S230),"単価契約",IF(K230&lt;&gt;"","分担契約",""))))</f>
        <v>#REF!</v>
      </c>
      <c r="BF230" s="205" t="e">
        <f>IF(COUNTIF(R230,"**"),"",IF(AND(R230&gt;=#REF!,OR(H230=#REF!,H230=#REF!)),1,IF(AND(R230&gt;=#REF!,H230&lt;&gt;#REF!,H230&lt;&gt;#REF!),1,"")))</f>
        <v>#REF!</v>
      </c>
      <c r="BG230" s="253" t="str">
        <f t="shared" si="33"/>
        <v>○</v>
      </c>
      <c r="BH230" s="205" t="b">
        <f t="shared" si="34"/>
        <v>1</v>
      </c>
      <c r="BI230" s="205" t="b">
        <f t="shared" si="35"/>
        <v>1</v>
      </c>
    </row>
    <row r="231" spans="1:61" ht="54.95" customHeight="1">
      <c r="A231" s="177">
        <f t="shared" si="30"/>
        <v>226</v>
      </c>
      <c r="B231" s="177" t="str">
        <f t="shared" si="36"/>
        <v/>
      </c>
      <c r="C231" s="177" t="str">
        <f>IF(B231&lt;&gt;1,"",COUNTIF($B$6:B231,1))</f>
        <v/>
      </c>
      <c r="D231" s="177" t="str">
        <f>IF(B231&lt;&gt;2,"",COUNTIF($B$6:B231,2))</f>
        <v/>
      </c>
      <c r="E231" s="177" t="str">
        <f>IF(B231&lt;&gt;3,"",COUNTIF($B$6:B231,3))</f>
        <v/>
      </c>
      <c r="F231" s="177" t="str">
        <f>IF(B231&lt;&gt;4,"",COUNTIF($B$6:B231,4))</f>
        <v/>
      </c>
      <c r="G231" s="59"/>
      <c r="H231" s="60"/>
      <c r="I231" s="60"/>
      <c r="J231" s="60"/>
      <c r="K231" s="59"/>
      <c r="L231" s="7"/>
      <c r="M231" s="61"/>
      <c r="N231" s="60"/>
      <c r="O231" s="62"/>
      <c r="P231" s="60"/>
      <c r="Q231" s="59"/>
      <c r="R231" s="16"/>
      <c r="S231" s="80"/>
      <c r="T231" s="81"/>
      <c r="U231" s="237" t="e">
        <f>IF(OR(L231="×",AG231=#REF!),"－",IF(T231&lt;&gt;"",ROUNDDOWN(T231/R231,3),(IFERROR(ROUNDDOWN(S231/R231,3),"－"))))</f>
        <v>#REF!</v>
      </c>
      <c r="V231" s="63"/>
      <c r="W231" s="63"/>
      <c r="X231" s="59"/>
      <c r="Y231" s="64"/>
      <c r="Z231" s="65"/>
      <c r="AA231" s="66"/>
      <c r="AB231" s="7"/>
      <c r="AC231" s="10"/>
      <c r="AD231" s="10"/>
      <c r="AE231" s="67"/>
      <c r="AF231" s="68"/>
      <c r="AG231" s="64"/>
      <c r="AH231" s="60"/>
      <c r="AI231" s="60"/>
      <c r="AJ231" s="60"/>
      <c r="AK231" s="7"/>
      <c r="AL231" s="7"/>
      <c r="AM231" s="59"/>
      <c r="AN231" s="7"/>
      <c r="AO231" s="7"/>
      <c r="AP231" s="7"/>
      <c r="AQ231" s="7"/>
      <c r="AR231" s="7"/>
      <c r="AS231" s="7"/>
      <c r="AT231" s="7"/>
      <c r="AU231" s="7"/>
      <c r="AV231" s="179"/>
      <c r="AW231" s="192"/>
      <c r="AX231" s="194" t="e">
        <f>IF(AND(OR(K231=#REF!,K231=#REF!),OR(AG231=#REF!,AG231=#REF!)),"年間支払金額(全官署)",IF(OR(AG231=#REF!,AG231=#REF!),"年間支払金額",IF(AND(OR(COUNTIF(AI231,"*すべて*"),COUNTIF(AI231,"*全て*")),Q231="●",OR(K231=#REF!,K231=#REF!)),"年間支払金額(全官署、契約相手方ごと)",IF(AND(OR(COUNTIF(AI231,"*すべて*"),COUNTIF(AI231,"*全て*")),Q231="●"),"年間支払金額(契約相手方ごと)",IF(AND(OR(K231=#REF!,K231=#REF!),AG231=#REF!),"契約総額(全官署)",IF(AND(K231=#REF!,AG231=#REF!),"契約総額(自官署のみ)",IF(K231=#REF!,"年間支払金額(自官署のみ)",IF(AG231=#REF!,"契約総額",IF(AND(COUNTIF(BE231,"&lt;&gt;*単価*"),OR(K231=#REF!,K231=#REF!)),"全官署予定価格",IF(AND(COUNTIF(BE231,"*単価*"),OR(K231=#REF!,K231=#REF!)),"全官署支払金額",IF(AND(COUNTIF(BE231,"&lt;&gt;*単価*"),COUNTIF(BE231,"*変更契約*")),"変更後予定価格",IF(COUNTIF(BE231,"*単価*"),"年間支払金額","予定価格"))))))))))))</f>
        <v>#REF!</v>
      </c>
      <c r="AY231" s="194" t="e">
        <f>IF(AND(BD231=#REF!,R231&gt;#REF!),"○",IF(AND(BD231=#REF!,R231&gt;=#REF!),"○",IF(AND(BD231=#REF!,R231&gt;=#REF!),"○",IF(AND(BD231=#REF!,R231&gt;=#REF!),"○",IF(AND(BD231=#REF!,R231&gt;=#REF!),"○",IF(AND(BD231=#REF!,R231&gt;=#REF!),"○",IF(AND(BD231=#REF!,R231&gt;=#REF!),"○",IF(AND(BD231=#REF!,R231&gt;=#REF!),"○",IF(AND(BD231=#REF!,R231&gt;=#REF!),"○",IF(R231="他官署で調達手続き入札を実施のため","○","×"))))))))))</f>
        <v>#REF!</v>
      </c>
      <c r="AZ231" s="194" t="e">
        <f>IF(AND(BD231=#REF!,V231&gt;#REF!),"○",IF(AND(BD231=#REF!,V231&gt;=#REF!),"○",IF(AND(BD231=#REF!,V231&gt;=#REF!),"○",IF(AND(BD231=#REF!,V231&gt;=#REF!),"○",IF(AND(BD231=#REF!,V231&gt;=#REF!),"○",IF(AND(BD231=#REF!,V231&gt;=#REF!),"○",IF(AND(BD231=#REF!,V231&gt;=#REF!),"○",IF(AND(BD231=#REF!,V231&gt;=#REF!),"○",IF(AND(BD231=#REF!,V231&gt;=#REF!),"○","×")))))))))</f>
        <v>#REF!</v>
      </c>
      <c r="BA231" s="194" t="e">
        <f t="shared" si="27"/>
        <v>#REF!</v>
      </c>
      <c r="BB231" s="194" t="e">
        <f t="shared" si="28"/>
        <v>#REF!</v>
      </c>
      <c r="BC231" s="195" t="e">
        <f t="shared" si="29"/>
        <v>#REF!</v>
      </c>
      <c r="BD231" s="193">
        <f t="shared" si="32"/>
        <v>0</v>
      </c>
      <c r="BE231" s="7" t="e">
        <f>IF(AG231=#REF!,"",IF(AND(K231&lt;&gt;"",ISTEXT(S231)),"分担契約/単価契約",IF(ISTEXT(S231),"単価契約",IF(K231&lt;&gt;"","分担契約",""))))</f>
        <v>#REF!</v>
      </c>
      <c r="BF231" s="205" t="e">
        <f>IF(COUNTIF(R231,"**"),"",IF(AND(R231&gt;=#REF!,OR(H231=#REF!,H231=#REF!)),1,IF(AND(R231&gt;=#REF!,H231&lt;&gt;#REF!,H231&lt;&gt;#REF!),1,"")))</f>
        <v>#REF!</v>
      </c>
      <c r="BG231" s="253" t="str">
        <f t="shared" si="33"/>
        <v>○</v>
      </c>
      <c r="BH231" s="205" t="b">
        <f t="shared" si="34"/>
        <v>1</v>
      </c>
      <c r="BI231" s="205" t="b">
        <f t="shared" si="35"/>
        <v>1</v>
      </c>
    </row>
    <row r="232" spans="1:61" ht="54.95" customHeight="1">
      <c r="A232" s="177">
        <f t="shared" si="30"/>
        <v>227</v>
      </c>
      <c r="B232" s="177" t="str">
        <f t="shared" si="36"/>
        <v/>
      </c>
      <c r="C232" s="177" t="str">
        <f>IF(B232&lt;&gt;1,"",COUNTIF($B$6:B232,1))</f>
        <v/>
      </c>
      <c r="D232" s="177" t="str">
        <f>IF(B232&lt;&gt;2,"",COUNTIF($B$6:B232,2))</f>
        <v/>
      </c>
      <c r="E232" s="177" t="str">
        <f>IF(B232&lt;&gt;3,"",COUNTIF($B$6:B232,3))</f>
        <v/>
      </c>
      <c r="F232" s="177" t="str">
        <f>IF(B232&lt;&gt;4,"",COUNTIF($B$6:B232,4))</f>
        <v/>
      </c>
      <c r="G232" s="59"/>
      <c r="H232" s="60"/>
      <c r="I232" s="60"/>
      <c r="J232" s="60"/>
      <c r="K232" s="59"/>
      <c r="L232" s="7"/>
      <c r="M232" s="61"/>
      <c r="N232" s="60"/>
      <c r="O232" s="62"/>
      <c r="P232" s="60"/>
      <c r="Q232" s="59"/>
      <c r="R232" s="16"/>
      <c r="S232" s="80"/>
      <c r="T232" s="81"/>
      <c r="U232" s="237" t="e">
        <f>IF(OR(L232="×",AG232=#REF!),"－",IF(T232&lt;&gt;"",ROUNDDOWN(T232/R232,3),(IFERROR(ROUNDDOWN(S232/R232,3),"－"))))</f>
        <v>#REF!</v>
      </c>
      <c r="V232" s="63"/>
      <c r="W232" s="63"/>
      <c r="X232" s="59"/>
      <c r="Y232" s="64"/>
      <c r="Z232" s="65"/>
      <c r="AA232" s="66"/>
      <c r="AB232" s="7"/>
      <c r="AC232" s="10"/>
      <c r="AD232" s="10"/>
      <c r="AE232" s="67"/>
      <c r="AF232" s="68"/>
      <c r="AG232" s="64"/>
      <c r="AH232" s="60"/>
      <c r="AI232" s="60"/>
      <c r="AJ232" s="60"/>
      <c r="AK232" s="7"/>
      <c r="AL232" s="7"/>
      <c r="AM232" s="59"/>
      <c r="AN232" s="7"/>
      <c r="AO232" s="7"/>
      <c r="AP232" s="7"/>
      <c r="AQ232" s="7"/>
      <c r="AR232" s="7"/>
      <c r="AS232" s="7"/>
      <c r="AT232" s="7"/>
      <c r="AU232" s="7"/>
      <c r="AV232" s="179"/>
      <c r="AW232" s="192"/>
      <c r="AX232" s="194" t="e">
        <f>IF(AND(OR(K232=#REF!,K232=#REF!),OR(AG232=#REF!,AG232=#REF!)),"年間支払金額(全官署)",IF(OR(AG232=#REF!,AG232=#REF!),"年間支払金額",IF(AND(OR(COUNTIF(AI232,"*すべて*"),COUNTIF(AI232,"*全て*")),Q232="●",OR(K232=#REF!,K232=#REF!)),"年間支払金額(全官署、契約相手方ごと)",IF(AND(OR(COUNTIF(AI232,"*すべて*"),COUNTIF(AI232,"*全て*")),Q232="●"),"年間支払金額(契約相手方ごと)",IF(AND(OR(K232=#REF!,K232=#REF!),AG232=#REF!),"契約総額(全官署)",IF(AND(K232=#REF!,AG232=#REF!),"契約総額(自官署のみ)",IF(K232=#REF!,"年間支払金額(自官署のみ)",IF(AG232=#REF!,"契約総額",IF(AND(COUNTIF(BE232,"&lt;&gt;*単価*"),OR(K232=#REF!,K232=#REF!)),"全官署予定価格",IF(AND(COUNTIF(BE232,"*単価*"),OR(K232=#REF!,K232=#REF!)),"全官署支払金額",IF(AND(COUNTIF(BE232,"&lt;&gt;*単価*"),COUNTIF(BE232,"*変更契約*")),"変更後予定価格",IF(COUNTIF(BE232,"*単価*"),"年間支払金額","予定価格"))))))))))))</f>
        <v>#REF!</v>
      </c>
      <c r="AY232" s="194" t="e">
        <f>IF(AND(BD232=#REF!,R232&gt;#REF!),"○",IF(AND(BD232=#REF!,R232&gt;=#REF!),"○",IF(AND(BD232=#REF!,R232&gt;=#REF!),"○",IF(AND(BD232=#REF!,R232&gt;=#REF!),"○",IF(AND(BD232=#REF!,R232&gt;=#REF!),"○",IF(AND(BD232=#REF!,R232&gt;=#REF!),"○",IF(AND(BD232=#REF!,R232&gt;=#REF!),"○",IF(AND(BD232=#REF!,R232&gt;=#REF!),"○",IF(AND(BD232=#REF!,R232&gt;=#REF!),"○",IF(R232="他官署で調達手続き入札を実施のため","○","×"))))))))))</f>
        <v>#REF!</v>
      </c>
      <c r="AZ232" s="194" t="e">
        <f>IF(AND(BD232=#REF!,V232&gt;#REF!),"○",IF(AND(BD232=#REF!,V232&gt;=#REF!),"○",IF(AND(BD232=#REF!,V232&gt;=#REF!),"○",IF(AND(BD232=#REF!,V232&gt;=#REF!),"○",IF(AND(BD232=#REF!,V232&gt;=#REF!),"○",IF(AND(BD232=#REF!,V232&gt;=#REF!),"○",IF(AND(BD232=#REF!,V232&gt;=#REF!),"○",IF(AND(BD232=#REF!,V232&gt;=#REF!),"○",IF(AND(BD232=#REF!,V232&gt;=#REF!),"○","×")))))))))</f>
        <v>#REF!</v>
      </c>
      <c r="BA232" s="194" t="e">
        <f t="shared" si="27"/>
        <v>#REF!</v>
      </c>
      <c r="BB232" s="194" t="e">
        <f t="shared" si="28"/>
        <v>#REF!</v>
      </c>
      <c r="BC232" s="195" t="e">
        <f t="shared" si="29"/>
        <v>#REF!</v>
      </c>
      <c r="BD232" s="193">
        <f t="shared" si="32"/>
        <v>0</v>
      </c>
      <c r="BE232" s="7" t="e">
        <f>IF(AG232=#REF!,"",IF(AND(K232&lt;&gt;"",ISTEXT(S232)),"分担契約/単価契約",IF(ISTEXT(S232),"単価契約",IF(K232&lt;&gt;"","分担契約",""))))</f>
        <v>#REF!</v>
      </c>
      <c r="BF232" s="205" t="e">
        <f>IF(COUNTIF(R232,"**"),"",IF(AND(R232&gt;=#REF!,OR(H232=#REF!,H232=#REF!)),1,IF(AND(R232&gt;=#REF!,H232&lt;&gt;#REF!,H232&lt;&gt;#REF!),1,"")))</f>
        <v>#REF!</v>
      </c>
      <c r="BG232" s="253" t="str">
        <f t="shared" si="33"/>
        <v>○</v>
      </c>
      <c r="BH232" s="205" t="b">
        <f t="shared" si="34"/>
        <v>1</v>
      </c>
      <c r="BI232" s="205" t="b">
        <f t="shared" si="35"/>
        <v>1</v>
      </c>
    </row>
    <row r="233" spans="1:61" ht="54.95" customHeight="1">
      <c r="A233" s="177">
        <f t="shared" si="30"/>
        <v>228</v>
      </c>
      <c r="B233" s="177" t="str">
        <f t="shared" si="36"/>
        <v/>
      </c>
      <c r="C233" s="177" t="str">
        <f>IF(B233&lt;&gt;1,"",COUNTIF($B$6:B233,1))</f>
        <v/>
      </c>
      <c r="D233" s="177" t="str">
        <f>IF(B233&lt;&gt;2,"",COUNTIF($B$6:B233,2))</f>
        <v/>
      </c>
      <c r="E233" s="177" t="str">
        <f>IF(B233&lt;&gt;3,"",COUNTIF($B$6:B233,3))</f>
        <v/>
      </c>
      <c r="F233" s="177" t="str">
        <f>IF(B233&lt;&gt;4,"",COUNTIF($B$6:B233,4))</f>
        <v/>
      </c>
      <c r="G233" s="59"/>
      <c r="H233" s="60"/>
      <c r="I233" s="60"/>
      <c r="J233" s="60"/>
      <c r="K233" s="59"/>
      <c r="L233" s="7"/>
      <c r="M233" s="61"/>
      <c r="N233" s="60"/>
      <c r="O233" s="62"/>
      <c r="P233" s="60"/>
      <c r="Q233" s="59"/>
      <c r="R233" s="16"/>
      <c r="S233" s="80"/>
      <c r="T233" s="81"/>
      <c r="U233" s="237" t="e">
        <f>IF(OR(L233="×",AG233=#REF!),"－",IF(T233&lt;&gt;"",ROUNDDOWN(T233/R233,3),(IFERROR(ROUNDDOWN(S233/R233,3),"－"))))</f>
        <v>#REF!</v>
      </c>
      <c r="V233" s="63"/>
      <c r="W233" s="63"/>
      <c r="X233" s="59"/>
      <c r="Y233" s="64"/>
      <c r="Z233" s="65"/>
      <c r="AA233" s="66"/>
      <c r="AB233" s="7"/>
      <c r="AC233" s="10"/>
      <c r="AD233" s="10"/>
      <c r="AE233" s="67"/>
      <c r="AF233" s="68"/>
      <c r="AG233" s="64"/>
      <c r="AH233" s="60"/>
      <c r="AI233" s="60"/>
      <c r="AJ233" s="60"/>
      <c r="AK233" s="7"/>
      <c r="AL233" s="7"/>
      <c r="AM233" s="59"/>
      <c r="AN233" s="7"/>
      <c r="AO233" s="7"/>
      <c r="AP233" s="7"/>
      <c r="AQ233" s="7"/>
      <c r="AR233" s="7"/>
      <c r="AS233" s="7"/>
      <c r="AT233" s="7"/>
      <c r="AU233" s="7"/>
      <c r="AV233" s="179"/>
      <c r="AW233" s="192"/>
      <c r="AX233" s="194" t="e">
        <f>IF(AND(OR(K233=#REF!,K233=#REF!),OR(AG233=#REF!,AG233=#REF!)),"年間支払金額(全官署)",IF(OR(AG233=#REF!,AG233=#REF!),"年間支払金額",IF(AND(OR(COUNTIF(AI233,"*すべて*"),COUNTIF(AI233,"*全て*")),Q233="●",OR(K233=#REF!,K233=#REF!)),"年間支払金額(全官署、契約相手方ごと)",IF(AND(OR(COUNTIF(AI233,"*すべて*"),COUNTIF(AI233,"*全て*")),Q233="●"),"年間支払金額(契約相手方ごと)",IF(AND(OR(K233=#REF!,K233=#REF!),AG233=#REF!),"契約総額(全官署)",IF(AND(K233=#REF!,AG233=#REF!),"契約総額(自官署のみ)",IF(K233=#REF!,"年間支払金額(自官署のみ)",IF(AG233=#REF!,"契約総額",IF(AND(COUNTIF(BE233,"&lt;&gt;*単価*"),OR(K233=#REF!,K233=#REF!)),"全官署予定価格",IF(AND(COUNTIF(BE233,"*単価*"),OR(K233=#REF!,K233=#REF!)),"全官署支払金額",IF(AND(COUNTIF(BE233,"&lt;&gt;*単価*"),COUNTIF(BE233,"*変更契約*")),"変更後予定価格",IF(COUNTIF(BE233,"*単価*"),"年間支払金額","予定価格"))))))))))))</f>
        <v>#REF!</v>
      </c>
      <c r="AY233" s="194" t="e">
        <f>IF(AND(BD233=#REF!,R233&gt;#REF!),"○",IF(AND(BD233=#REF!,R233&gt;=#REF!),"○",IF(AND(BD233=#REF!,R233&gt;=#REF!),"○",IF(AND(BD233=#REF!,R233&gt;=#REF!),"○",IF(AND(BD233=#REF!,R233&gt;=#REF!),"○",IF(AND(BD233=#REF!,R233&gt;=#REF!),"○",IF(AND(BD233=#REF!,R233&gt;=#REF!),"○",IF(AND(BD233=#REF!,R233&gt;=#REF!),"○",IF(AND(BD233=#REF!,R233&gt;=#REF!),"○",IF(R233="他官署で調達手続き入札を実施のため","○","×"))))))))))</f>
        <v>#REF!</v>
      </c>
      <c r="AZ233" s="194" t="e">
        <f>IF(AND(BD233=#REF!,V233&gt;#REF!),"○",IF(AND(BD233=#REF!,V233&gt;=#REF!),"○",IF(AND(BD233=#REF!,V233&gt;=#REF!),"○",IF(AND(BD233=#REF!,V233&gt;=#REF!),"○",IF(AND(BD233=#REF!,V233&gt;=#REF!),"○",IF(AND(BD233=#REF!,V233&gt;=#REF!),"○",IF(AND(BD233=#REF!,V233&gt;=#REF!),"○",IF(AND(BD233=#REF!,V233&gt;=#REF!),"○",IF(AND(BD233=#REF!,V233&gt;=#REF!),"○","×")))))))))</f>
        <v>#REF!</v>
      </c>
      <c r="BA233" s="194" t="e">
        <f t="shared" si="27"/>
        <v>#REF!</v>
      </c>
      <c r="BB233" s="194" t="e">
        <f t="shared" si="28"/>
        <v>#REF!</v>
      </c>
      <c r="BC233" s="195" t="e">
        <f t="shared" si="29"/>
        <v>#REF!</v>
      </c>
      <c r="BD233" s="193">
        <f t="shared" si="32"/>
        <v>0</v>
      </c>
      <c r="BE233" s="7" t="e">
        <f>IF(AG233=#REF!,"",IF(AND(K233&lt;&gt;"",ISTEXT(S233)),"分担契約/単価契約",IF(ISTEXT(S233),"単価契約",IF(K233&lt;&gt;"","分担契約",""))))</f>
        <v>#REF!</v>
      </c>
      <c r="BF233" s="205" t="e">
        <f>IF(COUNTIF(R233,"**"),"",IF(AND(R233&gt;=#REF!,OR(H233=#REF!,H233=#REF!)),1,IF(AND(R233&gt;=#REF!,H233&lt;&gt;#REF!,H233&lt;&gt;#REF!),1,"")))</f>
        <v>#REF!</v>
      </c>
      <c r="BG233" s="253" t="str">
        <f t="shared" si="33"/>
        <v>○</v>
      </c>
      <c r="BH233" s="205" t="b">
        <f t="shared" si="34"/>
        <v>1</v>
      </c>
      <c r="BI233" s="205" t="b">
        <f t="shared" si="35"/>
        <v>1</v>
      </c>
    </row>
    <row r="234" spans="1:61" ht="54.95" customHeight="1">
      <c r="A234" s="177">
        <f t="shared" si="30"/>
        <v>229</v>
      </c>
      <c r="B234" s="177" t="str">
        <f t="shared" si="36"/>
        <v/>
      </c>
      <c r="C234" s="177" t="str">
        <f>IF(B234&lt;&gt;1,"",COUNTIF($B$6:B234,1))</f>
        <v/>
      </c>
      <c r="D234" s="177" t="str">
        <f>IF(B234&lt;&gt;2,"",COUNTIF($B$6:B234,2))</f>
        <v/>
      </c>
      <c r="E234" s="177" t="str">
        <f>IF(B234&lt;&gt;3,"",COUNTIF($B$6:B234,3))</f>
        <v/>
      </c>
      <c r="F234" s="177" t="str">
        <f>IF(B234&lt;&gt;4,"",COUNTIF($B$6:B234,4))</f>
        <v/>
      </c>
      <c r="G234" s="59"/>
      <c r="H234" s="60"/>
      <c r="I234" s="60"/>
      <c r="J234" s="60"/>
      <c r="K234" s="59"/>
      <c r="L234" s="7"/>
      <c r="M234" s="61"/>
      <c r="N234" s="60"/>
      <c r="O234" s="62"/>
      <c r="P234" s="60"/>
      <c r="Q234" s="59"/>
      <c r="R234" s="16"/>
      <c r="S234" s="80"/>
      <c r="T234" s="81"/>
      <c r="U234" s="237" t="e">
        <f>IF(OR(L234="×",AG234=#REF!),"－",IF(T234&lt;&gt;"",ROUNDDOWN(T234/R234,3),(IFERROR(ROUNDDOWN(S234/R234,3),"－"))))</f>
        <v>#REF!</v>
      </c>
      <c r="V234" s="63"/>
      <c r="W234" s="63"/>
      <c r="X234" s="59"/>
      <c r="Y234" s="64"/>
      <c r="Z234" s="65"/>
      <c r="AA234" s="66"/>
      <c r="AB234" s="7"/>
      <c r="AC234" s="10"/>
      <c r="AD234" s="10"/>
      <c r="AE234" s="67"/>
      <c r="AF234" s="68"/>
      <c r="AG234" s="64"/>
      <c r="AH234" s="60"/>
      <c r="AI234" s="60"/>
      <c r="AJ234" s="60"/>
      <c r="AK234" s="7"/>
      <c r="AL234" s="7"/>
      <c r="AM234" s="59"/>
      <c r="AN234" s="7"/>
      <c r="AO234" s="7"/>
      <c r="AP234" s="7"/>
      <c r="AQ234" s="7"/>
      <c r="AR234" s="7"/>
      <c r="AS234" s="7"/>
      <c r="AT234" s="7"/>
      <c r="AU234" s="7"/>
      <c r="AV234" s="179"/>
      <c r="AW234" s="192"/>
      <c r="AX234" s="194" t="e">
        <f>IF(AND(OR(K234=#REF!,K234=#REF!),OR(AG234=#REF!,AG234=#REF!)),"年間支払金額(全官署)",IF(OR(AG234=#REF!,AG234=#REF!),"年間支払金額",IF(AND(OR(COUNTIF(AI234,"*すべて*"),COUNTIF(AI234,"*全て*")),Q234="●",OR(K234=#REF!,K234=#REF!)),"年間支払金額(全官署、契約相手方ごと)",IF(AND(OR(COUNTIF(AI234,"*すべて*"),COUNTIF(AI234,"*全て*")),Q234="●"),"年間支払金額(契約相手方ごと)",IF(AND(OR(K234=#REF!,K234=#REF!),AG234=#REF!),"契約総額(全官署)",IF(AND(K234=#REF!,AG234=#REF!),"契約総額(自官署のみ)",IF(K234=#REF!,"年間支払金額(自官署のみ)",IF(AG234=#REF!,"契約総額",IF(AND(COUNTIF(BE234,"&lt;&gt;*単価*"),OR(K234=#REF!,K234=#REF!)),"全官署予定価格",IF(AND(COUNTIF(BE234,"*単価*"),OR(K234=#REF!,K234=#REF!)),"全官署支払金額",IF(AND(COUNTIF(BE234,"&lt;&gt;*単価*"),COUNTIF(BE234,"*変更契約*")),"変更後予定価格",IF(COUNTIF(BE234,"*単価*"),"年間支払金額","予定価格"))))))))))))</f>
        <v>#REF!</v>
      </c>
      <c r="AY234" s="194" t="e">
        <f>IF(AND(BD234=#REF!,R234&gt;#REF!),"○",IF(AND(BD234=#REF!,R234&gt;=#REF!),"○",IF(AND(BD234=#REF!,R234&gt;=#REF!),"○",IF(AND(BD234=#REF!,R234&gt;=#REF!),"○",IF(AND(BD234=#REF!,R234&gt;=#REF!),"○",IF(AND(BD234=#REF!,R234&gt;=#REF!),"○",IF(AND(BD234=#REF!,R234&gt;=#REF!),"○",IF(AND(BD234=#REF!,R234&gt;=#REF!),"○",IF(AND(BD234=#REF!,R234&gt;=#REF!),"○",IF(R234="他官署で調達手続き入札を実施のため","○","×"))))))))))</f>
        <v>#REF!</v>
      </c>
      <c r="AZ234" s="194" t="e">
        <f>IF(AND(BD234=#REF!,V234&gt;#REF!),"○",IF(AND(BD234=#REF!,V234&gt;=#REF!),"○",IF(AND(BD234=#REF!,V234&gt;=#REF!),"○",IF(AND(BD234=#REF!,V234&gt;=#REF!),"○",IF(AND(BD234=#REF!,V234&gt;=#REF!),"○",IF(AND(BD234=#REF!,V234&gt;=#REF!),"○",IF(AND(BD234=#REF!,V234&gt;=#REF!),"○",IF(AND(BD234=#REF!,V234&gt;=#REF!),"○",IF(AND(BD234=#REF!,V234&gt;=#REF!),"○","×")))))))))</f>
        <v>#REF!</v>
      </c>
      <c r="BA234" s="194" t="e">
        <f t="shared" si="27"/>
        <v>#REF!</v>
      </c>
      <c r="BB234" s="194" t="e">
        <f t="shared" si="28"/>
        <v>#REF!</v>
      </c>
      <c r="BC234" s="195" t="e">
        <f t="shared" si="29"/>
        <v>#REF!</v>
      </c>
      <c r="BD234" s="193">
        <f t="shared" si="32"/>
        <v>0</v>
      </c>
      <c r="BE234" s="7" t="e">
        <f>IF(AG234=#REF!,"",IF(AND(K234&lt;&gt;"",ISTEXT(S234)),"分担契約/単価契約",IF(ISTEXT(S234),"単価契約",IF(K234&lt;&gt;"","分担契約",""))))</f>
        <v>#REF!</v>
      </c>
      <c r="BF234" s="205" t="e">
        <f>IF(COUNTIF(R234,"**"),"",IF(AND(R234&gt;=#REF!,OR(H234=#REF!,H234=#REF!)),1,IF(AND(R234&gt;=#REF!,H234&lt;&gt;#REF!,H234&lt;&gt;#REF!),1,"")))</f>
        <v>#REF!</v>
      </c>
      <c r="BG234" s="253" t="str">
        <f t="shared" si="33"/>
        <v>○</v>
      </c>
      <c r="BH234" s="205" t="b">
        <f t="shared" si="34"/>
        <v>1</v>
      </c>
      <c r="BI234" s="205" t="b">
        <f t="shared" si="35"/>
        <v>1</v>
      </c>
    </row>
    <row r="235" spans="1:61" ht="54.95" customHeight="1">
      <c r="A235" s="177">
        <f t="shared" si="30"/>
        <v>230</v>
      </c>
      <c r="B235" s="177" t="str">
        <f t="shared" si="36"/>
        <v/>
      </c>
      <c r="C235" s="177" t="str">
        <f>IF(B235&lt;&gt;1,"",COUNTIF($B$6:B235,1))</f>
        <v/>
      </c>
      <c r="D235" s="177" t="str">
        <f>IF(B235&lt;&gt;2,"",COUNTIF($B$6:B235,2))</f>
        <v/>
      </c>
      <c r="E235" s="177" t="str">
        <f>IF(B235&lt;&gt;3,"",COUNTIF($B$6:B235,3))</f>
        <v/>
      </c>
      <c r="F235" s="177" t="str">
        <f>IF(B235&lt;&gt;4,"",COUNTIF($B$6:B235,4))</f>
        <v/>
      </c>
      <c r="G235" s="59"/>
      <c r="H235" s="60"/>
      <c r="I235" s="60"/>
      <c r="J235" s="60"/>
      <c r="K235" s="59"/>
      <c r="L235" s="7"/>
      <c r="M235" s="61"/>
      <c r="N235" s="60"/>
      <c r="O235" s="62"/>
      <c r="P235" s="60"/>
      <c r="Q235" s="59"/>
      <c r="R235" s="16"/>
      <c r="S235" s="80"/>
      <c r="T235" s="81"/>
      <c r="U235" s="237" t="e">
        <f>IF(OR(L235="×",AG235=#REF!),"－",IF(T235&lt;&gt;"",ROUNDDOWN(T235/R235,3),(IFERROR(ROUNDDOWN(S235/R235,3),"－"))))</f>
        <v>#REF!</v>
      </c>
      <c r="V235" s="63"/>
      <c r="W235" s="63"/>
      <c r="X235" s="59"/>
      <c r="Y235" s="64"/>
      <c r="Z235" s="65"/>
      <c r="AA235" s="66"/>
      <c r="AB235" s="7"/>
      <c r="AC235" s="10"/>
      <c r="AD235" s="10"/>
      <c r="AE235" s="67"/>
      <c r="AF235" s="68"/>
      <c r="AG235" s="64"/>
      <c r="AH235" s="60"/>
      <c r="AI235" s="60"/>
      <c r="AJ235" s="60"/>
      <c r="AK235" s="7"/>
      <c r="AL235" s="7"/>
      <c r="AM235" s="59"/>
      <c r="AN235" s="7"/>
      <c r="AO235" s="7"/>
      <c r="AP235" s="7"/>
      <c r="AQ235" s="7"/>
      <c r="AR235" s="7"/>
      <c r="AS235" s="7"/>
      <c r="AT235" s="7"/>
      <c r="AU235" s="7"/>
      <c r="AV235" s="179"/>
      <c r="AW235" s="192"/>
      <c r="AX235" s="194" t="e">
        <f>IF(AND(OR(K235=#REF!,K235=#REF!),OR(AG235=#REF!,AG235=#REF!)),"年間支払金額(全官署)",IF(OR(AG235=#REF!,AG235=#REF!),"年間支払金額",IF(AND(OR(COUNTIF(AI235,"*すべて*"),COUNTIF(AI235,"*全て*")),Q235="●",OR(K235=#REF!,K235=#REF!)),"年間支払金額(全官署、契約相手方ごと)",IF(AND(OR(COUNTIF(AI235,"*すべて*"),COUNTIF(AI235,"*全て*")),Q235="●"),"年間支払金額(契約相手方ごと)",IF(AND(OR(K235=#REF!,K235=#REF!),AG235=#REF!),"契約総額(全官署)",IF(AND(K235=#REF!,AG235=#REF!),"契約総額(自官署のみ)",IF(K235=#REF!,"年間支払金額(自官署のみ)",IF(AG235=#REF!,"契約総額",IF(AND(COUNTIF(BE235,"&lt;&gt;*単価*"),OR(K235=#REF!,K235=#REF!)),"全官署予定価格",IF(AND(COUNTIF(BE235,"*単価*"),OR(K235=#REF!,K235=#REF!)),"全官署支払金額",IF(AND(COUNTIF(BE235,"&lt;&gt;*単価*"),COUNTIF(BE235,"*変更契約*")),"変更後予定価格",IF(COUNTIF(BE235,"*単価*"),"年間支払金額","予定価格"))))))))))))</f>
        <v>#REF!</v>
      </c>
      <c r="AY235" s="194" t="e">
        <f>IF(AND(BD235=#REF!,R235&gt;#REF!),"○",IF(AND(BD235=#REF!,R235&gt;=#REF!),"○",IF(AND(BD235=#REF!,R235&gt;=#REF!),"○",IF(AND(BD235=#REF!,R235&gt;=#REF!),"○",IF(AND(BD235=#REF!,R235&gt;=#REF!),"○",IF(AND(BD235=#REF!,R235&gt;=#REF!),"○",IF(AND(BD235=#REF!,R235&gt;=#REF!),"○",IF(AND(BD235=#REF!,R235&gt;=#REF!),"○",IF(AND(BD235=#REF!,R235&gt;=#REF!),"○",IF(R235="他官署で調達手続き入札を実施のため","○","×"))))))))))</f>
        <v>#REF!</v>
      </c>
      <c r="AZ235" s="194" t="e">
        <f>IF(AND(BD235=#REF!,V235&gt;#REF!),"○",IF(AND(BD235=#REF!,V235&gt;=#REF!),"○",IF(AND(BD235=#REF!,V235&gt;=#REF!),"○",IF(AND(BD235=#REF!,V235&gt;=#REF!),"○",IF(AND(BD235=#REF!,V235&gt;=#REF!),"○",IF(AND(BD235=#REF!,V235&gt;=#REF!),"○",IF(AND(BD235=#REF!,V235&gt;=#REF!),"○",IF(AND(BD235=#REF!,V235&gt;=#REF!),"○",IF(AND(BD235=#REF!,V235&gt;=#REF!),"○","×")))))))))</f>
        <v>#REF!</v>
      </c>
      <c r="BA235" s="194" t="e">
        <f t="shared" si="27"/>
        <v>#REF!</v>
      </c>
      <c r="BB235" s="194" t="e">
        <f t="shared" si="28"/>
        <v>#REF!</v>
      </c>
      <c r="BC235" s="195" t="e">
        <f t="shared" si="29"/>
        <v>#REF!</v>
      </c>
      <c r="BD235" s="193">
        <f t="shared" si="32"/>
        <v>0</v>
      </c>
      <c r="BE235" s="7" t="e">
        <f>IF(AG235=#REF!,"",IF(AND(K235&lt;&gt;"",ISTEXT(S235)),"分担契約/単価契約",IF(ISTEXT(S235),"単価契約",IF(K235&lt;&gt;"","分担契約",""))))</f>
        <v>#REF!</v>
      </c>
      <c r="BF235" s="205" t="e">
        <f>IF(COUNTIF(R235,"**"),"",IF(AND(R235&gt;=#REF!,OR(H235=#REF!,H235=#REF!)),1,IF(AND(R235&gt;=#REF!,H235&lt;&gt;#REF!,H235&lt;&gt;#REF!),1,"")))</f>
        <v>#REF!</v>
      </c>
      <c r="BG235" s="253" t="str">
        <f t="shared" si="33"/>
        <v>○</v>
      </c>
      <c r="BH235" s="205" t="b">
        <f t="shared" si="34"/>
        <v>1</v>
      </c>
      <c r="BI235" s="205" t="b">
        <f t="shared" si="35"/>
        <v>1</v>
      </c>
    </row>
    <row r="236" spans="1:61" ht="54.95" customHeight="1">
      <c r="A236" s="177">
        <f t="shared" si="30"/>
        <v>231</v>
      </c>
      <c r="B236" s="177" t="str">
        <f t="shared" si="36"/>
        <v/>
      </c>
      <c r="C236" s="177" t="str">
        <f>IF(B236&lt;&gt;1,"",COUNTIF($B$6:B236,1))</f>
        <v/>
      </c>
      <c r="D236" s="177" t="str">
        <f>IF(B236&lt;&gt;2,"",COUNTIF($B$6:B236,2))</f>
        <v/>
      </c>
      <c r="E236" s="177" t="str">
        <f>IF(B236&lt;&gt;3,"",COUNTIF($B$6:B236,3))</f>
        <v/>
      </c>
      <c r="F236" s="177" t="str">
        <f>IF(B236&lt;&gt;4,"",COUNTIF($B$6:B236,4))</f>
        <v/>
      </c>
      <c r="G236" s="59"/>
      <c r="H236" s="60"/>
      <c r="I236" s="60"/>
      <c r="J236" s="60"/>
      <c r="K236" s="59"/>
      <c r="L236" s="7"/>
      <c r="M236" s="61"/>
      <c r="N236" s="60"/>
      <c r="O236" s="62"/>
      <c r="P236" s="60"/>
      <c r="Q236" s="59"/>
      <c r="R236" s="16"/>
      <c r="S236" s="80"/>
      <c r="T236" s="81"/>
      <c r="U236" s="237" t="e">
        <f>IF(OR(L236="×",AG236=#REF!),"－",IF(T236&lt;&gt;"",ROUNDDOWN(T236/R236,3),(IFERROR(ROUNDDOWN(S236/R236,3),"－"))))</f>
        <v>#REF!</v>
      </c>
      <c r="V236" s="63"/>
      <c r="W236" s="63"/>
      <c r="X236" s="59"/>
      <c r="Y236" s="64"/>
      <c r="Z236" s="65"/>
      <c r="AA236" s="66"/>
      <c r="AB236" s="7"/>
      <c r="AC236" s="10"/>
      <c r="AD236" s="10"/>
      <c r="AE236" s="67"/>
      <c r="AF236" s="68"/>
      <c r="AG236" s="64"/>
      <c r="AH236" s="60"/>
      <c r="AI236" s="60"/>
      <c r="AJ236" s="60"/>
      <c r="AK236" s="7"/>
      <c r="AL236" s="7"/>
      <c r="AM236" s="59"/>
      <c r="AN236" s="7"/>
      <c r="AO236" s="7"/>
      <c r="AP236" s="7"/>
      <c r="AQ236" s="7"/>
      <c r="AR236" s="7"/>
      <c r="AS236" s="7"/>
      <c r="AT236" s="7"/>
      <c r="AU236" s="7"/>
      <c r="AV236" s="179"/>
      <c r="AW236" s="192"/>
      <c r="AX236" s="194" t="e">
        <f>IF(AND(OR(K236=#REF!,K236=#REF!),OR(AG236=#REF!,AG236=#REF!)),"年間支払金額(全官署)",IF(OR(AG236=#REF!,AG236=#REF!),"年間支払金額",IF(AND(OR(COUNTIF(AI236,"*すべて*"),COUNTIF(AI236,"*全て*")),Q236="●",OR(K236=#REF!,K236=#REF!)),"年間支払金額(全官署、契約相手方ごと)",IF(AND(OR(COUNTIF(AI236,"*すべて*"),COUNTIF(AI236,"*全て*")),Q236="●"),"年間支払金額(契約相手方ごと)",IF(AND(OR(K236=#REF!,K236=#REF!),AG236=#REF!),"契約総額(全官署)",IF(AND(K236=#REF!,AG236=#REF!),"契約総額(自官署のみ)",IF(K236=#REF!,"年間支払金額(自官署のみ)",IF(AG236=#REF!,"契約総額",IF(AND(COUNTIF(BE236,"&lt;&gt;*単価*"),OR(K236=#REF!,K236=#REF!)),"全官署予定価格",IF(AND(COUNTIF(BE236,"*単価*"),OR(K236=#REF!,K236=#REF!)),"全官署支払金額",IF(AND(COUNTIF(BE236,"&lt;&gt;*単価*"),COUNTIF(BE236,"*変更契約*")),"変更後予定価格",IF(COUNTIF(BE236,"*単価*"),"年間支払金額","予定価格"))))))))))))</f>
        <v>#REF!</v>
      </c>
      <c r="AY236" s="194" t="e">
        <f>IF(AND(BD236=#REF!,R236&gt;#REF!),"○",IF(AND(BD236=#REF!,R236&gt;=#REF!),"○",IF(AND(BD236=#REF!,R236&gt;=#REF!),"○",IF(AND(BD236=#REF!,R236&gt;=#REF!),"○",IF(AND(BD236=#REF!,R236&gt;=#REF!),"○",IF(AND(BD236=#REF!,R236&gt;=#REF!),"○",IF(AND(BD236=#REF!,R236&gt;=#REF!),"○",IF(AND(BD236=#REF!,R236&gt;=#REF!),"○",IF(AND(BD236=#REF!,R236&gt;=#REF!),"○",IF(R236="他官署で調達手続き入札を実施のため","○","×"))))))))))</f>
        <v>#REF!</v>
      </c>
      <c r="AZ236" s="194" t="e">
        <f>IF(AND(BD236=#REF!,V236&gt;#REF!),"○",IF(AND(BD236=#REF!,V236&gt;=#REF!),"○",IF(AND(BD236=#REF!,V236&gt;=#REF!),"○",IF(AND(BD236=#REF!,V236&gt;=#REF!),"○",IF(AND(BD236=#REF!,V236&gt;=#REF!),"○",IF(AND(BD236=#REF!,V236&gt;=#REF!),"○",IF(AND(BD236=#REF!,V236&gt;=#REF!),"○",IF(AND(BD236=#REF!,V236&gt;=#REF!),"○",IF(AND(BD236=#REF!,V236&gt;=#REF!),"○","×")))))))))</f>
        <v>#REF!</v>
      </c>
      <c r="BA236" s="194" t="e">
        <f t="shared" si="27"/>
        <v>#REF!</v>
      </c>
      <c r="BB236" s="194" t="e">
        <f t="shared" si="28"/>
        <v>#REF!</v>
      </c>
      <c r="BC236" s="195" t="e">
        <f t="shared" si="29"/>
        <v>#REF!</v>
      </c>
      <c r="BD236" s="193">
        <f t="shared" si="32"/>
        <v>0</v>
      </c>
      <c r="BE236" s="7" t="e">
        <f>IF(AG236=#REF!,"",IF(AND(K236&lt;&gt;"",ISTEXT(S236)),"分担契約/単価契約",IF(ISTEXT(S236),"単価契約",IF(K236&lt;&gt;"","分担契約",""))))</f>
        <v>#REF!</v>
      </c>
      <c r="BF236" s="205" t="e">
        <f>IF(COUNTIF(R236,"**"),"",IF(AND(R236&gt;=#REF!,OR(H236=#REF!,H236=#REF!)),1,IF(AND(R236&gt;=#REF!,H236&lt;&gt;#REF!,H236&lt;&gt;#REF!),1,"")))</f>
        <v>#REF!</v>
      </c>
      <c r="BG236" s="253" t="str">
        <f t="shared" si="33"/>
        <v>○</v>
      </c>
      <c r="BH236" s="205" t="b">
        <f t="shared" si="34"/>
        <v>1</v>
      </c>
      <c r="BI236" s="205" t="b">
        <f t="shared" si="35"/>
        <v>1</v>
      </c>
    </row>
    <row r="237" spans="1:61" ht="54.95" customHeight="1">
      <c r="A237" s="177">
        <f t="shared" si="30"/>
        <v>232</v>
      </c>
      <c r="B237" s="177" t="str">
        <f t="shared" si="36"/>
        <v/>
      </c>
      <c r="C237" s="177" t="str">
        <f>IF(B237&lt;&gt;1,"",COUNTIF($B$6:B237,1))</f>
        <v/>
      </c>
      <c r="D237" s="177" t="str">
        <f>IF(B237&lt;&gt;2,"",COUNTIF($B$6:B237,2))</f>
        <v/>
      </c>
      <c r="E237" s="177" t="str">
        <f>IF(B237&lt;&gt;3,"",COUNTIF($B$6:B237,3))</f>
        <v/>
      </c>
      <c r="F237" s="177" t="str">
        <f>IF(B237&lt;&gt;4,"",COUNTIF($B$6:B237,4))</f>
        <v/>
      </c>
      <c r="G237" s="59"/>
      <c r="H237" s="60"/>
      <c r="I237" s="60"/>
      <c r="J237" s="60"/>
      <c r="K237" s="59"/>
      <c r="L237" s="7"/>
      <c r="M237" s="61"/>
      <c r="N237" s="60"/>
      <c r="O237" s="62"/>
      <c r="P237" s="60"/>
      <c r="Q237" s="59"/>
      <c r="R237" s="16"/>
      <c r="S237" s="80"/>
      <c r="T237" s="81"/>
      <c r="U237" s="237" t="e">
        <f>IF(OR(L237="×",AG237=#REF!),"－",IF(T237&lt;&gt;"",ROUNDDOWN(T237/R237,3),(IFERROR(ROUNDDOWN(S237/R237,3),"－"))))</f>
        <v>#REF!</v>
      </c>
      <c r="V237" s="63"/>
      <c r="W237" s="63"/>
      <c r="X237" s="59"/>
      <c r="Y237" s="64"/>
      <c r="Z237" s="65"/>
      <c r="AA237" s="66"/>
      <c r="AB237" s="7"/>
      <c r="AC237" s="10"/>
      <c r="AD237" s="10"/>
      <c r="AE237" s="67"/>
      <c r="AF237" s="68"/>
      <c r="AG237" s="64"/>
      <c r="AH237" s="60"/>
      <c r="AI237" s="60"/>
      <c r="AJ237" s="60"/>
      <c r="AK237" s="7"/>
      <c r="AL237" s="7"/>
      <c r="AM237" s="59"/>
      <c r="AN237" s="7"/>
      <c r="AO237" s="7"/>
      <c r="AP237" s="7"/>
      <c r="AQ237" s="7"/>
      <c r="AR237" s="7"/>
      <c r="AS237" s="7"/>
      <c r="AT237" s="7"/>
      <c r="AU237" s="7"/>
      <c r="AV237" s="179"/>
      <c r="AW237" s="192"/>
      <c r="AX237" s="194" t="e">
        <f>IF(AND(OR(K237=#REF!,K237=#REF!),OR(AG237=#REF!,AG237=#REF!)),"年間支払金額(全官署)",IF(OR(AG237=#REF!,AG237=#REF!),"年間支払金額",IF(AND(OR(COUNTIF(AI237,"*すべて*"),COUNTIF(AI237,"*全て*")),Q237="●",OR(K237=#REF!,K237=#REF!)),"年間支払金額(全官署、契約相手方ごと)",IF(AND(OR(COUNTIF(AI237,"*すべて*"),COUNTIF(AI237,"*全て*")),Q237="●"),"年間支払金額(契約相手方ごと)",IF(AND(OR(K237=#REF!,K237=#REF!),AG237=#REF!),"契約総額(全官署)",IF(AND(K237=#REF!,AG237=#REF!),"契約総額(自官署のみ)",IF(K237=#REF!,"年間支払金額(自官署のみ)",IF(AG237=#REF!,"契約総額",IF(AND(COUNTIF(BE237,"&lt;&gt;*単価*"),OR(K237=#REF!,K237=#REF!)),"全官署予定価格",IF(AND(COUNTIF(BE237,"*単価*"),OR(K237=#REF!,K237=#REF!)),"全官署支払金額",IF(AND(COUNTIF(BE237,"&lt;&gt;*単価*"),COUNTIF(BE237,"*変更契約*")),"変更後予定価格",IF(COUNTIF(BE237,"*単価*"),"年間支払金額","予定価格"))))))))))))</f>
        <v>#REF!</v>
      </c>
      <c r="AY237" s="194" t="e">
        <f>IF(AND(BD237=#REF!,R237&gt;#REF!),"○",IF(AND(BD237=#REF!,R237&gt;=#REF!),"○",IF(AND(BD237=#REF!,R237&gt;=#REF!),"○",IF(AND(BD237=#REF!,R237&gt;=#REF!),"○",IF(AND(BD237=#REF!,R237&gt;=#REF!),"○",IF(AND(BD237=#REF!,R237&gt;=#REF!),"○",IF(AND(BD237=#REF!,R237&gt;=#REF!),"○",IF(AND(BD237=#REF!,R237&gt;=#REF!),"○",IF(AND(BD237=#REF!,R237&gt;=#REF!),"○",IF(R237="他官署で調達手続き入札を実施のため","○","×"))))))))))</f>
        <v>#REF!</v>
      </c>
      <c r="AZ237" s="194" t="e">
        <f>IF(AND(BD237=#REF!,V237&gt;#REF!),"○",IF(AND(BD237=#REF!,V237&gt;=#REF!),"○",IF(AND(BD237=#REF!,V237&gt;=#REF!),"○",IF(AND(BD237=#REF!,V237&gt;=#REF!),"○",IF(AND(BD237=#REF!,V237&gt;=#REF!),"○",IF(AND(BD237=#REF!,V237&gt;=#REF!),"○",IF(AND(BD237=#REF!,V237&gt;=#REF!),"○",IF(AND(BD237=#REF!,V237&gt;=#REF!),"○",IF(AND(BD237=#REF!,V237&gt;=#REF!),"○","×")))))))))</f>
        <v>#REF!</v>
      </c>
      <c r="BA237" s="194" t="e">
        <f t="shared" si="27"/>
        <v>#REF!</v>
      </c>
      <c r="BB237" s="194" t="e">
        <f t="shared" si="28"/>
        <v>#REF!</v>
      </c>
      <c r="BC237" s="195" t="e">
        <f t="shared" si="29"/>
        <v>#REF!</v>
      </c>
      <c r="BD237" s="193">
        <f t="shared" si="32"/>
        <v>0</v>
      </c>
      <c r="BE237" s="7" t="e">
        <f>IF(AG237=#REF!,"",IF(AND(K237&lt;&gt;"",ISTEXT(S237)),"分担契約/単価契約",IF(ISTEXT(S237),"単価契約",IF(K237&lt;&gt;"","分担契約",""))))</f>
        <v>#REF!</v>
      </c>
      <c r="BF237" s="205" t="e">
        <f>IF(COUNTIF(R237,"**"),"",IF(AND(R237&gt;=#REF!,OR(H237=#REF!,H237=#REF!)),1,IF(AND(R237&gt;=#REF!,H237&lt;&gt;#REF!,H237&lt;&gt;#REF!),1,"")))</f>
        <v>#REF!</v>
      </c>
      <c r="BG237" s="253" t="str">
        <f t="shared" si="33"/>
        <v>○</v>
      </c>
      <c r="BH237" s="205" t="b">
        <f t="shared" si="34"/>
        <v>1</v>
      </c>
      <c r="BI237" s="205" t="b">
        <f t="shared" si="35"/>
        <v>1</v>
      </c>
    </row>
    <row r="238" spans="1:61" ht="54.95" customHeight="1">
      <c r="A238" s="177">
        <f t="shared" si="30"/>
        <v>233</v>
      </c>
      <c r="B238" s="177" t="str">
        <f t="shared" si="36"/>
        <v/>
      </c>
      <c r="C238" s="177" t="str">
        <f>IF(B238&lt;&gt;1,"",COUNTIF($B$6:B238,1))</f>
        <v/>
      </c>
      <c r="D238" s="177" t="str">
        <f>IF(B238&lt;&gt;2,"",COUNTIF($B$6:B238,2))</f>
        <v/>
      </c>
      <c r="E238" s="177" t="str">
        <f>IF(B238&lt;&gt;3,"",COUNTIF($B$6:B238,3))</f>
        <v/>
      </c>
      <c r="F238" s="177" t="str">
        <f>IF(B238&lt;&gt;4,"",COUNTIF($B$6:B238,4))</f>
        <v/>
      </c>
      <c r="G238" s="59"/>
      <c r="H238" s="60"/>
      <c r="I238" s="60"/>
      <c r="J238" s="60"/>
      <c r="K238" s="59"/>
      <c r="L238" s="7"/>
      <c r="M238" s="61"/>
      <c r="N238" s="60"/>
      <c r="O238" s="62"/>
      <c r="P238" s="60"/>
      <c r="Q238" s="59"/>
      <c r="R238" s="16"/>
      <c r="S238" s="80"/>
      <c r="T238" s="81"/>
      <c r="U238" s="237" t="e">
        <f>IF(OR(L238="×",AG238=#REF!),"－",IF(T238&lt;&gt;"",ROUNDDOWN(T238/R238,3),(IFERROR(ROUNDDOWN(S238/R238,3),"－"))))</f>
        <v>#REF!</v>
      </c>
      <c r="V238" s="63"/>
      <c r="W238" s="63"/>
      <c r="X238" s="59"/>
      <c r="Y238" s="64"/>
      <c r="Z238" s="65"/>
      <c r="AA238" s="66"/>
      <c r="AB238" s="7"/>
      <c r="AC238" s="10"/>
      <c r="AD238" s="10"/>
      <c r="AE238" s="67"/>
      <c r="AF238" s="68"/>
      <c r="AG238" s="64"/>
      <c r="AH238" s="60"/>
      <c r="AI238" s="60"/>
      <c r="AJ238" s="60"/>
      <c r="AK238" s="7"/>
      <c r="AL238" s="7"/>
      <c r="AM238" s="59"/>
      <c r="AN238" s="7"/>
      <c r="AO238" s="7"/>
      <c r="AP238" s="7"/>
      <c r="AQ238" s="7"/>
      <c r="AR238" s="7"/>
      <c r="AS238" s="7"/>
      <c r="AT238" s="7"/>
      <c r="AU238" s="7"/>
      <c r="AV238" s="179"/>
      <c r="AW238" s="192"/>
      <c r="AX238" s="194" t="e">
        <f>IF(AND(OR(K238=#REF!,K238=#REF!),OR(AG238=#REF!,AG238=#REF!)),"年間支払金額(全官署)",IF(OR(AG238=#REF!,AG238=#REF!),"年間支払金額",IF(AND(OR(COUNTIF(AI238,"*すべて*"),COUNTIF(AI238,"*全て*")),Q238="●",OR(K238=#REF!,K238=#REF!)),"年間支払金額(全官署、契約相手方ごと)",IF(AND(OR(COUNTIF(AI238,"*すべて*"),COUNTIF(AI238,"*全て*")),Q238="●"),"年間支払金額(契約相手方ごと)",IF(AND(OR(K238=#REF!,K238=#REF!),AG238=#REF!),"契約総額(全官署)",IF(AND(K238=#REF!,AG238=#REF!),"契約総額(自官署のみ)",IF(K238=#REF!,"年間支払金額(自官署のみ)",IF(AG238=#REF!,"契約総額",IF(AND(COUNTIF(BE238,"&lt;&gt;*単価*"),OR(K238=#REF!,K238=#REF!)),"全官署予定価格",IF(AND(COUNTIF(BE238,"*単価*"),OR(K238=#REF!,K238=#REF!)),"全官署支払金額",IF(AND(COUNTIF(BE238,"&lt;&gt;*単価*"),COUNTIF(BE238,"*変更契約*")),"変更後予定価格",IF(COUNTIF(BE238,"*単価*"),"年間支払金額","予定価格"))))))))))))</f>
        <v>#REF!</v>
      </c>
      <c r="AY238" s="194" t="e">
        <f>IF(AND(BD238=#REF!,R238&gt;#REF!),"○",IF(AND(BD238=#REF!,R238&gt;=#REF!),"○",IF(AND(BD238=#REF!,R238&gt;=#REF!),"○",IF(AND(BD238=#REF!,R238&gt;=#REF!),"○",IF(AND(BD238=#REF!,R238&gt;=#REF!),"○",IF(AND(BD238=#REF!,R238&gt;=#REF!),"○",IF(AND(BD238=#REF!,R238&gt;=#REF!),"○",IF(AND(BD238=#REF!,R238&gt;=#REF!),"○",IF(AND(BD238=#REF!,R238&gt;=#REF!),"○",IF(R238="他官署で調達手続き入札を実施のため","○","×"))))))))))</f>
        <v>#REF!</v>
      </c>
      <c r="AZ238" s="194" t="e">
        <f>IF(AND(BD238=#REF!,V238&gt;#REF!),"○",IF(AND(BD238=#REF!,V238&gt;=#REF!),"○",IF(AND(BD238=#REF!,V238&gt;=#REF!),"○",IF(AND(BD238=#REF!,V238&gt;=#REF!),"○",IF(AND(BD238=#REF!,V238&gt;=#REF!),"○",IF(AND(BD238=#REF!,V238&gt;=#REF!),"○",IF(AND(BD238=#REF!,V238&gt;=#REF!),"○",IF(AND(BD238=#REF!,V238&gt;=#REF!),"○",IF(AND(BD238=#REF!,V238&gt;=#REF!),"○","×")))))))))</f>
        <v>#REF!</v>
      </c>
      <c r="BA238" s="194" t="e">
        <f t="shared" si="27"/>
        <v>#REF!</v>
      </c>
      <c r="BB238" s="194" t="e">
        <f t="shared" si="28"/>
        <v>#REF!</v>
      </c>
      <c r="BC238" s="195" t="e">
        <f t="shared" si="29"/>
        <v>#REF!</v>
      </c>
      <c r="BD238" s="193">
        <f t="shared" si="32"/>
        <v>0</v>
      </c>
      <c r="BE238" s="7" t="e">
        <f>IF(AG238=#REF!,"",IF(AND(K238&lt;&gt;"",ISTEXT(S238)),"分担契約/単価契約",IF(ISTEXT(S238),"単価契約",IF(K238&lt;&gt;"","分担契約",""))))</f>
        <v>#REF!</v>
      </c>
      <c r="BF238" s="205" t="e">
        <f>IF(COUNTIF(R238,"**"),"",IF(AND(R238&gt;=#REF!,OR(H238=#REF!,H238=#REF!)),1,IF(AND(R238&gt;=#REF!,H238&lt;&gt;#REF!,H238&lt;&gt;#REF!),1,"")))</f>
        <v>#REF!</v>
      </c>
      <c r="BG238" s="253" t="str">
        <f t="shared" si="33"/>
        <v>○</v>
      </c>
      <c r="BH238" s="205" t="b">
        <f t="shared" si="34"/>
        <v>1</v>
      </c>
      <c r="BI238" s="205" t="b">
        <f t="shared" si="35"/>
        <v>1</v>
      </c>
    </row>
    <row r="239" spans="1:61" ht="54.95" customHeight="1">
      <c r="A239" s="177">
        <f t="shared" si="30"/>
        <v>234</v>
      </c>
      <c r="B239" s="177" t="str">
        <f t="shared" si="36"/>
        <v/>
      </c>
      <c r="C239" s="177" t="str">
        <f>IF(B239&lt;&gt;1,"",COUNTIF($B$6:B239,1))</f>
        <v/>
      </c>
      <c r="D239" s="177" t="str">
        <f>IF(B239&lt;&gt;2,"",COUNTIF($B$6:B239,2))</f>
        <v/>
      </c>
      <c r="E239" s="177" t="str">
        <f>IF(B239&lt;&gt;3,"",COUNTIF($B$6:B239,3))</f>
        <v/>
      </c>
      <c r="F239" s="177" t="str">
        <f>IF(B239&lt;&gt;4,"",COUNTIF($B$6:B239,4))</f>
        <v/>
      </c>
      <c r="G239" s="59"/>
      <c r="H239" s="60"/>
      <c r="I239" s="60"/>
      <c r="J239" s="60"/>
      <c r="K239" s="59"/>
      <c r="L239" s="7"/>
      <c r="M239" s="61"/>
      <c r="N239" s="60"/>
      <c r="O239" s="62"/>
      <c r="P239" s="60"/>
      <c r="Q239" s="59"/>
      <c r="R239" s="16"/>
      <c r="S239" s="80"/>
      <c r="T239" s="81"/>
      <c r="U239" s="237" t="e">
        <f>IF(OR(L239="×",AG239=#REF!),"－",IF(T239&lt;&gt;"",ROUNDDOWN(T239/R239,3),(IFERROR(ROUNDDOWN(S239/R239,3),"－"))))</f>
        <v>#REF!</v>
      </c>
      <c r="V239" s="63"/>
      <c r="W239" s="63"/>
      <c r="X239" s="59"/>
      <c r="Y239" s="64"/>
      <c r="Z239" s="65"/>
      <c r="AA239" s="66"/>
      <c r="AB239" s="7"/>
      <c r="AC239" s="10"/>
      <c r="AD239" s="10"/>
      <c r="AE239" s="67"/>
      <c r="AF239" s="68"/>
      <c r="AG239" s="64"/>
      <c r="AH239" s="60"/>
      <c r="AI239" s="60"/>
      <c r="AJ239" s="60"/>
      <c r="AK239" s="7"/>
      <c r="AL239" s="7"/>
      <c r="AM239" s="59"/>
      <c r="AN239" s="7"/>
      <c r="AO239" s="7"/>
      <c r="AP239" s="7"/>
      <c r="AQ239" s="7"/>
      <c r="AR239" s="7"/>
      <c r="AS239" s="7"/>
      <c r="AT239" s="7"/>
      <c r="AU239" s="7"/>
      <c r="AV239" s="179"/>
      <c r="AW239" s="192"/>
      <c r="AX239" s="194" t="e">
        <f>IF(AND(OR(K239=#REF!,K239=#REF!),OR(AG239=#REF!,AG239=#REF!)),"年間支払金額(全官署)",IF(OR(AG239=#REF!,AG239=#REF!),"年間支払金額",IF(AND(OR(COUNTIF(AI239,"*すべて*"),COUNTIF(AI239,"*全て*")),Q239="●",OR(K239=#REF!,K239=#REF!)),"年間支払金額(全官署、契約相手方ごと)",IF(AND(OR(COUNTIF(AI239,"*すべて*"),COUNTIF(AI239,"*全て*")),Q239="●"),"年間支払金額(契約相手方ごと)",IF(AND(OR(K239=#REF!,K239=#REF!),AG239=#REF!),"契約総額(全官署)",IF(AND(K239=#REF!,AG239=#REF!),"契約総額(自官署のみ)",IF(K239=#REF!,"年間支払金額(自官署のみ)",IF(AG239=#REF!,"契約総額",IF(AND(COUNTIF(BE239,"&lt;&gt;*単価*"),OR(K239=#REF!,K239=#REF!)),"全官署予定価格",IF(AND(COUNTIF(BE239,"*単価*"),OR(K239=#REF!,K239=#REF!)),"全官署支払金額",IF(AND(COUNTIF(BE239,"&lt;&gt;*単価*"),COUNTIF(BE239,"*変更契約*")),"変更後予定価格",IF(COUNTIF(BE239,"*単価*"),"年間支払金額","予定価格"))))))))))))</f>
        <v>#REF!</v>
      </c>
      <c r="AY239" s="194" t="e">
        <f>IF(AND(BD239=#REF!,R239&gt;#REF!),"○",IF(AND(BD239=#REF!,R239&gt;=#REF!),"○",IF(AND(BD239=#REF!,R239&gt;=#REF!),"○",IF(AND(BD239=#REF!,R239&gt;=#REF!),"○",IF(AND(BD239=#REF!,R239&gt;=#REF!),"○",IF(AND(BD239=#REF!,R239&gt;=#REF!),"○",IF(AND(BD239=#REF!,R239&gt;=#REF!),"○",IF(AND(BD239=#REF!,R239&gt;=#REF!),"○",IF(AND(BD239=#REF!,R239&gt;=#REF!),"○",IF(R239="他官署で調達手続き入札を実施のため","○","×"))))))))))</f>
        <v>#REF!</v>
      </c>
      <c r="AZ239" s="194" t="e">
        <f>IF(AND(BD239=#REF!,V239&gt;#REF!),"○",IF(AND(BD239=#REF!,V239&gt;=#REF!),"○",IF(AND(BD239=#REF!,V239&gt;=#REF!),"○",IF(AND(BD239=#REF!,V239&gt;=#REF!),"○",IF(AND(BD239=#REF!,V239&gt;=#REF!),"○",IF(AND(BD239=#REF!,V239&gt;=#REF!),"○",IF(AND(BD239=#REF!,V239&gt;=#REF!),"○",IF(AND(BD239=#REF!,V239&gt;=#REF!),"○",IF(AND(BD239=#REF!,V239&gt;=#REF!),"○","×")))))))))</f>
        <v>#REF!</v>
      </c>
      <c r="BA239" s="194" t="e">
        <f t="shared" si="27"/>
        <v>#REF!</v>
      </c>
      <c r="BB239" s="194" t="e">
        <f t="shared" si="28"/>
        <v>#REF!</v>
      </c>
      <c r="BC239" s="195" t="e">
        <f t="shared" si="29"/>
        <v>#REF!</v>
      </c>
      <c r="BD239" s="193">
        <f t="shared" si="32"/>
        <v>0</v>
      </c>
      <c r="BE239" s="7" t="e">
        <f>IF(AG239=#REF!,"",IF(AND(K239&lt;&gt;"",ISTEXT(S239)),"分担契約/単価契約",IF(ISTEXT(S239),"単価契約",IF(K239&lt;&gt;"","分担契約",""))))</f>
        <v>#REF!</v>
      </c>
      <c r="BF239" s="205" t="e">
        <f>IF(COUNTIF(R239,"**"),"",IF(AND(R239&gt;=#REF!,OR(H239=#REF!,H239=#REF!)),1,IF(AND(R239&gt;=#REF!,H239&lt;&gt;#REF!,H239&lt;&gt;#REF!),1,"")))</f>
        <v>#REF!</v>
      </c>
      <c r="BG239" s="253" t="str">
        <f t="shared" si="33"/>
        <v>○</v>
      </c>
      <c r="BH239" s="205" t="b">
        <f t="shared" si="34"/>
        <v>1</v>
      </c>
      <c r="BI239" s="205" t="b">
        <f t="shared" si="35"/>
        <v>1</v>
      </c>
    </row>
    <row r="240" spans="1:61" ht="54.95" customHeight="1">
      <c r="A240" s="177">
        <f t="shared" si="30"/>
        <v>235</v>
      </c>
      <c r="B240" s="177" t="str">
        <f t="shared" si="36"/>
        <v/>
      </c>
      <c r="C240" s="177" t="str">
        <f>IF(B240&lt;&gt;1,"",COUNTIF($B$6:B240,1))</f>
        <v/>
      </c>
      <c r="D240" s="177" t="str">
        <f>IF(B240&lt;&gt;2,"",COUNTIF($B$6:B240,2))</f>
        <v/>
      </c>
      <c r="E240" s="177" t="str">
        <f>IF(B240&lt;&gt;3,"",COUNTIF($B$6:B240,3))</f>
        <v/>
      </c>
      <c r="F240" s="177" t="str">
        <f>IF(B240&lt;&gt;4,"",COUNTIF($B$6:B240,4))</f>
        <v/>
      </c>
      <c r="G240" s="59"/>
      <c r="H240" s="60"/>
      <c r="I240" s="60"/>
      <c r="J240" s="60"/>
      <c r="K240" s="59"/>
      <c r="L240" s="7"/>
      <c r="M240" s="61"/>
      <c r="N240" s="60"/>
      <c r="O240" s="62"/>
      <c r="P240" s="60"/>
      <c r="Q240" s="59"/>
      <c r="R240" s="16"/>
      <c r="S240" s="80"/>
      <c r="T240" s="81"/>
      <c r="U240" s="237" t="e">
        <f>IF(OR(L240="×",AG240=#REF!),"－",IF(T240&lt;&gt;"",ROUNDDOWN(T240/R240,3),(IFERROR(ROUNDDOWN(S240/R240,3),"－"))))</f>
        <v>#REF!</v>
      </c>
      <c r="V240" s="63"/>
      <c r="W240" s="63"/>
      <c r="X240" s="59"/>
      <c r="Y240" s="64"/>
      <c r="Z240" s="65"/>
      <c r="AA240" s="66"/>
      <c r="AB240" s="7"/>
      <c r="AC240" s="10"/>
      <c r="AD240" s="10"/>
      <c r="AE240" s="67"/>
      <c r="AF240" s="68"/>
      <c r="AG240" s="64"/>
      <c r="AH240" s="60"/>
      <c r="AI240" s="60"/>
      <c r="AJ240" s="60"/>
      <c r="AK240" s="7"/>
      <c r="AL240" s="7"/>
      <c r="AM240" s="59"/>
      <c r="AN240" s="7"/>
      <c r="AO240" s="7"/>
      <c r="AP240" s="7"/>
      <c r="AQ240" s="7"/>
      <c r="AR240" s="7"/>
      <c r="AS240" s="7"/>
      <c r="AT240" s="7"/>
      <c r="AU240" s="7"/>
      <c r="AV240" s="179"/>
      <c r="AW240" s="192"/>
      <c r="AX240" s="194" t="e">
        <f>IF(AND(OR(K240=#REF!,K240=#REF!),OR(AG240=#REF!,AG240=#REF!)),"年間支払金額(全官署)",IF(OR(AG240=#REF!,AG240=#REF!),"年間支払金額",IF(AND(OR(COUNTIF(AI240,"*すべて*"),COUNTIF(AI240,"*全て*")),Q240="●",OR(K240=#REF!,K240=#REF!)),"年間支払金額(全官署、契約相手方ごと)",IF(AND(OR(COUNTIF(AI240,"*すべて*"),COUNTIF(AI240,"*全て*")),Q240="●"),"年間支払金額(契約相手方ごと)",IF(AND(OR(K240=#REF!,K240=#REF!),AG240=#REF!),"契約総額(全官署)",IF(AND(K240=#REF!,AG240=#REF!),"契約総額(自官署のみ)",IF(K240=#REF!,"年間支払金額(自官署のみ)",IF(AG240=#REF!,"契約総額",IF(AND(COUNTIF(BE240,"&lt;&gt;*単価*"),OR(K240=#REF!,K240=#REF!)),"全官署予定価格",IF(AND(COUNTIF(BE240,"*単価*"),OR(K240=#REF!,K240=#REF!)),"全官署支払金額",IF(AND(COUNTIF(BE240,"&lt;&gt;*単価*"),COUNTIF(BE240,"*変更契約*")),"変更後予定価格",IF(COUNTIF(BE240,"*単価*"),"年間支払金額","予定価格"))))))))))))</f>
        <v>#REF!</v>
      </c>
      <c r="AY240" s="194" t="e">
        <f>IF(AND(BD240=#REF!,R240&gt;#REF!),"○",IF(AND(BD240=#REF!,R240&gt;=#REF!),"○",IF(AND(BD240=#REF!,R240&gt;=#REF!),"○",IF(AND(BD240=#REF!,R240&gt;=#REF!),"○",IF(AND(BD240=#REF!,R240&gt;=#REF!),"○",IF(AND(BD240=#REF!,R240&gt;=#REF!),"○",IF(AND(BD240=#REF!,R240&gt;=#REF!),"○",IF(AND(BD240=#REF!,R240&gt;=#REF!),"○",IF(AND(BD240=#REF!,R240&gt;=#REF!),"○",IF(R240="他官署で調達手続き入札を実施のため","○","×"))))))))))</f>
        <v>#REF!</v>
      </c>
      <c r="AZ240" s="194" t="e">
        <f>IF(AND(BD240=#REF!,V240&gt;#REF!),"○",IF(AND(BD240=#REF!,V240&gt;=#REF!),"○",IF(AND(BD240=#REF!,V240&gt;=#REF!),"○",IF(AND(BD240=#REF!,V240&gt;=#REF!),"○",IF(AND(BD240=#REF!,V240&gt;=#REF!),"○",IF(AND(BD240=#REF!,V240&gt;=#REF!),"○",IF(AND(BD240=#REF!,V240&gt;=#REF!),"○",IF(AND(BD240=#REF!,V240&gt;=#REF!),"○",IF(AND(BD240=#REF!,V240&gt;=#REF!),"○","×")))))))))</f>
        <v>#REF!</v>
      </c>
      <c r="BA240" s="194" t="e">
        <f t="shared" si="27"/>
        <v>#REF!</v>
      </c>
      <c r="BB240" s="194" t="e">
        <f t="shared" si="28"/>
        <v>#REF!</v>
      </c>
      <c r="BC240" s="195" t="e">
        <f t="shared" si="29"/>
        <v>#REF!</v>
      </c>
      <c r="BD240" s="193">
        <f t="shared" si="32"/>
        <v>0</v>
      </c>
      <c r="BE240" s="7" t="e">
        <f>IF(AG240=#REF!,"",IF(AND(K240&lt;&gt;"",ISTEXT(S240)),"分担契約/単価契約",IF(ISTEXT(S240),"単価契約",IF(K240&lt;&gt;"","分担契約",""))))</f>
        <v>#REF!</v>
      </c>
      <c r="BF240" s="205" t="e">
        <f>IF(COUNTIF(R240,"**"),"",IF(AND(R240&gt;=#REF!,OR(H240=#REF!,H240=#REF!)),1,IF(AND(R240&gt;=#REF!,H240&lt;&gt;#REF!,H240&lt;&gt;#REF!),1,"")))</f>
        <v>#REF!</v>
      </c>
      <c r="BG240" s="253" t="str">
        <f t="shared" si="33"/>
        <v>○</v>
      </c>
      <c r="BH240" s="205" t="b">
        <f t="shared" si="34"/>
        <v>1</v>
      </c>
      <c r="BI240" s="205" t="b">
        <f t="shared" si="35"/>
        <v>1</v>
      </c>
    </row>
    <row r="241" spans="1:62" ht="54.95" customHeight="1">
      <c r="A241" s="177">
        <f t="shared" si="30"/>
        <v>236</v>
      </c>
      <c r="B241" s="177" t="str">
        <f t="shared" si="36"/>
        <v/>
      </c>
      <c r="C241" s="177" t="str">
        <f>IF(B241&lt;&gt;1,"",COUNTIF($B$6:B241,1))</f>
        <v/>
      </c>
      <c r="D241" s="177" t="str">
        <f>IF(B241&lt;&gt;2,"",COUNTIF($B$6:B241,2))</f>
        <v/>
      </c>
      <c r="E241" s="177" t="str">
        <f>IF(B241&lt;&gt;3,"",COUNTIF($B$6:B241,3))</f>
        <v/>
      </c>
      <c r="F241" s="177" t="str">
        <f>IF(B241&lt;&gt;4,"",COUNTIF($B$6:B241,4))</f>
        <v/>
      </c>
      <c r="G241" s="59"/>
      <c r="H241" s="60"/>
      <c r="I241" s="60"/>
      <c r="J241" s="60"/>
      <c r="K241" s="59"/>
      <c r="L241" s="7"/>
      <c r="M241" s="61"/>
      <c r="N241" s="60"/>
      <c r="O241" s="62"/>
      <c r="P241" s="60"/>
      <c r="Q241" s="59"/>
      <c r="R241" s="16"/>
      <c r="S241" s="80"/>
      <c r="T241" s="81"/>
      <c r="U241" s="237" t="e">
        <f>IF(OR(L241="×",AG241=#REF!),"－",IF(T241&lt;&gt;"",ROUNDDOWN(T241/R241,3),(IFERROR(ROUNDDOWN(S241/R241,3),"－"))))</f>
        <v>#REF!</v>
      </c>
      <c r="V241" s="63"/>
      <c r="W241" s="63"/>
      <c r="X241" s="59"/>
      <c r="Y241" s="64"/>
      <c r="Z241" s="65"/>
      <c r="AA241" s="66"/>
      <c r="AB241" s="7"/>
      <c r="AC241" s="10"/>
      <c r="AD241" s="10"/>
      <c r="AE241" s="67"/>
      <c r="AF241" s="68"/>
      <c r="AG241" s="64"/>
      <c r="AH241" s="60"/>
      <c r="AI241" s="60"/>
      <c r="AJ241" s="60"/>
      <c r="AK241" s="7"/>
      <c r="AL241" s="7"/>
      <c r="AM241" s="59"/>
      <c r="AN241" s="7"/>
      <c r="AO241" s="7"/>
      <c r="AP241" s="7"/>
      <c r="AQ241" s="7"/>
      <c r="AR241" s="7"/>
      <c r="AS241" s="7"/>
      <c r="AT241" s="7"/>
      <c r="AU241" s="7"/>
      <c r="AV241" s="179"/>
      <c r="AW241" s="192"/>
      <c r="AX241" s="194" t="e">
        <f>IF(AND(OR(K241=#REF!,K241=#REF!),OR(AG241=#REF!,AG241=#REF!)),"年間支払金額(全官署)",IF(OR(AG241=#REF!,AG241=#REF!),"年間支払金額",IF(AND(OR(COUNTIF(AI241,"*すべて*"),COUNTIF(AI241,"*全て*")),Q241="●",OR(K241=#REF!,K241=#REF!)),"年間支払金額(全官署、契約相手方ごと)",IF(AND(OR(COUNTIF(AI241,"*すべて*"),COUNTIF(AI241,"*全て*")),Q241="●"),"年間支払金額(契約相手方ごと)",IF(AND(OR(K241=#REF!,K241=#REF!),AG241=#REF!),"契約総額(全官署)",IF(AND(K241=#REF!,AG241=#REF!),"契約総額(自官署のみ)",IF(K241=#REF!,"年間支払金額(自官署のみ)",IF(AG241=#REF!,"契約総額",IF(AND(COUNTIF(BE241,"&lt;&gt;*単価*"),OR(K241=#REF!,K241=#REF!)),"全官署予定価格",IF(AND(COUNTIF(BE241,"*単価*"),OR(K241=#REF!,K241=#REF!)),"全官署支払金額",IF(AND(COUNTIF(BE241,"&lt;&gt;*単価*"),COUNTIF(BE241,"*変更契約*")),"変更後予定価格",IF(COUNTIF(BE241,"*単価*"),"年間支払金額","予定価格"))))))))))))</f>
        <v>#REF!</v>
      </c>
      <c r="AY241" s="194" t="e">
        <f>IF(AND(BD241=#REF!,R241&gt;#REF!),"○",IF(AND(BD241=#REF!,R241&gt;=#REF!),"○",IF(AND(BD241=#REF!,R241&gt;=#REF!),"○",IF(AND(BD241=#REF!,R241&gt;=#REF!),"○",IF(AND(BD241=#REF!,R241&gt;=#REF!),"○",IF(AND(BD241=#REF!,R241&gt;=#REF!),"○",IF(AND(BD241=#REF!,R241&gt;=#REF!),"○",IF(AND(BD241=#REF!,R241&gt;=#REF!),"○",IF(AND(BD241=#REF!,R241&gt;=#REF!),"○",IF(R241="他官署で調達手続き入札を実施のため","○","×"))))))))))</f>
        <v>#REF!</v>
      </c>
      <c r="AZ241" s="194" t="e">
        <f>IF(AND(BD241=#REF!,V241&gt;#REF!),"○",IF(AND(BD241=#REF!,V241&gt;=#REF!),"○",IF(AND(BD241=#REF!,V241&gt;=#REF!),"○",IF(AND(BD241=#REF!,V241&gt;=#REF!),"○",IF(AND(BD241=#REF!,V241&gt;=#REF!),"○",IF(AND(BD241=#REF!,V241&gt;=#REF!),"○",IF(AND(BD241=#REF!,V241&gt;=#REF!),"○",IF(AND(BD241=#REF!,V241&gt;=#REF!),"○",IF(AND(BD241=#REF!,V241&gt;=#REF!),"○","×")))))))))</f>
        <v>#REF!</v>
      </c>
      <c r="BA241" s="194" t="e">
        <f t="shared" si="27"/>
        <v>#REF!</v>
      </c>
      <c r="BB241" s="194" t="e">
        <f t="shared" si="28"/>
        <v>#REF!</v>
      </c>
      <c r="BC241" s="195" t="e">
        <f t="shared" si="29"/>
        <v>#REF!</v>
      </c>
      <c r="BD241" s="193">
        <f t="shared" si="32"/>
        <v>0</v>
      </c>
      <c r="BE241" s="7" t="e">
        <f>IF(AG241=#REF!,"",IF(AND(K241&lt;&gt;"",ISTEXT(S241)),"分担契約/単価契約",IF(ISTEXT(S241),"単価契約",IF(K241&lt;&gt;"","分担契約",""))))</f>
        <v>#REF!</v>
      </c>
      <c r="BF241" s="205" t="e">
        <f>IF(COUNTIF(R241,"**"),"",IF(AND(R241&gt;=#REF!,OR(H241=#REF!,H241=#REF!)),1,IF(AND(R241&gt;=#REF!,H241&lt;&gt;#REF!,H241&lt;&gt;#REF!),1,"")))</f>
        <v>#REF!</v>
      </c>
      <c r="BG241" s="253" t="str">
        <f t="shared" si="33"/>
        <v>○</v>
      </c>
      <c r="BH241" s="205" t="b">
        <f t="shared" si="34"/>
        <v>1</v>
      </c>
      <c r="BI241" s="205" t="b">
        <f t="shared" si="35"/>
        <v>1</v>
      </c>
    </row>
    <row r="242" spans="1:62" ht="54.95" customHeight="1">
      <c r="A242" s="177">
        <f t="shared" si="30"/>
        <v>237</v>
      </c>
      <c r="B242" s="177" t="str">
        <f t="shared" si="36"/>
        <v/>
      </c>
      <c r="C242" s="177" t="str">
        <f>IF(B242&lt;&gt;1,"",COUNTIF($B$6:B242,1))</f>
        <v/>
      </c>
      <c r="D242" s="177" t="str">
        <f>IF(B242&lt;&gt;2,"",COUNTIF($B$6:B242,2))</f>
        <v/>
      </c>
      <c r="E242" s="177" t="str">
        <f>IF(B242&lt;&gt;3,"",COUNTIF($B$6:B242,3))</f>
        <v/>
      </c>
      <c r="F242" s="177" t="str">
        <f>IF(B242&lt;&gt;4,"",COUNTIF($B$6:B242,4))</f>
        <v/>
      </c>
      <c r="G242" s="59"/>
      <c r="H242" s="60"/>
      <c r="I242" s="60"/>
      <c r="J242" s="60"/>
      <c r="K242" s="59"/>
      <c r="L242" s="7"/>
      <c r="M242" s="61"/>
      <c r="N242" s="60"/>
      <c r="O242" s="62"/>
      <c r="P242" s="60"/>
      <c r="Q242" s="59"/>
      <c r="R242" s="16"/>
      <c r="S242" s="80"/>
      <c r="T242" s="81"/>
      <c r="U242" s="237" t="e">
        <f>IF(OR(L242="×",AG242=#REF!),"－",IF(T242&lt;&gt;"",ROUNDDOWN(T242/R242,3),(IFERROR(ROUNDDOWN(S242/R242,3),"－"))))</f>
        <v>#REF!</v>
      </c>
      <c r="V242" s="63"/>
      <c r="W242" s="63"/>
      <c r="X242" s="59"/>
      <c r="Y242" s="64"/>
      <c r="Z242" s="65"/>
      <c r="AA242" s="66"/>
      <c r="AB242" s="7"/>
      <c r="AC242" s="10"/>
      <c r="AD242" s="10"/>
      <c r="AE242" s="67"/>
      <c r="AF242" s="68"/>
      <c r="AG242" s="64"/>
      <c r="AH242" s="60"/>
      <c r="AI242" s="60"/>
      <c r="AJ242" s="60"/>
      <c r="AK242" s="7"/>
      <c r="AL242" s="7"/>
      <c r="AM242" s="59"/>
      <c r="AN242" s="7"/>
      <c r="AO242" s="7"/>
      <c r="AP242" s="7"/>
      <c r="AQ242" s="7"/>
      <c r="AR242" s="7"/>
      <c r="AS242" s="7"/>
      <c r="AT242" s="7"/>
      <c r="AU242" s="7"/>
      <c r="AV242" s="179"/>
      <c r="AW242" s="192"/>
      <c r="AX242" s="194" t="e">
        <f>IF(AND(OR(K242=#REF!,K242=#REF!),OR(AG242=#REF!,AG242=#REF!)),"年間支払金額(全官署)",IF(OR(AG242=#REF!,AG242=#REF!),"年間支払金額",IF(AND(OR(COUNTIF(AI242,"*すべて*"),COUNTIF(AI242,"*全て*")),Q242="●",OR(K242=#REF!,K242=#REF!)),"年間支払金額(全官署、契約相手方ごと)",IF(AND(OR(COUNTIF(AI242,"*すべて*"),COUNTIF(AI242,"*全て*")),Q242="●"),"年間支払金額(契約相手方ごと)",IF(AND(OR(K242=#REF!,K242=#REF!),AG242=#REF!),"契約総額(全官署)",IF(AND(K242=#REF!,AG242=#REF!),"契約総額(自官署のみ)",IF(K242=#REF!,"年間支払金額(自官署のみ)",IF(AG242=#REF!,"契約総額",IF(AND(COUNTIF(BE242,"&lt;&gt;*単価*"),OR(K242=#REF!,K242=#REF!)),"全官署予定価格",IF(AND(COUNTIF(BE242,"*単価*"),OR(K242=#REF!,K242=#REF!)),"全官署支払金額",IF(AND(COUNTIF(BE242,"&lt;&gt;*単価*"),COUNTIF(BE242,"*変更契約*")),"変更後予定価格",IF(COUNTIF(BE242,"*単価*"),"年間支払金額","予定価格"))))))))))))</f>
        <v>#REF!</v>
      </c>
      <c r="AY242" s="194" t="e">
        <f>IF(AND(BD242=#REF!,R242&gt;#REF!),"○",IF(AND(BD242=#REF!,R242&gt;=#REF!),"○",IF(AND(BD242=#REF!,R242&gt;=#REF!),"○",IF(AND(BD242=#REF!,R242&gt;=#REF!),"○",IF(AND(BD242=#REF!,R242&gt;=#REF!),"○",IF(AND(BD242=#REF!,R242&gt;=#REF!),"○",IF(AND(BD242=#REF!,R242&gt;=#REF!),"○",IF(AND(BD242=#REF!,R242&gt;=#REF!),"○",IF(AND(BD242=#REF!,R242&gt;=#REF!),"○",IF(R242="他官署で調達手続き入札を実施のため","○","×"))))))))))</f>
        <v>#REF!</v>
      </c>
      <c r="AZ242" s="194" t="e">
        <f>IF(AND(BD242=#REF!,V242&gt;#REF!),"○",IF(AND(BD242=#REF!,V242&gt;=#REF!),"○",IF(AND(BD242=#REF!,V242&gt;=#REF!),"○",IF(AND(BD242=#REF!,V242&gt;=#REF!),"○",IF(AND(BD242=#REF!,V242&gt;=#REF!),"○",IF(AND(BD242=#REF!,V242&gt;=#REF!),"○",IF(AND(BD242=#REF!,V242&gt;=#REF!),"○",IF(AND(BD242=#REF!,V242&gt;=#REF!),"○",IF(AND(BD242=#REF!,V242&gt;=#REF!),"○","×")))))))))</f>
        <v>#REF!</v>
      </c>
      <c r="BA242" s="194" t="e">
        <f t="shared" si="27"/>
        <v>#REF!</v>
      </c>
      <c r="BB242" s="194" t="e">
        <f t="shared" si="28"/>
        <v>#REF!</v>
      </c>
      <c r="BC242" s="195" t="e">
        <f t="shared" si="29"/>
        <v>#REF!</v>
      </c>
      <c r="BD242" s="193">
        <f t="shared" si="32"/>
        <v>0</v>
      </c>
      <c r="BE242" s="7" t="e">
        <f>IF(AG242=#REF!,"",IF(AND(K242&lt;&gt;"",ISTEXT(S242)),"分担契約/単価契約",IF(ISTEXT(S242),"単価契約",IF(K242&lt;&gt;"","分担契約",""))))</f>
        <v>#REF!</v>
      </c>
      <c r="BF242" s="205" t="e">
        <f>IF(COUNTIF(R242,"**"),"",IF(AND(R242&gt;=#REF!,OR(H242=#REF!,H242=#REF!)),1,IF(AND(R242&gt;=#REF!,H242&lt;&gt;#REF!,H242&lt;&gt;#REF!),1,"")))</f>
        <v>#REF!</v>
      </c>
      <c r="BG242" s="253" t="str">
        <f t="shared" si="33"/>
        <v>○</v>
      </c>
      <c r="BH242" s="205" t="b">
        <f t="shared" si="34"/>
        <v>1</v>
      </c>
      <c r="BI242" s="205" t="b">
        <f t="shared" si="35"/>
        <v>1</v>
      </c>
    </row>
    <row r="243" spans="1:62" ht="54.95" customHeight="1">
      <c r="A243" s="177">
        <f t="shared" si="30"/>
        <v>238</v>
      </c>
      <c r="B243" s="177" t="str">
        <f t="shared" si="36"/>
        <v/>
      </c>
      <c r="C243" s="177" t="str">
        <f>IF(B243&lt;&gt;1,"",COUNTIF($B$6:B243,1))</f>
        <v/>
      </c>
      <c r="D243" s="177" t="str">
        <f>IF(B243&lt;&gt;2,"",COUNTIF($B$6:B243,2))</f>
        <v/>
      </c>
      <c r="E243" s="177" t="str">
        <f>IF(B243&lt;&gt;3,"",COUNTIF($B$6:B243,3))</f>
        <v/>
      </c>
      <c r="F243" s="177" t="str">
        <f>IF(B243&lt;&gt;4,"",COUNTIF($B$6:B243,4))</f>
        <v/>
      </c>
      <c r="G243" s="59"/>
      <c r="H243" s="60"/>
      <c r="I243" s="60"/>
      <c r="J243" s="60"/>
      <c r="K243" s="59"/>
      <c r="L243" s="7"/>
      <c r="M243" s="61"/>
      <c r="N243" s="60"/>
      <c r="O243" s="62"/>
      <c r="P243" s="60"/>
      <c r="Q243" s="59"/>
      <c r="R243" s="16"/>
      <c r="S243" s="80"/>
      <c r="T243" s="81"/>
      <c r="U243" s="237" t="e">
        <f>IF(OR(L243="×",AG243=#REF!),"－",IF(T243&lt;&gt;"",ROUNDDOWN(T243/R243,3),(IFERROR(ROUNDDOWN(S243/R243,3),"－"))))</f>
        <v>#REF!</v>
      </c>
      <c r="V243" s="63"/>
      <c r="W243" s="63"/>
      <c r="X243" s="59"/>
      <c r="Y243" s="64"/>
      <c r="Z243" s="65"/>
      <c r="AA243" s="66"/>
      <c r="AB243" s="7"/>
      <c r="AC243" s="10"/>
      <c r="AD243" s="10"/>
      <c r="AE243" s="67"/>
      <c r="AF243" s="68"/>
      <c r="AG243" s="64"/>
      <c r="AH243" s="60"/>
      <c r="AI243" s="60"/>
      <c r="AJ243" s="60"/>
      <c r="AK243" s="7"/>
      <c r="AL243" s="7"/>
      <c r="AM243" s="59"/>
      <c r="AN243" s="7"/>
      <c r="AO243" s="7"/>
      <c r="AP243" s="7"/>
      <c r="AQ243" s="7"/>
      <c r="AR243" s="7"/>
      <c r="AS243" s="7"/>
      <c r="AT243" s="7"/>
      <c r="AU243" s="7"/>
      <c r="AV243" s="179"/>
      <c r="AW243" s="192"/>
      <c r="AX243" s="194" t="e">
        <f>IF(AND(OR(K243=#REF!,K243=#REF!),OR(AG243=#REF!,AG243=#REF!)),"年間支払金額(全官署)",IF(OR(AG243=#REF!,AG243=#REF!),"年間支払金額",IF(AND(OR(COUNTIF(AI243,"*すべて*"),COUNTIF(AI243,"*全て*")),Q243="●",OR(K243=#REF!,K243=#REF!)),"年間支払金額(全官署、契約相手方ごと)",IF(AND(OR(COUNTIF(AI243,"*すべて*"),COUNTIF(AI243,"*全て*")),Q243="●"),"年間支払金額(契約相手方ごと)",IF(AND(OR(K243=#REF!,K243=#REF!),AG243=#REF!),"契約総額(全官署)",IF(AND(K243=#REF!,AG243=#REF!),"契約総額(自官署のみ)",IF(K243=#REF!,"年間支払金額(自官署のみ)",IF(AG243=#REF!,"契約総額",IF(AND(COUNTIF(BE243,"&lt;&gt;*単価*"),OR(K243=#REF!,K243=#REF!)),"全官署予定価格",IF(AND(COUNTIF(BE243,"*単価*"),OR(K243=#REF!,K243=#REF!)),"全官署支払金額",IF(AND(COUNTIF(BE243,"&lt;&gt;*単価*"),COUNTIF(BE243,"*変更契約*")),"変更後予定価格",IF(COUNTIF(BE243,"*単価*"),"年間支払金額","予定価格"))))))))))))</f>
        <v>#REF!</v>
      </c>
      <c r="AY243" s="194" t="e">
        <f>IF(AND(BD243=#REF!,R243&gt;#REF!),"○",IF(AND(BD243=#REF!,R243&gt;=#REF!),"○",IF(AND(BD243=#REF!,R243&gt;=#REF!),"○",IF(AND(BD243=#REF!,R243&gt;=#REF!),"○",IF(AND(BD243=#REF!,R243&gt;=#REF!),"○",IF(AND(BD243=#REF!,R243&gt;=#REF!),"○",IF(AND(BD243=#REF!,R243&gt;=#REF!),"○",IF(AND(BD243=#REF!,R243&gt;=#REF!),"○",IF(AND(BD243=#REF!,R243&gt;=#REF!),"○",IF(R243="他官署で調達手続き入札を実施のため","○","×"))))))))))</f>
        <v>#REF!</v>
      </c>
      <c r="AZ243" s="194" t="e">
        <f>IF(AND(BD243=#REF!,V243&gt;#REF!),"○",IF(AND(BD243=#REF!,V243&gt;=#REF!),"○",IF(AND(BD243=#REF!,V243&gt;=#REF!),"○",IF(AND(BD243=#REF!,V243&gt;=#REF!),"○",IF(AND(BD243=#REF!,V243&gt;=#REF!),"○",IF(AND(BD243=#REF!,V243&gt;=#REF!),"○",IF(AND(BD243=#REF!,V243&gt;=#REF!),"○",IF(AND(BD243=#REF!,V243&gt;=#REF!),"○",IF(AND(BD243=#REF!,V243&gt;=#REF!),"○","×")))))))))</f>
        <v>#REF!</v>
      </c>
      <c r="BA243" s="194" t="e">
        <f t="shared" si="27"/>
        <v>#REF!</v>
      </c>
      <c r="BB243" s="194" t="e">
        <f t="shared" si="28"/>
        <v>#REF!</v>
      </c>
      <c r="BC243" s="195" t="e">
        <f t="shared" si="29"/>
        <v>#REF!</v>
      </c>
      <c r="BD243" s="193">
        <f t="shared" si="32"/>
        <v>0</v>
      </c>
      <c r="BE243" s="7" t="e">
        <f>IF(AG243=#REF!,"",IF(AND(K243&lt;&gt;"",ISTEXT(S243)),"分担契約/単価契約",IF(ISTEXT(S243),"単価契約",IF(K243&lt;&gt;"","分担契約",""))))</f>
        <v>#REF!</v>
      </c>
      <c r="BF243" s="205" t="e">
        <f>IF(COUNTIF(R243,"**"),"",IF(AND(R243&gt;=#REF!,OR(H243=#REF!,H243=#REF!)),1,IF(AND(R243&gt;=#REF!,H243&lt;&gt;#REF!,H243&lt;&gt;#REF!),1,"")))</f>
        <v>#REF!</v>
      </c>
      <c r="BG243" s="253" t="str">
        <f t="shared" si="33"/>
        <v>○</v>
      </c>
      <c r="BH243" s="205" t="b">
        <f t="shared" si="34"/>
        <v>1</v>
      </c>
      <c r="BI243" s="205" t="b">
        <f t="shared" si="35"/>
        <v>1</v>
      </c>
    </row>
    <row r="244" spans="1:62" ht="54.95" customHeight="1">
      <c r="A244" s="177">
        <f t="shared" si="30"/>
        <v>239</v>
      </c>
      <c r="B244" s="177" t="str">
        <f t="shared" si="36"/>
        <v/>
      </c>
      <c r="C244" s="177" t="str">
        <f>IF(B244&lt;&gt;1,"",COUNTIF($B$6:B244,1))</f>
        <v/>
      </c>
      <c r="D244" s="177" t="str">
        <f>IF(B244&lt;&gt;2,"",COUNTIF($B$6:B244,2))</f>
        <v/>
      </c>
      <c r="E244" s="177" t="str">
        <f>IF(B244&lt;&gt;3,"",COUNTIF($B$6:B244,3))</f>
        <v/>
      </c>
      <c r="F244" s="177" t="str">
        <f>IF(B244&lt;&gt;4,"",COUNTIF($B$6:B244,4))</f>
        <v/>
      </c>
      <c r="G244" s="59"/>
      <c r="H244" s="60"/>
      <c r="I244" s="60"/>
      <c r="J244" s="60"/>
      <c r="K244" s="59"/>
      <c r="L244" s="7"/>
      <c r="M244" s="61"/>
      <c r="N244" s="60"/>
      <c r="O244" s="62"/>
      <c r="P244" s="60"/>
      <c r="Q244" s="59"/>
      <c r="R244" s="16"/>
      <c r="S244" s="80"/>
      <c r="T244" s="81"/>
      <c r="U244" s="237" t="e">
        <f>IF(OR(L244="×",AG244=#REF!),"－",IF(T244&lt;&gt;"",ROUNDDOWN(T244/R244,3),(IFERROR(ROUNDDOWN(S244/R244,3),"－"))))</f>
        <v>#REF!</v>
      </c>
      <c r="V244" s="63"/>
      <c r="W244" s="63"/>
      <c r="X244" s="59"/>
      <c r="Y244" s="64"/>
      <c r="Z244" s="65"/>
      <c r="AA244" s="66"/>
      <c r="AB244" s="7"/>
      <c r="AC244" s="10"/>
      <c r="AD244" s="10"/>
      <c r="AE244" s="67"/>
      <c r="AF244" s="68"/>
      <c r="AG244" s="64"/>
      <c r="AH244" s="60"/>
      <c r="AI244" s="60"/>
      <c r="AJ244" s="60"/>
      <c r="AK244" s="7"/>
      <c r="AL244" s="7"/>
      <c r="AM244" s="59"/>
      <c r="AN244" s="7"/>
      <c r="AO244" s="7"/>
      <c r="AP244" s="7"/>
      <c r="AQ244" s="7"/>
      <c r="AR244" s="7"/>
      <c r="AS244" s="7"/>
      <c r="AT244" s="7"/>
      <c r="AU244" s="7"/>
      <c r="AV244" s="179"/>
      <c r="AW244" s="192"/>
      <c r="AX244" s="194" t="e">
        <f>IF(AND(OR(K244=#REF!,K244=#REF!),OR(AG244=#REF!,AG244=#REF!)),"年間支払金額(全官署)",IF(OR(AG244=#REF!,AG244=#REF!),"年間支払金額",IF(AND(OR(COUNTIF(AI244,"*すべて*"),COUNTIF(AI244,"*全て*")),Q244="●",OR(K244=#REF!,K244=#REF!)),"年間支払金額(全官署、契約相手方ごと)",IF(AND(OR(COUNTIF(AI244,"*すべて*"),COUNTIF(AI244,"*全て*")),Q244="●"),"年間支払金額(契約相手方ごと)",IF(AND(OR(K244=#REF!,K244=#REF!),AG244=#REF!),"契約総額(全官署)",IF(AND(K244=#REF!,AG244=#REF!),"契約総額(自官署のみ)",IF(K244=#REF!,"年間支払金額(自官署のみ)",IF(AG244=#REF!,"契約総額",IF(AND(COUNTIF(BE244,"&lt;&gt;*単価*"),OR(K244=#REF!,K244=#REF!)),"全官署予定価格",IF(AND(COUNTIF(BE244,"*単価*"),OR(K244=#REF!,K244=#REF!)),"全官署支払金額",IF(AND(COUNTIF(BE244,"&lt;&gt;*単価*"),COUNTIF(BE244,"*変更契約*")),"変更後予定価格",IF(COUNTIF(BE244,"*単価*"),"年間支払金額","予定価格"))))))))))))</f>
        <v>#REF!</v>
      </c>
      <c r="AY244" s="194" t="e">
        <f>IF(AND(BD244=#REF!,R244&gt;#REF!),"○",IF(AND(BD244=#REF!,R244&gt;=#REF!),"○",IF(AND(BD244=#REF!,R244&gt;=#REF!),"○",IF(AND(BD244=#REF!,R244&gt;=#REF!),"○",IF(AND(BD244=#REF!,R244&gt;=#REF!),"○",IF(AND(BD244=#REF!,R244&gt;=#REF!),"○",IF(AND(BD244=#REF!,R244&gt;=#REF!),"○",IF(AND(BD244=#REF!,R244&gt;=#REF!),"○",IF(AND(BD244=#REF!,R244&gt;=#REF!),"○",IF(R244="他官署で調達手続き入札を実施のため","○","×"))))))))))</f>
        <v>#REF!</v>
      </c>
      <c r="AZ244" s="194" t="e">
        <f>IF(AND(BD244=#REF!,V244&gt;#REF!),"○",IF(AND(BD244=#REF!,V244&gt;=#REF!),"○",IF(AND(BD244=#REF!,V244&gt;=#REF!),"○",IF(AND(BD244=#REF!,V244&gt;=#REF!),"○",IF(AND(BD244=#REF!,V244&gt;=#REF!),"○",IF(AND(BD244=#REF!,V244&gt;=#REF!),"○",IF(AND(BD244=#REF!,V244&gt;=#REF!),"○",IF(AND(BD244=#REF!,V244&gt;=#REF!),"○",IF(AND(BD244=#REF!,V244&gt;=#REF!),"○","×")))))))))</f>
        <v>#REF!</v>
      </c>
      <c r="BA244" s="194" t="e">
        <f t="shared" si="27"/>
        <v>#REF!</v>
      </c>
      <c r="BB244" s="194" t="e">
        <f t="shared" si="28"/>
        <v>#REF!</v>
      </c>
      <c r="BC244" s="195" t="e">
        <f t="shared" si="29"/>
        <v>#REF!</v>
      </c>
      <c r="BD244" s="193">
        <f t="shared" si="32"/>
        <v>0</v>
      </c>
      <c r="BE244" s="7" t="e">
        <f>IF(AG244=#REF!,"",IF(AND(K244&lt;&gt;"",ISTEXT(S244)),"分担契約/単価契約",IF(ISTEXT(S244),"単価契約",IF(K244&lt;&gt;"","分担契約",""))))</f>
        <v>#REF!</v>
      </c>
      <c r="BF244" s="205" t="e">
        <f>IF(COUNTIF(R244,"**"),"",IF(AND(R244&gt;=#REF!,OR(H244=#REF!,H244=#REF!)),1,IF(AND(R244&gt;=#REF!,H244&lt;&gt;#REF!,H244&lt;&gt;#REF!),1,"")))</f>
        <v>#REF!</v>
      </c>
      <c r="BG244" s="253" t="str">
        <f t="shared" si="33"/>
        <v>○</v>
      </c>
      <c r="BH244" s="205" t="b">
        <f t="shared" si="34"/>
        <v>1</v>
      </c>
      <c r="BI244" s="205" t="b">
        <f t="shared" si="35"/>
        <v>1</v>
      </c>
    </row>
    <row r="245" spans="1:62" ht="54.95" customHeight="1">
      <c r="A245" s="177">
        <f t="shared" si="30"/>
        <v>240</v>
      </c>
      <c r="B245" s="177" t="str">
        <f t="shared" si="36"/>
        <v/>
      </c>
      <c r="C245" s="177" t="str">
        <f>IF(B245&lt;&gt;1,"",COUNTIF($B$6:B245,1))</f>
        <v/>
      </c>
      <c r="D245" s="177" t="str">
        <f>IF(B245&lt;&gt;2,"",COUNTIF($B$6:B245,2))</f>
        <v/>
      </c>
      <c r="E245" s="177" t="str">
        <f>IF(B245&lt;&gt;3,"",COUNTIF($B$6:B245,3))</f>
        <v/>
      </c>
      <c r="F245" s="177" t="str">
        <f>IF(B245&lt;&gt;4,"",COUNTIF($B$6:B245,4))</f>
        <v/>
      </c>
      <c r="G245" s="59"/>
      <c r="H245" s="60"/>
      <c r="I245" s="60"/>
      <c r="J245" s="60"/>
      <c r="K245" s="59"/>
      <c r="L245" s="7"/>
      <c r="M245" s="61"/>
      <c r="N245" s="60"/>
      <c r="O245" s="62"/>
      <c r="P245" s="60"/>
      <c r="Q245" s="59"/>
      <c r="R245" s="16"/>
      <c r="S245" s="80"/>
      <c r="T245" s="81"/>
      <c r="U245" s="237" t="e">
        <f>IF(OR(L245="×",AG245=#REF!),"－",IF(T245&lt;&gt;"",ROUNDDOWN(T245/R245,3),(IFERROR(ROUNDDOWN(S245/R245,3),"－"))))</f>
        <v>#REF!</v>
      </c>
      <c r="V245" s="63"/>
      <c r="W245" s="63"/>
      <c r="X245" s="59"/>
      <c r="Y245" s="64"/>
      <c r="Z245" s="65"/>
      <c r="AA245" s="66"/>
      <c r="AB245" s="7"/>
      <c r="AC245" s="10"/>
      <c r="AD245" s="10"/>
      <c r="AE245" s="67"/>
      <c r="AF245" s="68"/>
      <c r="AG245" s="64"/>
      <c r="AH245" s="60"/>
      <c r="AI245" s="60"/>
      <c r="AJ245" s="60"/>
      <c r="AK245" s="7"/>
      <c r="AL245" s="7"/>
      <c r="AM245" s="59"/>
      <c r="AN245" s="7"/>
      <c r="AO245" s="7"/>
      <c r="AP245" s="7"/>
      <c r="AQ245" s="7"/>
      <c r="AR245" s="7"/>
      <c r="AS245" s="7"/>
      <c r="AT245" s="7"/>
      <c r="AU245" s="7"/>
      <c r="AV245" s="179"/>
      <c r="AW245" s="192"/>
      <c r="AX245" s="194" t="e">
        <f>IF(AND(OR(K245=#REF!,K245=#REF!),OR(AG245=#REF!,AG245=#REF!)),"年間支払金額(全官署)",IF(OR(AG245=#REF!,AG245=#REF!),"年間支払金額",IF(AND(OR(COUNTIF(AI245,"*すべて*"),COUNTIF(AI245,"*全て*")),Q245="●",OR(K245=#REF!,K245=#REF!)),"年間支払金額(全官署、契約相手方ごと)",IF(AND(OR(COUNTIF(AI245,"*すべて*"),COUNTIF(AI245,"*全て*")),Q245="●"),"年間支払金額(契約相手方ごと)",IF(AND(OR(K245=#REF!,K245=#REF!),AG245=#REF!),"契約総額(全官署)",IF(AND(K245=#REF!,AG245=#REF!),"契約総額(自官署のみ)",IF(K245=#REF!,"年間支払金額(自官署のみ)",IF(AG245=#REF!,"契約総額",IF(AND(COUNTIF(BE245,"&lt;&gt;*単価*"),OR(K245=#REF!,K245=#REF!)),"全官署予定価格",IF(AND(COUNTIF(BE245,"*単価*"),OR(K245=#REF!,K245=#REF!)),"全官署支払金額",IF(AND(COUNTIF(BE245,"&lt;&gt;*単価*"),COUNTIF(BE245,"*変更契約*")),"変更後予定価格",IF(COUNTIF(BE245,"*単価*"),"年間支払金額","予定価格"))))))))))))</f>
        <v>#REF!</v>
      </c>
      <c r="AY245" s="194" t="e">
        <f>IF(AND(BD245=#REF!,R245&gt;#REF!),"○",IF(AND(BD245=#REF!,R245&gt;=#REF!),"○",IF(AND(BD245=#REF!,R245&gt;=#REF!),"○",IF(AND(BD245=#REF!,R245&gt;=#REF!),"○",IF(AND(BD245=#REF!,R245&gt;=#REF!),"○",IF(AND(BD245=#REF!,R245&gt;=#REF!),"○",IF(AND(BD245=#REF!,R245&gt;=#REF!),"○",IF(AND(BD245=#REF!,R245&gt;=#REF!),"○",IF(AND(BD245=#REF!,R245&gt;=#REF!),"○",IF(R245="他官署で調達手続き入札を実施のため","○","×"))))))))))</f>
        <v>#REF!</v>
      </c>
      <c r="AZ245" s="194" t="e">
        <f>IF(AND(BD245=#REF!,V245&gt;#REF!),"○",IF(AND(BD245=#REF!,V245&gt;=#REF!),"○",IF(AND(BD245=#REF!,V245&gt;=#REF!),"○",IF(AND(BD245=#REF!,V245&gt;=#REF!),"○",IF(AND(BD245=#REF!,V245&gt;=#REF!),"○",IF(AND(BD245=#REF!,V245&gt;=#REF!),"○",IF(AND(BD245=#REF!,V245&gt;=#REF!),"○",IF(AND(BD245=#REF!,V245&gt;=#REF!),"○",IF(AND(BD245=#REF!,V245&gt;=#REF!),"○","×")))))))))</f>
        <v>#REF!</v>
      </c>
      <c r="BA245" s="194" t="e">
        <f t="shared" si="27"/>
        <v>#REF!</v>
      </c>
      <c r="BB245" s="194" t="e">
        <f t="shared" si="28"/>
        <v>#REF!</v>
      </c>
      <c r="BC245" s="195" t="e">
        <f t="shared" si="29"/>
        <v>#REF!</v>
      </c>
      <c r="BD245" s="193">
        <f t="shared" si="32"/>
        <v>0</v>
      </c>
      <c r="BE245" s="7" t="e">
        <f>IF(AG245=#REF!,"",IF(AND(K245&lt;&gt;"",ISTEXT(S245)),"分担契約/単価契約",IF(ISTEXT(S245),"単価契約",IF(K245&lt;&gt;"","分担契約",""))))</f>
        <v>#REF!</v>
      </c>
      <c r="BF245" s="205" t="e">
        <f>IF(COUNTIF(R245,"**"),"",IF(AND(R245&gt;=#REF!,OR(H245=#REF!,H245=#REF!)),1,IF(AND(R245&gt;=#REF!,H245&lt;&gt;#REF!,H245&lt;&gt;#REF!),1,"")))</f>
        <v>#REF!</v>
      </c>
      <c r="BG245" s="253" t="str">
        <f t="shared" si="33"/>
        <v>○</v>
      </c>
      <c r="BH245" s="205" t="b">
        <f t="shared" si="34"/>
        <v>1</v>
      </c>
      <c r="BI245" s="205" t="b">
        <f t="shared" si="35"/>
        <v>1</v>
      </c>
    </row>
    <row r="246" spans="1:62" ht="54.95" customHeight="1">
      <c r="A246" s="177">
        <f t="shared" si="30"/>
        <v>241</v>
      </c>
      <c r="B246" s="177" t="str">
        <f t="shared" ref="B246:B250" si="37">IF(L246="×","－",IF(AND(COUNTIF(H246,"*工事*"),COUNTIF(P246,"*入札*")),1,IF(AND(COUNTIF(H246,"*工事*"),COUNTIF(P246,"*随意契約*")),2,IF(AND(P246&lt;&gt;"*工事*",COUNTIF(P246,"*入札*")),3,IF(AND(H246&lt;&gt;"*工事*",COUNTIF(P246,"*随意契約*")),4,"")))))</f>
        <v/>
      </c>
      <c r="C246" s="177" t="str">
        <f>IF(B246&lt;&gt;1,"",COUNTIF($B$6:B246,1))</f>
        <v/>
      </c>
      <c r="D246" s="177" t="str">
        <f>IF(B246&lt;&gt;2,"",COUNTIF($B$6:B246,2))</f>
        <v/>
      </c>
      <c r="E246" s="177" t="str">
        <f>IF(B246&lt;&gt;3,"",COUNTIF($B$6:B246,3))</f>
        <v/>
      </c>
      <c r="F246" s="177" t="str">
        <f>IF(B246&lt;&gt;4,"",COUNTIF($B$6:B246,4))</f>
        <v/>
      </c>
      <c r="G246" s="59"/>
      <c r="H246" s="60"/>
      <c r="I246" s="60"/>
      <c r="J246" s="60"/>
      <c r="K246" s="59"/>
      <c r="L246" s="7"/>
      <c r="M246" s="61"/>
      <c r="N246" s="60"/>
      <c r="O246" s="62"/>
      <c r="P246" s="60"/>
      <c r="Q246" s="59"/>
      <c r="R246" s="16"/>
      <c r="S246" s="80"/>
      <c r="T246" s="81"/>
      <c r="U246" s="237" t="e">
        <f>IF(OR(L246="×",AG246=#REF!),"－",IF(T246&lt;&gt;"",ROUNDDOWN(T246/R246,3),(IFERROR(ROUNDDOWN(S246/R246,3),"－"))))</f>
        <v>#REF!</v>
      </c>
      <c r="V246" s="63"/>
      <c r="W246" s="63"/>
      <c r="X246" s="59"/>
      <c r="Y246" s="64"/>
      <c r="Z246" s="65"/>
      <c r="AA246" s="66"/>
      <c r="AB246" s="7"/>
      <c r="AC246" s="10"/>
      <c r="AD246" s="10"/>
      <c r="AE246" s="67"/>
      <c r="AF246" s="68"/>
      <c r="AG246" s="64"/>
      <c r="AH246" s="60"/>
      <c r="AI246" s="60"/>
      <c r="AJ246" s="60"/>
      <c r="AK246" s="7"/>
      <c r="AL246" s="7"/>
      <c r="AM246" s="59"/>
      <c r="AN246" s="7"/>
      <c r="AO246" s="7"/>
      <c r="AP246" s="7"/>
      <c r="AQ246" s="7"/>
      <c r="AR246" s="7"/>
      <c r="AS246" s="7"/>
      <c r="AT246" s="7"/>
      <c r="AU246" s="7"/>
      <c r="AV246" s="179"/>
      <c r="AW246" s="192"/>
      <c r="AX246" s="194" t="e">
        <f>IF(AND(OR(K246=#REF!,K246=#REF!),OR(AG246=#REF!,AG246=#REF!)),"年間支払金額(全官署)",IF(OR(AG246=#REF!,AG246=#REF!),"年間支払金額",IF(AND(OR(COUNTIF(AI246,"*すべて*"),COUNTIF(AI246,"*全て*")),Q246="●",OR(K246=#REF!,K246=#REF!)),"年間支払金額(全官署、契約相手方ごと)",IF(AND(OR(COUNTIF(AI246,"*すべて*"),COUNTIF(AI246,"*全て*")),Q246="●"),"年間支払金額(契約相手方ごと)",IF(AND(OR(K246=#REF!,K246=#REF!),AG246=#REF!),"契約総額(全官署)",IF(AND(K246=#REF!,AG246=#REF!),"契約総額(自官署のみ)",IF(K246=#REF!,"年間支払金額(自官署のみ)",IF(AG246=#REF!,"契約総額",IF(AND(COUNTIF(BE246,"&lt;&gt;*単価*"),OR(K246=#REF!,K246=#REF!)),"全官署予定価格",IF(AND(COUNTIF(BE246,"*単価*"),OR(K246=#REF!,K246=#REF!)),"全官署支払金額",IF(AND(COUNTIF(BE246,"&lt;&gt;*単価*"),COUNTIF(BE246,"*変更契約*")),"変更後予定価格",IF(COUNTIF(BE246,"*単価*"),"年間支払金額","予定価格"))))))))))))</f>
        <v>#REF!</v>
      </c>
      <c r="AY246" s="194" t="e">
        <f>IF(AND(BD246=#REF!,R246&gt;#REF!),"○",IF(AND(BD246=#REF!,R246&gt;=#REF!),"○",IF(AND(BD246=#REF!,R246&gt;=#REF!),"○",IF(AND(BD246=#REF!,R246&gt;=#REF!),"○",IF(AND(BD246=#REF!,R246&gt;=#REF!),"○",IF(AND(BD246=#REF!,R246&gt;=#REF!),"○",IF(AND(BD246=#REF!,R246&gt;=#REF!),"○",IF(AND(BD246=#REF!,R246&gt;=#REF!),"○",IF(AND(BD246=#REF!,R246&gt;=#REF!),"○",IF(R246="他官署で調達手続き入札を実施のため","○","×"))))))))))</f>
        <v>#REF!</v>
      </c>
      <c r="AZ246" s="194" t="e">
        <f>IF(AND(BD246=#REF!,V246&gt;#REF!),"○",IF(AND(BD246=#REF!,V246&gt;=#REF!),"○",IF(AND(BD246=#REF!,V246&gt;=#REF!),"○",IF(AND(BD246=#REF!,V246&gt;=#REF!),"○",IF(AND(BD246=#REF!,V246&gt;=#REF!),"○",IF(AND(BD246=#REF!,V246&gt;=#REF!),"○",IF(AND(BD246=#REF!,V246&gt;=#REF!),"○",IF(AND(BD246=#REF!,V246&gt;=#REF!),"○",IF(AND(BD246=#REF!,V246&gt;=#REF!),"○","×")))))))))</f>
        <v>#REF!</v>
      </c>
      <c r="BA246" s="194" t="e">
        <f t="shared" si="27"/>
        <v>#REF!</v>
      </c>
      <c r="BB246" s="194" t="e">
        <f t="shared" si="28"/>
        <v>#REF!</v>
      </c>
      <c r="BC246" s="195" t="e">
        <f t="shared" si="29"/>
        <v>#REF!</v>
      </c>
      <c r="BD246" s="193">
        <f t="shared" si="32"/>
        <v>0</v>
      </c>
      <c r="BE246" s="7" t="e">
        <f>IF(AG246=#REF!,"",IF(AND(K246&lt;&gt;"",ISTEXT(S246)),"分担契約/単価契約",IF(ISTEXT(S246),"単価契約",IF(K246&lt;&gt;"","分担契約",""))))</f>
        <v>#REF!</v>
      </c>
      <c r="BF246" s="205" t="e">
        <f>IF(COUNTIF(R246,"**"),"",IF(AND(R246&gt;=#REF!,OR(H246=#REF!,H246=#REF!)),1,IF(AND(R246&gt;=#REF!,H246&lt;&gt;#REF!,H246&lt;&gt;#REF!),1,"")))</f>
        <v>#REF!</v>
      </c>
      <c r="BG246" s="253" t="str">
        <f t="shared" si="33"/>
        <v>○</v>
      </c>
      <c r="BH246" s="205" t="b">
        <f t="shared" si="34"/>
        <v>1</v>
      </c>
      <c r="BI246" s="205" t="b">
        <f t="shared" si="35"/>
        <v>1</v>
      </c>
    </row>
    <row r="247" spans="1:62" ht="54.95" customHeight="1">
      <c r="A247" s="177">
        <f t="shared" si="30"/>
        <v>242</v>
      </c>
      <c r="B247" s="177" t="str">
        <f t="shared" si="37"/>
        <v/>
      </c>
      <c r="C247" s="177" t="str">
        <f>IF(B247&lt;&gt;1,"",COUNTIF($B$6:B247,1))</f>
        <v/>
      </c>
      <c r="D247" s="177" t="str">
        <f>IF(B247&lt;&gt;2,"",COUNTIF($B$6:B247,2))</f>
        <v/>
      </c>
      <c r="E247" s="177" t="str">
        <f>IF(B247&lt;&gt;3,"",COUNTIF($B$6:B247,3))</f>
        <v/>
      </c>
      <c r="F247" s="177" t="str">
        <f>IF(B247&lt;&gt;4,"",COUNTIF($B$6:B247,4))</f>
        <v/>
      </c>
      <c r="G247" s="59"/>
      <c r="H247" s="60"/>
      <c r="I247" s="60"/>
      <c r="J247" s="60"/>
      <c r="K247" s="59"/>
      <c r="L247" s="7"/>
      <c r="M247" s="61"/>
      <c r="N247" s="60"/>
      <c r="O247" s="62"/>
      <c r="P247" s="60"/>
      <c r="Q247" s="59"/>
      <c r="R247" s="16"/>
      <c r="S247" s="80"/>
      <c r="T247" s="81"/>
      <c r="U247" s="237" t="e">
        <f>IF(OR(L247="×",AG247=#REF!),"－",IF(T247&lt;&gt;"",ROUNDDOWN(T247/R247,3),(IFERROR(ROUNDDOWN(S247/R247,3),"－"))))</f>
        <v>#REF!</v>
      </c>
      <c r="V247" s="63"/>
      <c r="W247" s="63"/>
      <c r="X247" s="59"/>
      <c r="Y247" s="64"/>
      <c r="Z247" s="65"/>
      <c r="AA247" s="66"/>
      <c r="AB247" s="7"/>
      <c r="AC247" s="10"/>
      <c r="AD247" s="10"/>
      <c r="AE247" s="67"/>
      <c r="AF247" s="68"/>
      <c r="AG247" s="64"/>
      <c r="AH247" s="60"/>
      <c r="AI247" s="60"/>
      <c r="AJ247" s="60"/>
      <c r="AK247" s="7"/>
      <c r="AL247" s="7"/>
      <c r="AM247" s="59"/>
      <c r="AN247" s="7"/>
      <c r="AO247" s="7"/>
      <c r="AP247" s="7"/>
      <c r="AQ247" s="7"/>
      <c r="AR247" s="7"/>
      <c r="AS247" s="7"/>
      <c r="AT247" s="7"/>
      <c r="AU247" s="7"/>
      <c r="AV247" s="179"/>
      <c r="AW247" s="192"/>
      <c r="AX247" s="194" t="e">
        <f>IF(AND(OR(K247=#REF!,K247=#REF!),OR(AG247=#REF!,AG247=#REF!)),"年間支払金額(全官署)",IF(OR(AG247=#REF!,AG247=#REF!),"年間支払金額",IF(AND(OR(COUNTIF(AI247,"*すべて*"),COUNTIF(AI247,"*全て*")),Q247="●",OR(K247=#REF!,K247=#REF!)),"年間支払金額(全官署、契約相手方ごと)",IF(AND(OR(COUNTIF(AI247,"*すべて*"),COUNTIF(AI247,"*全て*")),Q247="●"),"年間支払金額(契約相手方ごと)",IF(AND(OR(K247=#REF!,K247=#REF!),AG247=#REF!),"契約総額(全官署)",IF(AND(K247=#REF!,AG247=#REF!),"契約総額(自官署のみ)",IF(K247=#REF!,"年間支払金額(自官署のみ)",IF(AG247=#REF!,"契約総額",IF(AND(COUNTIF(BE247,"&lt;&gt;*単価*"),OR(K247=#REF!,K247=#REF!)),"全官署予定価格",IF(AND(COUNTIF(BE247,"*単価*"),OR(K247=#REF!,K247=#REF!)),"全官署支払金額",IF(AND(COUNTIF(BE247,"&lt;&gt;*単価*"),COUNTIF(BE247,"*変更契約*")),"変更後予定価格",IF(COUNTIF(BE247,"*単価*"),"年間支払金額","予定価格"))))))))))))</f>
        <v>#REF!</v>
      </c>
      <c r="AY247" s="194" t="e">
        <f>IF(AND(BD247=#REF!,R247&gt;#REF!),"○",IF(AND(BD247=#REF!,R247&gt;=#REF!),"○",IF(AND(BD247=#REF!,R247&gt;=#REF!),"○",IF(AND(BD247=#REF!,R247&gt;=#REF!),"○",IF(AND(BD247=#REF!,R247&gt;=#REF!),"○",IF(AND(BD247=#REF!,R247&gt;=#REF!),"○",IF(AND(BD247=#REF!,R247&gt;=#REF!),"○",IF(AND(BD247=#REF!,R247&gt;=#REF!),"○",IF(AND(BD247=#REF!,R247&gt;=#REF!),"○",IF(R247="他官署で調達手続き入札を実施のため","○","×"))))))))))</f>
        <v>#REF!</v>
      </c>
      <c r="AZ247" s="194" t="e">
        <f>IF(AND(BD247=#REF!,V247&gt;#REF!),"○",IF(AND(BD247=#REF!,V247&gt;=#REF!),"○",IF(AND(BD247=#REF!,V247&gt;=#REF!),"○",IF(AND(BD247=#REF!,V247&gt;=#REF!),"○",IF(AND(BD247=#REF!,V247&gt;=#REF!),"○",IF(AND(BD247=#REF!,V247&gt;=#REF!),"○",IF(AND(BD247=#REF!,V247&gt;=#REF!),"○",IF(AND(BD247=#REF!,V247&gt;=#REF!),"○",IF(AND(BD247=#REF!,V247&gt;=#REF!),"○","×")))))))))</f>
        <v>#REF!</v>
      </c>
      <c r="BA247" s="194" t="e">
        <f t="shared" si="27"/>
        <v>#REF!</v>
      </c>
      <c r="BB247" s="194" t="e">
        <f t="shared" si="28"/>
        <v>#REF!</v>
      </c>
      <c r="BC247" s="195" t="e">
        <f t="shared" si="29"/>
        <v>#REF!</v>
      </c>
      <c r="BD247" s="193">
        <f t="shared" si="32"/>
        <v>0</v>
      </c>
      <c r="BE247" s="7" t="e">
        <f>IF(AG247=#REF!,"",IF(AND(K247&lt;&gt;"",ISTEXT(S247)),"分担契約/単価契約",IF(ISTEXT(S247),"単価契約",IF(K247&lt;&gt;"","分担契約",""))))</f>
        <v>#REF!</v>
      </c>
      <c r="BF247" s="205" t="e">
        <f>IF(COUNTIF(R247,"**"),"",IF(AND(R247&gt;=#REF!,OR(H247=#REF!,H247=#REF!)),1,IF(AND(R247&gt;=#REF!,H247&lt;&gt;#REF!,H247&lt;&gt;#REF!),1,"")))</f>
        <v>#REF!</v>
      </c>
      <c r="BG247" s="253" t="str">
        <f t="shared" si="33"/>
        <v>○</v>
      </c>
      <c r="BH247" s="205" t="b">
        <f t="shared" si="34"/>
        <v>1</v>
      </c>
      <c r="BI247" s="205" t="b">
        <f t="shared" si="35"/>
        <v>1</v>
      </c>
    </row>
    <row r="248" spans="1:62" ht="54.95" customHeight="1">
      <c r="A248" s="177">
        <f t="shared" si="30"/>
        <v>243</v>
      </c>
      <c r="B248" s="177" t="str">
        <f t="shared" si="37"/>
        <v/>
      </c>
      <c r="C248" s="177" t="str">
        <f>IF(B248&lt;&gt;1,"",COUNTIF($B$6:B248,1))</f>
        <v/>
      </c>
      <c r="D248" s="177" t="str">
        <f>IF(B248&lt;&gt;2,"",COUNTIF($B$6:B248,2))</f>
        <v/>
      </c>
      <c r="E248" s="177" t="str">
        <f>IF(B248&lt;&gt;3,"",COUNTIF($B$6:B248,3))</f>
        <v/>
      </c>
      <c r="F248" s="177" t="str">
        <f>IF(B248&lt;&gt;4,"",COUNTIF($B$6:B248,4))</f>
        <v/>
      </c>
      <c r="G248" s="59"/>
      <c r="H248" s="60"/>
      <c r="I248" s="60"/>
      <c r="J248" s="60"/>
      <c r="K248" s="59"/>
      <c r="L248" s="7"/>
      <c r="M248" s="61"/>
      <c r="N248" s="60"/>
      <c r="O248" s="62"/>
      <c r="P248" s="60"/>
      <c r="Q248" s="59"/>
      <c r="R248" s="16"/>
      <c r="S248" s="80"/>
      <c r="T248" s="81"/>
      <c r="U248" s="237" t="e">
        <f>IF(OR(L248="×",AG248=#REF!),"－",IF(T248&lt;&gt;"",ROUNDDOWN(T248/R248,3),(IFERROR(ROUNDDOWN(S248/R248,3),"－"))))</f>
        <v>#REF!</v>
      </c>
      <c r="V248" s="63"/>
      <c r="W248" s="63"/>
      <c r="X248" s="59"/>
      <c r="Y248" s="64"/>
      <c r="Z248" s="65"/>
      <c r="AA248" s="66"/>
      <c r="AB248" s="7"/>
      <c r="AC248" s="10"/>
      <c r="AD248" s="10"/>
      <c r="AE248" s="67"/>
      <c r="AF248" s="68"/>
      <c r="AG248" s="64"/>
      <c r="AH248" s="60"/>
      <c r="AI248" s="60"/>
      <c r="AJ248" s="60"/>
      <c r="AK248" s="7"/>
      <c r="AL248" s="7"/>
      <c r="AM248" s="59"/>
      <c r="AN248" s="7"/>
      <c r="AO248" s="7"/>
      <c r="AP248" s="7"/>
      <c r="AQ248" s="7"/>
      <c r="AR248" s="7"/>
      <c r="AS248" s="7"/>
      <c r="AT248" s="7"/>
      <c r="AU248" s="7"/>
      <c r="AV248" s="179"/>
      <c r="AW248" s="192"/>
      <c r="AX248" s="194" t="e">
        <f>IF(AND(OR(K248=#REF!,K248=#REF!),OR(AG248=#REF!,AG248=#REF!)),"年間支払金額(全官署)",IF(OR(AG248=#REF!,AG248=#REF!),"年間支払金額",IF(AND(OR(COUNTIF(AI248,"*すべて*"),COUNTIF(AI248,"*全て*")),Q248="●",OR(K248=#REF!,K248=#REF!)),"年間支払金額(全官署、契約相手方ごと)",IF(AND(OR(COUNTIF(AI248,"*すべて*"),COUNTIF(AI248,"*全て*")),Q248="●"),"年間支払金額(契約相手方ごと)",IF(AND(OR(K248=#REF!,K248=#REF!),AG248=#REF!),"契約総額(全官署)",IF(AND(K248=#REF!,AG248=#REF!),"契約総額(自官署のみ)",IF(K248=#REF!,"年間支払金額(自官署のみ)",IF(AG248=#REF!,"契約総額",IF(AND(COUNTIF(BE248,"&lt;&gt;*単価*"),OR(K248=#REF!,K248=#REF!)),"全官署予定価格",IF(AND(COUNTIF(BE248,"*単価*"),OR(K248=#REF!,K248=#REF!)),"全官署支払金額",IF(AND(COUNTIF(BE248,"&lt;&gt;*単価*"),COUNTIF(BE248,"*変更契約*")),"変更後予定価格",IF(COUNTIF(BE248,"*単価*"),"年間支払金額","予定価格"))))))))))))</f>
        <v>#REF!</v>
      </c>
      <c r="AY248" s="194" t="e">
        <f>IF(AND(BD248=#REF!,R248&gt;#REF!),"○",IF(AND(BD248=#REF!,R248&gt;=#REF!),"○",IF(AND(BD248=#REF!,R248&gt;=#REF!),"○",IF(AND(BD248=#REF!,R248&gt;=#REF!),"○",IF(AND(BD248=#REF!,R248&gt;=#REF!),"○",IF(AND(BD248=#REF!,R248&gt;=#REF!),"○",IF(AND(BD248=#REF!,R248&gt;=#REF!),"○",IF(AND(BD248=#REF!,R248&gt;=#REF!),"○",IF(AND(BD248=#REF!,R248&gt;=#REF!),"○",IF(R248="他官署で調達手続き入札を実施のため","○","×"))))))))))</f>
        <v>#REF!</v>
      </c>
      <c r="AZ248" s="194" t="e">
        <f>IF(AND(BD248=#REF!,V248&gt;#REF!),"○",IF(AND(BD248=#REF!,V248&gt;=#REF!),"○",IF(AND(BD248=#REF!,V248&gt;=#REF!),"○",IF(AND(BD248=#REF!,V248&gt;=#REF!),"○",IF(AND(BD248=#REF!,V248&gt;=#REF!),"○",IF(AND(BD248=#REF!,V248&gt;=#REF!),"○",IF(AND(BD248=#REF!,V248&gt;=#REF!),"○",IF(AND(BD248=#REF!,V248&gt;=#REF!),"○",IF(AND(BD248=#REF!,V248&gt;=#REF!),"○","×")))))))))</f>
        <v>#REF!</v>
      </c>
      <c r="BA248" s="194" t="e">
        <f t="shared" si="27"/>
        <v>#REF!</v>
      </c>
      <c r="BB248" s="194" t="e">
        <f t="shared" si="28"/>
        <v>#REF!</v>
      </c>
      <c r="BC248" s="195" t="e">
        <f t="shared" si="29"/>
        <v>#REF!</v>
      </c>
      <c r="BD248" s="193">
        <f t="shared" si="32"/>
        <v>0</v>
      </c>
      <c r="BE248" s="7" t="e">
        <f>IF(AG248=#REF!,"",IF(AND(K248&lt;&gt;"",ISTEXT(S248)),"分担契約/単価契約",IF(ISTEXT(S248),"単価契約",IF(K248&lt;&gt;"","分担契約",""))))</f>
        <v>#REF!</v>
      </c>
      <c r="BF248" s="205" t="e">
        <f>IF(COUNTIF(R248,"**"),"",IF(AND(R248&gt;=#REF!,OR(H248=#REF!,H248=#REF!)),1,IF(AND(R248&gt;=#REF!,H248&lt;&gt;#REF!,H248&lt;&gt;#REF!),1,"")))</f>
        <v>#REF!</v>
      </c>
      <c r="BG248" s="253" t="str">
        <f t="shared" si="33"/>
        <v>○</v>
      </c>
      <c r="BH248" s="205" t="b">
        <f t="shared" si="34"/>
        <v>1</v>
      </c>
      <c r="BI248" s="205" t="b">
        <f t="shared" si="35"/>
        <v>1</v>
      </c>
    </row>
    <row r="249" spans="1:62" ht="54.95" customHeight="1">
      <c r="A249" s="177">
        <f t="shared" si="30"/>
        <v>244</v>
      </c>
      <c r="B249" s="177" t="str">
        <f t="shared" si="37"/>
        <v/>
      </c>
      <c r="C249" s="177" t="str">
        <f>IF(B249&lt;&gt;1,"",COUNTIF($B$6:B249,1))</f>
        <v/>
      </c>
      <c r="D249" s="177" t="str">
        <f>IF(B249&lt;&gt;2,"",COUNTIF($B$6:B249,2))</f>
        <v/>
      </c>
      <c r="E249" s="177" t="str">
        <f>IF(B249&lt;&gt;3,"",COUNTIF($B$6:B249,3))</f>
        <v/>
      </c>
      <c r="F249" s="177" t="str">
        <f>IF(B249&lt;&gt;4,"",COUNTIF($B$6:B249,4))</f>
        <v/>
      </c>
      <c r="G249" s="59"/>
      <c r="H249" s="60"/>
      <c r="I249" s="60"/>
      <c r="J249" s="60"/>
      <c r="K249" s="59"/>
      <c r="L249" s="7"/>
      <c r="M249" s="61"/>
      <c r="N249" s="60"/>
      <c r="O249" s="62"/>
      <c r="P249" s="60"/>
      <c r="Q249" s="59"/>
      <c r="R249" s="16"/>
      <c r="S249" s="80"/>
      <c r="T249" s="81"/>
      <c r="U249" s="237" t="e">
        <f>IF(OR(L249="×",AG249=#REF!),"－",IF(T249&lt;&gt;"",ROUNDDOWN(T249/R249,3),(IFERROR(ROUNDDOWN(S249/R249,3),"－"))))</f>
        <v>#REF!</v>
      </c>
      <c r="V249" s="63"/>
      <c r="W249" s="63"/>
      <c r="X249" s="59"/>
      <c r="Y249" s="64"/>
      <c r="Z249" s="65"/>
      <c r="AA249" s="66"/>
      <c r="AB249" s="7"/>
      <c r="AC249" s="10"/>
      <c r="AD249" s="10"/>
      <c r="AE249" s="67"/>
      <c r="AF249" s="68"/>
      <c r="AG249" s="64"/>
      <c r="AH249" s="60"/>
      <c r="AI249" s="60"/>
      <c r="AJ249" s="60"/>
      <c r="AK249" s="7"/>
      <c r="AL249" s="7"/>
      <c r="AM249" s="59"/>
      <c r="AN249" s="7"/>
      <c r="AO249" s="7"/>
      <c r="AP249" s="7"/>
      <c r="AQ249" s="7"/>
      <c r="AR249" s="7"/>
      <c r="AS249" s="7"/>
      <c r="AT249" s="7"/>
      <c r="AU249" s="7"/>
      <c r="AV249" s="179"/>
      <c r="AW249" s="192"/>
      <c r="AX249" s="194" t="e">
        <f>IF(AND(OR(K249=#REF!,K249=#REF!),OR(AG249=#REF!,AG249=#REF!)),"年間支払金額(全官署)",IF(OR(AG249=#REF!,AG249=#REF!),"年間支払金額",IF(AND(OR(COUNTIF(AI249,"*すべて*"),COUNTIF(AI249,"*全て*")),Q249="●",OR(K249=#REF!,K249=#REF!)),"年間支払金額(全官署、契約相手方ごと)",IF(AND(OR(COUNTIF(AI249,"*すべて*"),COUNTIF(AI249,"*全て*")),Q249="●"),"年間支払金額(契約相手方ごと)",IF(AND(OR(K249=#REF!,K249=#REF!),AG249=#REF!),"契約総額(全官署)",IF(AND(K249=#REF!,AG249=#REF!),"契約総額(自官署のみ)",IF(K249=#REF!,"年間支払金額(自官署のみ)",IF(AG249=#REF!,"契約総額",IF(AND(COUNTIF(BE249,"&lt;&gt;*単価*"),OR(K249=#REF!,K249=#REF!)),"全官署予定価格",IF(AND(COUNTIF(BE249,"*単価*"),OR(K249=#REF!,K249=#REF!)),"全官署支払金額",IF(AND(COUNTIF(BE249,"&lt;&gt;*単価*"),COUNTIF(BE249,"*変更契約*")),"変更後予定価格",IF(COUNTIF(BE249,"*単価*"),"年間支払金額","予定価格"))))))))))))</f>
        <v>#REF!</v>
      </c>
      <c r="AY249" s="194" t="e">
        <f>IF(AND(BD249=#REF!,R249&gt;#REF!),"○",IF(AND(BD249=#REF!,R249&gt;=#REF!),"○",IF(AND(BD249=#REF!,R249&gt;=#REF!),"○",IF(AND(BD249=#REF!,R249&gt;=#REF!),"○",IF(AND(BD249=#REF!,R249&gt;=#REF!),"○",IF(AND(BD249=#REF!,R249&gt;=#REF!),"○",IF(AND(BD249=#REF!,R249&gt;=#REF!),"○",IF(AND(BD249=#REF!,R249&gt;=#REF!),"○",IF(AND(BD249=#REF!,R249&gt;=#REF!),"○",IF(R249="他官署で調達手続き入札を実施のため","○","×"))))))))))</f>
        <v>#REF!</v>
      </c>
      <c r="AZ249" s="194" t="e">
        <f>IF(AND(BD249=#REF!,V249&gt;#REF!),"○",IF(AND(BD249=#REF!,V249&gt;=#REF!),"○",IF(AND(BD249=#REF!,V249&gt;=#REF!),"○",IF(AND(BD249=#REF!,V249&gt;=#REF!),"○",IF(AND(BD249=#REF!,V249&gt;=#REF!),"○",IF(AND(BD249=#REF!,V249&gt;=#REF!),"○",IF(AND(BD249=#REF!,V249&gt;=#REF!),"○",IF(AND(BD249=#REF!,V249&gt;=#REF!),"○",IF(AND(BD249=#REF!,V249&gt;=#REF!),"○","×")))))))))</f>
        <v>#REF!</v>
      </c>
      <c r="BA249" s="194" t="e">
        <f t="shared" si="27"/>
        <v>#REF!</v>
      </c>
      <c r="BB249" s="194" t="e">
        <f t="shared" si="28"/>
        <v>#REF!</v>
      </c>
      <c r="BC249" s="195" t="e">
        <f t="shared" si="29"/>
        <v>#REF!</v>
      </c>
      <c r="BD249" s="193">
        <f t="shared" si="32"/>
        <v>0</v>
      </c>
      <c r="BE249" s="7" t="e">
        <f>IF(AG249=#REF!,"",IF(AND(K249&lt;&gt;"",ISTEXT(S249)),"分担契約/単価契約",IF(ISTEXT(S249),"単価契約",IF(K249&lt;&gt;"","分担契約",""))))</f>
        <v>#REF!</v>
      </c>
      <c r="BF249" s="205" t="e">
        <f>IF(COUNTIF(R249,"**"),"",IF(AND(R249&gt;=#REF!,OR(H249=#REF!,H249=#REF!)),1,IF(AND(R249&gt;=#REF!,H249&lt;&gt;#REF!,H249&lt;&gt;#REF!),1,"")))</f>
        <v>#REF!</v>
      </c>
      <c r="BG249" s="253" t="str">
        <f t="shared" si="33"/>
        <v>○</v>
      </c>
      <c r="BH249" s="205" t="b">
        <f t="shared" si="34"/>
        <v>1</v>
      </c>
      <c r="BI249" s="205" t="b">
        <f t="shared" si="35"/>
        <v>1</v>
      </c>
    </row>
    <row r="250" spans="1:62" ht="54.95" customHeight="1">
      <c r="A250" s="177">
        <f t="shared" si="30"/>
        <v>245</v>
      </c>
      <c r="B250" s="177" t="str">
        <f t="shared" si="37"/>
        <v/>
      </c>
      <c r="C250" s="177" t="str">
        <f>IF(B250&lt;&gt;1,"",COUNTIF($B$6:B250,1))</f>
        <v/>
      </c>
      <c r="D250" s="177" t="str">
        <f>IF(B250&lt;&gt;2,"",COUNTIF($B$6:B250,2))</f>
        <v/>
      </c>
      <c r="E250" s="177" t="str">
        <f>IF(B250&lt;&gt;3,"",COUNTIF($B$6:B250,3))</f>
        <v/>
      </c>
      <c r="F250" s="177" t="str">
        <f>IF(B250&lt;&gt;4,"",COUNTIF($B$6:B250,4))</f>
        <v/>
      </c>
      <c r="G250" s="59"/>
      <c r="H250" s="60"/>
      <c r="I250" s="60"/>
      <c r="J250" s="60"/>
      <c r="K250" s="59"/>
      <c r="L250" s="7"/>
      <c r="M250" s="61"/>
      <c r="N250" s="60"/>
      <c r="O250" s="62"/>
      <c r="P250" s="60"/>
      <c r="Q250" s="59"/>
      <c r="R250" s="16"/>
      <c r="S250" s="80"/>
      <c r="T250" s="81"/>
      <c r="U250" s="237" t="e">
        <f>IF(OR(L250="×",AG250=#REF!),"－",IF(T250&lt;&gt;"",ROUNDDOWN(T250/R250,3),(IFERROR(ROUNDDOWN(S250/R250,3),"－"))))</f>
        <v>#REF!</v>
      </c>
      <c r="V250" s="63"/>
      <c r="W250" s="63"/>
      <c r="X250" s="59"/>
      <c r="Y250" s="64"/>
      <c r="Z250" s="65"/>
      <c r="AA250" s="66"/>
      <c r="AB250" s="7"/>
      <c r="AC250" s="10"/>
      <c r="AD250" s="10"/>
      <c r="AE250" s="67"/>
      <c r="AF250" s="68"/>
      <c r="AG250" s="64"/>
      <c r="AH250" s="60"/>
      <c r="AI250" s="60"/>
      <c r="AJ250" s="60"/>
      <c r="AK250" s="7"/>
      <c r="AL250" s="7"/>
      <c r="AM250" s="59"/>
      <c r="AN250" s="7"/>
      <c r="AO250" s="7"/>
      <c r="AP250" s="7"/>
      <c r="AQ250" s="7"/>
      <c r="AR250" s="7"/>
      <c r="AS250" s="7"/>
      <c r="AT250" s="7"/>
      <c r="AU250" s="7"/>
      <c r="AV250" s="179"/>
      <c r="AW250" s="192"/>
      <c r="AX250" s="194" t="e">
        <f>IF(AND(OR(K250=#REF!,K250=#REF!),OR(AG250=#REF!,AG250=#REF!)),"年間支払金額(全官署)",IF(OR(AG250=#REF!,AG250=#REF!),"年間支払金額",IF(AND(OR(COUNTIF(AI250,"*すべて*"),COUNTIF(AI250,"*全て*")),Q250="●",OR(K250=#REF!,K250=#REF!)),"年間支払金額(全官署、契約相手方ごと)",IF(AND(OR(COUNTIF(AI250,"*すべて*"),COUNTIF(AI250,"*全て*")),Q250="●"),"年間支払金額(契約相手方ごと)",IF(AND(OR(K250=#REF!,K250=#REF!),AG250=#REF!),"契約総額(全官署)",IF(AND(K250=#REF!,AG250=#REF!),"契約総額(自官署のみ)",IF(K250=#REF!,"年間支払金額(自官署のみ)",IF(AG250=#REF!,"契約総額",IF(AND(COUNTIF(BE250,"&lt;&gt;*単価*"),OR(K250=#REF!,K250=#REF!)),"全官署予定価格",IF(AND(COUNTIF(BE250,"*単価*"),OR(K250=#REF!,K250=#REF!)),"全官署支払金額",IF(AND(COUNTIF(BE250,"&lt;&gt;*単価*"),COUNTIF(BE250,"*変更契約*")),"変更後予定価格",IF(COUNTIF(BE250,"*単価*"),"年間支払金額","予定価格"))))))))))))</f>
        <v>#REF!</v>
      </c>
      <c r="AY250" s="194" t="e">
        <f>IF(AND(BD250=#REF!,R250&gt;#REF!),"○",IF(AND(BD250=#REF!,R250&gt;=#REF!),"○",IF(AND(BD250=#REF!,R250&gt;=#REF!),"○",IF(AND(BD250=#REF!,R250&gt;=#REF!),"○",IF(AND(BD250=#REF!,R250&gt;=#REF!),"○",IF(AND(BD250=#REF!,R250&gt;=#REF!),"○",IF(AND(BD250=#REF!,R250&gt;=#REF!),"○",IF(AND(BD250=#REF!,R250&gt;=#REF!),"○",IF(AND(BD250=#REF!,R250&gt;=#REF!),"○",IF(R250="他官署で調達手続き入札を実施のため","○","×"))))))))))</f>
        <v>#REF!</v>
      </c>
      <c r="AZ250" s="194" t="e">
        <f>IF(AND(BD250=#REF!,V250&gt;#REF!),"○",IF(AND(BD250=#REF!,V250&gt;=#REF!),"○",IF(AND(BD250=#REF!,V250&gt;=#REF!),"○",IF(AND(BD250=#REF!,V250&gt;=#REF!),"○",IF(AND(BD250=#REF!,V250&gt;=#REF!),"○",IF(AND(BD250=#REF!,V250&gt;=#REF!),"○",IF(AND(BD250=#REF!,V250&gt;=#REF!),"○",IF(AND(BD250=#REF!,V250&gt;=#REF!),"○",IF(AND(BD250=#REF!,V250&gt;=#REF!),"○","×")))))))))</f>
        <v>#REF!</v>
      </c>
      <c r="BA250" s="194" t="e">
        <f t="shared" si="27"/>
        <v>#REF!</v>
      </c>
      <c r="BB250" s="194" t="e">
        <f t="shared" si="28"/>
        <v>#REF!</v>
      </c>
      <c r="BC250" s="195" t="e">
        <f t="shared" si="29"/>
        <v>#REF!</v>
      </c>
      <c r="BD250" s="193">
        <f t="shared" si="32"/>
        <v>0</v>
      </c>
      <c r="BE250" s="7" t="e">
        <f>IF(AG250=#REF!,"",IF(AND(K250&lt;&gt;"",ISTEXT(S250)),"分担契約/単価契約",IF(ISTEXT(S250),"単価契約",IF(K250&lt;&gt;"","分担契約",""))))</f>
        <v>#REF!</v>
      </c>
      <c r="BF250" s="205" t="e">
        <f>IF(COUNTIF(R250,"**"),"",IF(AND(R250&gt;=#REF!,OR(H250=#REF!,H250=#REF!)),1,IF(AND(R250&gt;=#REF!,H250&lt;&gt;#REF!,H250&lt;&gt;#REF!),1,"")))</f>
        <v>#REF!</v>
      </c>
      <c r="BG250" s="253" t="str">
        <f t="shared" si="33"/>
        <v>○</v>
      </c>
      <c r="BH250" s="205" t="b">
        <f t="shared" si="34"/>
        <v>1</v>
      </c>
      <c r="BI250" s="205" t="b">
        <f t="shared" si="35"/>
        <v>1</v>
      </c>
    </row>
    <row r="251" spans="1:62">
      <c r="BH251" s="245"/>
      <c r="BI251" s="245"/>
      <c r="BJ251" s="182"/>
    </row>
    <row r="252" spans="1:62">
      <c r="BH252" s="244"/>
      <c r="BI252" s="244"/>
    </row>
  </sheetData>
  <sheetProtection formatCells="0" formatColumns="0" formatRows="0" insertRows="0" autoFilter="0"/>
  <protectedRanges>
    <protectedRange sqref="Y150:Y151" name="範囲1_2_1_1"/>
    <protectedRange sqref="S150:T151" name="範囲1_3_1_1"/>
    <protectedRange sqref="O150:O151" name="範囲1_2_2_1_1"/>
  </protectedRanges>
  <autoFilter ref="A5:BJ250"/>
  <mergeCells count="8">
    <mergeCell ref="AA3:AD4"/>
    <mergeCell ref="BB3:BC3"/>
    <mergeCell ref="AK2:AL4"/>
    <mergeCell ref="AT2:AU2"/>
    <mergeCell ref="AM3:AM4"/>
    <mergeCell ref="AN3:AP4"/>
    <mergeCell ref="AQ3:AS4"/>
    <mergeCell ref="AT3:AU4"/>
  </mergeCells>
  <phoneticPr fontId="3"/>
  <conditionalFormatting sqref="X2:X1048576">
    <cfRule type="expression" dxfId="4" priority="18">
      <formula>$BF2=1</formula>
    </cfRule>
  </conditionalFormatting>
  <conditionalFormatting sqref="T6:T250">
    <cfRule type="expression" dxfId="3" priority="10">
      <formula>BE6=""</formula>
    </cfRule>
  </conditionalFormatting>
  <conditionalFormatting sqref="Y6:Y250">
    <cfRule type="expression" dxfId="2" priority="9">
      <formula>L6="×"</formula>
    </cfRule>
  </conditionalFormatting>
  <conditionalFormatting sqref="O6:O250">
    <cfRule type="expression" dxfId="1" priority="1">
      <formula>BG6="×"</formula>
    </cfRule>
  </conditionalFormatting>
  <dataValidations count="20">
    <dataValidation type="list" allowBlank="1" showInputMessage="1" showErrorMessage="1" sqref="AS241:AS244 AS246:AS248 X6:X250 AD6:AD1048576 AQ2:AS2 AS237:AS239 AS233:AS235 AS229:AS231 AS225:AS227 AS221:AS223 AS217:AS219 AS213:AS215 AS250 AS209:AS211 AS205:AS207 AS6:AS203">
      <formula1>"○"</formula1>
    </dataValidation>
    <dataValidation type="list" allowBlank="1" showInputMessage="1" showErrorMessage="1" sqref="P6:P250">
      <formula1>契約方式</formula1>
    </dataValidation>
    <dataValidation type="list" allowBlank="1" showInputMessage="1" showErrorMessage="1" sqref="Y6:Y250">
      <formula1>予定価格の公表</formula1>
    </dataValidation>
    <dataValidation type="list" allowBlank="1" showInputMessage="1" showErrorMessage="1" sqref="AB6:AB1048576 L6:L1048576 L3:L4">
      <formula1>"×"</formula1>
    </dataValidation>
    <dataValidation type="list" allowBlank="1" showInputMessage="1" showErrorMessage="1" sqref="AF6:AF250">
      <formula1>国所管都道府県所管の区分</formula1>
    </dataValidation>
    <dataValidation type="list" allowBlank="1" showInputMessage="1" showErrorMessage="1" sqref="AG6:AG250">
      <formula1>長期・国庫区分</formula1>
    </dataValidation>
    <dataValidation type="list" allowBlank="1" showInputMessage="1" showErrorMessage="1" sqref="AH6:AH250">
      <formula1>随契理由１</formula1>
    </dataValidation>
    <dataValidation type="list" allowBlank="1" showInputMessage="1" showErrorMessage="1" sqref="AT6:AT250">
      <formula1>"○,×"</formula1>
    </dataValidation>
    <dataValidation type="list" allowBlank="1" showInputMessage="1" showErrorMessage="1" sqref="BD6:BD250">
      <formula1>"⑦物品等購入,⑧物品等製造,⑨物品等賃貸借,⑩役務"</formula1>
    </dataValidation>
    <dataValidation type="list" allowBlank="1" showInputMessage="1" showErrorMessage="1" sqref="Q6:Q250">
      <formula1>"○,●"</formula1>
    </dataValidation>
    <dataValidation type="textLength" imeMode="halfAlpha" operator="equal" allowBlank="1" showInputMessage="1" showErrorMessage="1" sqref="G1:G1048576">
      <formula1>5</formula1>
    </dataValidation>
    <dataValidation type="list" imeMode="halfAlpha" allowBlank="1" showInputMessage="1" sqref="R6:R250">
      <formula1>",他官署で調達手続き入札を実施のため,－"</formula1>
    </dataValidation>
    <dataValidation type="list" imeMode="halfAlpha" allowBlank="1" showInputMessage="1" sqref="O6:O250">
      <formula1>" ,－"</formula1>
    </dataValidation>
    <dataValidation type="list" allowBlank="1" showInputMessage="1" showErrorMessage="1" sqref="AM6:AM250">
      <formula1>"○,△,×"</formula1>
    </dataValidation>
    <dataValidation type="list" allowBlank="1" showInputMessage="1" showErrorMessage="1" sqref="BE6:BE250">
      <formula1>"単価契約,分担契約/単価契約"</formula1>
    </dataValidation>
    <dataValidation imeMode="halfAlpha" allowBlank="1" showInputMessage="1" showErrorMessage="1" sqref="Z1:AA1048576 V1:W1048576 M1:M5 M251:M1048576"/>
    <dataValidation imeMode="halfAlpha" allowBlank="1" showInputMessage="1" sqref="T1:T1048576"/>
    <dataValidation type="list" imeMode="halfAlpha" allowBlank="1" showInputMessage="1" sqref="M6:M250">
      <formula1>"－"</formula1>
    </dataValidation>
    <dataValidation type="list" allowBlank="1" showInputMessage="1" sqref="S6:S250">
      <formula1>"－"</formula1>
    </dataValidation>
    <dataValidation type="list" allowBlank="1" showInputMessage="1" showErrorMessage="1" sqref="J1">
      <formula1>"（　月分）,（4月分）,（5月分）,（6月分）,（7月分）,（8月分）,（9月分）,（10月分）,（11月分）,（12月分）,（1月分）,（2月分）,（3月分）"</formula1>
    </dataValidation>
  </dataValidations>
  <pageMargins left="0.23622047244094491" right="0.23622047244094491" top="0.74803149606299213" bottom="0.74803149606299213" header="0.31496062992125984" footer="0.31496062992125984"/>
  <pageSetup paperSize="8" scale="95" fitToWidth="2" fitToHeight="0" pageOrder="overThenDown" orientation="landscape" r:id="rId1"/>
  <headerFooter>
    <oddFooter>&amp;P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11" id="{DBDF394B-8E8A-4B87-9BD6-23537B17276D}">
            <xm:f>OR(AE6=#REF!,AE6=#REF!,AE6=#REF!,AE6=#REF!)</xm:f>
            <x14:dxf>
              <fill>
                <patternFill>
                  <bgColor theme="0" tint="-0.34998626667073579"/>
                </patternFill>
              </fill>
            </x14:dxf>
          </x14:cfRule>
          <xm:sqref>AF6:AF250</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#REF!</xm:f>
          </x14:formula1>
          <xm:sqref>AW6:AW250</xm:sqref>
        </x14:dataValidation>
        <x14:dataValidation type="list" allowBlank="1" showInputMessage="1" showErrorMessage="1">
          <x14:formula1>
            <xm:f>#REF!</xm:f>
          </x14:formula1>
          <xm:sqref>H6:H250</xm:sqref>
        </x14:dataValidation>
        <x14:dataValidation type="list" allowBlank="1" showInputMessage="1" showErrorMessage="1">
          <x14:formula1>
            <xm:f>#REF!</xm:f>
          </x14:formula1>
          <xm:sqref>K3:K4 K6:K1048576</xm:sqref>
        </x14:dataValidation>
        <x14:dataValidation type="list" allowBlank="1" showInputMessage="1" showErrorMessage="1">
          <x14:formula1>
            <xm:f>#REF!</xm:f>
          </x14:formula1>
          <xm:sqref>AE6:AE250</xm:sqref>
        </x14:dataValidation>
        <x14:dataValidation type="list" allowBlank="1" showInputMessage="1" showErrorMessage="1">
          <x14:formula1>
            <xm:f>#REF!</xm:f>
          </x14:formula1>
          <xm:sqref>AK6:AK250</xm:sqref>
        </x14:dataValidation>
        <x14:dataValidation type="list" allowBlank="1" showInputMessage="1" showErrorMessage="1">
          <x14:formula1>
            <xm:f>#REF!</xm:f>
          </x14:formula1>
          <xm:sqref>AN6:AO250</xm:sqref>
        </x14:dataValidation>
        <x14:dataValidation type="list" allowBlank="1" showInputMessage="1" showErrorMessage="1">
          <x14:formula1>
            <xm:f>#REF!</xm:f>
          </x14:formula1>
          <xm:sqref>AQ6:AR250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8"/>
  <sheetViews>
    <sheetView showZeros="0" tabSelected="1" view="pageBreakPreview" zoomScale="80" zoomScaleNormal="100" zoomScaleSheetLayoutView="80" workbookViewId="0">
      <selection activeCell="E7" sqref="E7"/>
    </sheetView>
  </sheetViews>
  <sheetFormatPr defaultRowHeight="11.25"/>
  <cols>
    <col min="1" max="1" width="30.625" style="225" customWidth="1"/>
    <col min="2" max="2" width="20.625" style="226" customWidth="1"/>
    <col min="3" max="3" width="13.125" style="226" customWidth="1"/>
    <col min="4" max="4" width="20.625" style="225" customWidth="1"/>
    <col min="5" max="5" width="14.75" style="225" customWidth="1"/>
    <col min="6" max="6" width="18.75" style="227" customWidth="1"/>
    <col min="7" max="7" width="13.625" style="228" customWidth="1"/>
    <col min="8" max="8" width="13.625" style="226" customWidth="1"/>
    <col min="9" max="9" width="7.625" style="225" customWidth="1"/>
    <col min="10" max="10" width="7.25" style="225" customWidth="1"/>
    <col min="11" max="13" width="8.125" style="225" customWidth="1"/>
    <col min="14" max="14" width="12.25" style="225" customWidth="1"/>
    <col min="15" max="16384" width="9" style="225"/>
  </cols>
  <sheetData>
    <row r="1" spans="1:14" ht="27.75" customHeight="1">
      <c r="A1" s="287" t="s">
        <v>39</v>
      </c>
      <c r="B1" s="288"/>
      <c r="C1" s="288"/>
      <c r="D1" s="288"/>
      <c r="E1" s="288"/>
      <c r="F1" s="289"/>
      <c r="G1" s="288"/>
      <c r="H1" s="288"/>
      <c r="I1" s="288"/>
      <c r="J1" s="288"/>
      <c r="K1" s="288"/>
      <c r="L1" s="288"/>
      <c r="M1" s="288"/>
      <c r="N1" s="288"/>
    </row>
    <row r="3" spans="1:14">
      <c r="A3" s="229"/>
      <c r="N3" s="230"/>
    </row>
    <row r="4" spans="1:14" ht="21.95" customHeight="1">
      <c r="A4" s="281" t="s">
        <v>38</v>
      </c>
      <c r="B4" s="281" t="s">
        <v>25</v>
      </c>
      <c r="C4" s="281" t="s">
        <v>26</v>
      </c>
      <c r="D4" s="281" t="s">
        <v>27</v>
      </c>
      <c r="E4" s="282" t="s">
        <v>28</v>
      </c>
      <c r="F4" s="286" t="s">
        <v>29</v>
      </c>
      <c r="G4" s="284" t="s">
        <v>30</v>
      </c>
      <c r="H4" s="281" t="s">
        <v>31</v>
      </c>
      <c r="I4" s="281" t="s">
        <v>32</v>
      </c>
      <c r="J4" s="281" t="s">
        <v>33</v>
      </c>
      <c r="K4" s="285" t="s">
        <v>34</v>
      </c>
      <c r="L4" s="285"/>
      <c r="M4" s="285"/>
      <c r="N4" s="231"/>
    </row>
    <row r="5" spans="1:14" s="233" customFormat="1" ht="36" customHeight="1">
      <c r="A5" s="281"/>
      <c r="B5" s="281"/>
      <c r="C5" s="281"/>
      <c r="D5" s="281"/>
      <c r="E5" s="283"/>
      <c r="F5" s="286"/>
      <c r="G5" s="284"/>
      <c r="H5" s="281"/>
      <c r="I5" s="281"/>
      <c r="J5" s="281"/>
      <c r="K5" s="232" t="s">
        <v>35</v>
      </c>
      <c r="L5" s="232" t="s">
        <v>36</v>
      </c>
      <c r="M5" s="232" t="s">
        <v>19</v>
      </c>
      <c r="N5" s="232" t="s">
        <v>37</v>
      </c>
    </row>
    <row r="6" spans="1:14" s="233" customFormat="1" ht="75" customHeight="1">
      <c r="A6" s="219" t="s">
        <v>184</v>
      </c>
      <c r="B6" s="218" t="s">
        <v>183</v>
      </c>
      <c r="C6" s="220">
        <v>44326</v>
      </c>
      <c r="D6" s="219" t="s">
        <v>185</v>
      </c>
      <c r="E6" s="221">
        <v>7430001019295</v>
      </c>
      <c r="F6" s="234" t="s">
        <v>111</v>
      </c>
      <c r="G6" s="222" t="s">
        <v>182</v>
      </c>
      <c r="H6" s="222" t="s">
        <v>186</v>
      </c>
      <c r="I6" s="223" t="s">
        <v>181</v>
      </c>
      <c r="J6" s="235"/>
      <c r="K6" s="223" t="s">
        <v>24</v>
      </c>
      <c r="L6" s="223">
        <v>0</v>
      </c>
      <c r="M6" s="223" t="s">
        <v>24</v>
      </c>
      <c r="N6" s="224" t="s">
        <v>193</v>
      </c>
    </row>
    <row r="7" spans="1:14" s="233" customFormat="1" ht="75" customHeight="1">
      <c r="A7" s="219" t="s">
        <v>187</v>
      </c>
      <c r="B7" s="218" t="s">
        <v>183</v>
      </c>
      <c r="C7" s="220">
        <v>44330</v>
      </c>
      <c r="D7" s="219" t="s">
        <v>188</v>
      </c>
      <c r="E7" s="221">
        <v>3150005005638</v>
      </c>
      <c r="F7" s="234" t="s">
        <v>115</v>
      </c>
      <c r="G7" s="222" t="s">
        <v>182</v>
      </c>
      <c r="H7" s="222">
        <v>2943545</v>
      </c>
      <c r="I7" s="223" t="s">
        <v>181</v>
      </c>
      <c r="J7" s="235"/>
      <c r="K7" s="223" t="s">
        <v>24</v>
      </c>
      <c r="L7" s="223">
        <v>0</v>
      </c>
      <c r="M7" s="223" t="s">
        <v>24</v>
      </c>
      <c r="N7" s="224" t="s">
        <v>24</v>
      </c>
    </row>
    <row r="8" spans="1:14" s="233" customFormat="1" ht="75" customHeight="1">
      <c r="A8" s="219" t="s">
        <v>189</v>
      </c>
      <c r="B8" s="218" t="s">
        <v>183</v>
      </c>
      <c r="C8" s="220">
        <v>44330</v>
      </c>
      <c r="D8" s="219" t="s">
        <v>190</v>
      </c>
      <c r="E8" s="221">
        <v>1130005012365</v>
      </c>
      <c r="F8" s="234" t="s">
        <v>115</v>
      </c>
      <c r="G8" s="222" t="s">
        <v>182</v>
      </c>
      <c r="H8" s="222">
        <v>6138000</v>
      </c>
      <c r="I8" s="223" t="s">
        <v>181</v>
      </c>
      <c r="J8" s="235"/>
      <c r="K8" s="223" t="s">
        <v>191</v>
      </c>
      <c r="L8" s="223" t="s">
        <v>192</v>
      </c>
      <c r="M8" s="223">
        <v>1</v>
      </c>
      <c r="N8" s="224" t="s">
        <v>24</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8"/>
    <dataValidation imeMode="halfAlpha" allowBlank="1" showInputMessage="1" showErrorMessage="1" errorTitle="参考" error="半角数字で入力して下さい。" promptTitle="入力方法" prompt="半角数字で入力して下さい。" sqref="G6:H8"/>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令和3年度契約状況調査票</vt:lpstr>
      <vt:lpstr>別紙様式４</vt:lpstr>
      <vt:lpstr>別紙様式４!Print_Area</vt:lpstr>
      <vt:lpstr>令和3年度契約状況調査票!Print_Area</vt:lpstr>
      <vt:lpstr>令和3年度契約状況調査票!Print_Titles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