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N:\経費第１係\☆03_組織参考資料フォルダ（将来的な活用が見込まれる行政文書を格納）\R03会計年度\03　次席用\03　調達改善計画\2022会計年度\02契約状況調査票\修正（050817）\0406\"/>
    </mc:Choice>
  </mc:AlternateContent>
  <xr:revisionPtr revIDLastSave="0" documentId="13_ncr:1_{873A7C36-C121-41B4-A987-7DAD83B7F71C}" xr6:coauthVersionLast="36" xr6:coauthVersionMax="36" xr10:uidLastSave="{00000000-0000-0000-0000-000000000000}"/>
  <bookViews>
    <workbookView xWindow="0" yWindow="0" windowWidth="19200" windowHeight="7100" xr2:uid="{0E3E6518-8DC2-4BFD-B092-15762D25AC7F}"/>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別紙様式４!$B$1:$O$150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1" l="1"/>
  <c r="P150" i="1" s="1"/>
  <c r="A149" i="1"/>
  <c r="O149" i="1" s="1"/>
  <c r="A148" i="1"/>
  <c r="N148" i="1" s="1"/>
  <c r="A147" i="1"/>
  <c r="A146" i="1"/>
  <c r="P146" i="1" s="1"/>
  <c r="A145" i="1"/>
  <c r="O145" i="1" s="1"/>
  <c r="A144" i="1"/>
  <c r="N144" i="1" s="1"/>
  <c r="A143" i="1"/>
  <c r="A142" i="1"/>
  <c r="P142" i="1" s="1"/>
  <c r="A141" i="1"/>
  <c r="O141" i="1" s="1"/>
  <c r="G140" i="1"/>
  <c r="A140" i="1"/>
  <c r="N140" i="1" s="1"/>
  <c r="A139" i="1"/>
  <c r="A138" i="1"/>
  <c r="P138" i="1" s="1"/>
  <c r="A137" i="1"/>
  <c r="O137" i="1" s="1"/>
  <c r="A136" i="1"/>
  <c r="N136" i="1" s="1"/>
  <c r="A135" i="1"/>
  <c r="I135" i="1" s="1"/>
  <c r="A134" i="1"/>
  <c r="N134" i="1" s="1"/>
  <c r="A133" i="1"/>
  <c r="O133" i="1" s="1"/>
  <c r="A132" i="1"/>
  <c r="N132" i="1" s="1"/>
  <c r="A131" i="1"/>
  <c r="J131" i="1" s="1"/>
  <c r="A130" i="1"/>
  <c r="H130" i="1" s="1"/>
  <c r="A129" i="1"/>
  <c r="O129" i="1" s="1"/>
  <c r="A128" i="1"/>
  <c r="N128" i="1" s="1"/>
  <c r="A127" i="1"/>
  <c r="P127" i="1" s="1"/>
  <c r="A126" i="1"/>
  <c r="N126" i="1" s="1"/>
  <c r="H125" i="1"/>
  <c r="A125" i="1"/>
  <c r="N125" i="1" s="1"/>
  <c r="L124" i="1"/>
  <c r="A124" i="1"/>
  <c r="O124" i="1" s="1"/>
  <c r="J123" i="1"/>
  <c r="F123" i="1"/>
  <c r="A123" i="1"/>
  <c r="N123" i="1" s="1"/>
  <c r="A122" i="1"/>
  <c r="P122" i="1" s="1"/>
  <c r="A121" i="1"/>
  <c r="N121" i="1" s="1"/>
  <c r="A120" i="1"/>
  <c r="P120" i="1" s="1"/>
  <c r="A119" i="1"/>
  <c r="A118" i="1"/>
  <c r="P118" i="1" s="1"/>
  <c r="A117" i="1"/>
  <c r="N117" i="1" s="1"/>
  <c r="A116" i="1"/>
  <c r="P116" i="1" s="1"/>
  <c r="A115" i="1"/>
  <c r="N115" i="1" s="1"/>
  <c r="A114" i="1"/>
  <c r="A113" i="1"/>
  <c r="L113" i="1" s="1"/>
  <c r="A112" i="1"/>
  <c r="A111" i="1"/>
  <c r="M111" i="1" s="1"/>
  <c r="I110" i="1"/>
  <c r="A110" i="1"/>
  <c r="L110" i="1" s="1"/>
  <c r="P109" i="1"/>
  <c r="G109" i="1"/>
  <c r="D109" i="1"/>
  <c r="A109" i="1"/>
  <c r="N109" i="1" s="1"/>
  <c r="A108" i="1"/>
  <c r="O108" i="1" s="1"/>
  <c r="A107" i="1"/>
  <c r="J107" i="1" s="1"/>
  <c r="A106" i="1"/>
  <c r="P106" i="1" s="1"/>
  <c r="D105" i="1"/>
  <c r="A105" i="1"/>
  <c r="N105" i="1" s="1"/>
  <c r="I104" i="1"/>
  <c r="A104" i="1"/>
  <c r="E104" i="1" s="1"/>
  <c r="A103" i="1"/>
  <c r="N103" i="1" s="1"/>
  <c r="A102" i="1"/>
  <c r="P102" i="1" s="1"/>
  <c r="A101" i="1"/>
  <c r="M101" i="1" s="1"/>
  <c r="A100" i="1"/>
  <c r="N100" i="1" s="1"/>
  <c r="G99" i="1"/>
  <c r="A99" i="1"/>
  <c r="N99" i="1" s="1"/>
  <c r="A98" i="1"/>
  <c r="P98" i="1" s="1"/>
  <c r="A97" i="1"/>
  <c r="M97" i="1" s="1"/>
  <c r="A96" i="1"/>
  <c r="N96" i="1" s="1"/>
  <c r="A95" i="1"/>
  <c r="N95" i="1" s="1"/>
  <c r="A94" i="1"/>
  <c r="A93" i="1"/>
  <c r="A92" i="1"/>
  <c r="A91" i="1"/>
  <c r="A90" i="1"/>
  <c r="L90" i="1" s="1"/>
  <c r="B89" i="1"/>
  <c r="A89" i="1"/>
  <c r="D89" i="1" s="1"/>
  <c r="A88" i="1"/>
  <c r="L88" i="1" s="1"/>
  <c r="A87" i="1"/>
  <c r="N87" i="1" s="1"/>
  <c r="A86" i="1"/>
  <c r="P86" i="1" s="1"/>
  <c r="A85" i="1"/>
  <c r="O85" i="1" s="1"/>
  <c r="A84" i="1"/>
  <c r="L84" i="1" s="1"/>
  <c r="A83" i="1"/>
  <c r="L83" i="1" s="1"/>
  <c r="I82" i="1"/>
  <c r="C82" i="1"/>
  <c r="A82" i="1"/>
  <c r="J82" i="1" s="1"/>
  <c r="A81" i="1"/>
  <c r="O81" i="1" s="1"/>
  <c r="A80" i="1"/>
  <c r="L80" i="1" s="1"/>
  <c r="A79" i="1"/>
  <c r="N79" i="1" s="1"/>
  <c r="A78" i="1"/>
  <c r="P78" i="1" s="1"/>
  <c r="A77" i="1"/>
  <c r="O77" i="1" s="1"/>
  <c r="A76" i="1"/>
  <c r="L76" i="1" s="1"/>
  <c r="P75" i="1"/>
  <c r="H75" i="1"/>
  <c r="B75" i="1"/>
  <c r="A75" i="1"/>
  <c r="N75" i="1" s="1"/>
  <c r="E74" i="1"/>
  <c r="A74" i="1"/>
  <c r="O74" i="1" s="1"/>
  <c r="A73" i="1"/>
  <c r="O73" i="1" s="1"/>
  <c r="A72" i="1"/>
  <c r="L72" i="1" s="1"/>
  <c r="A71" i="1"/>
  <c r="F71" i="1" s="1"/>
  <c r="A70" i="1"/>
  <c r="P70" i="1" s="1"/>
  <c r="A69" i="1"/>
  <c r="A68" i="1"/>
  <c r="P68" i="1" s="1"/>
  <c r="O67" i="1"/>
  <c r="A67" i="1"/>
  <c r="N67" i="1" s="1"/>
  <c r="A66" i="1"/>
  <c r="C66" i="1" s="1"/>
  <c r="A65" i="1"/>
  <c r="M65" i="1" s="1"/>
  <c r="L64" i="1"/>
  <c r="A64" i="1"/>
  <c r="M64" i="1" s="1"/>
  <c r="P63" i="1"/>
  <c r="H63" i="1"/>
  <c r="C63" i="1"/>
  <c r="B63" i="1"/>
  <c r="A63" i="1"/>
  <c r="N63" i="1" s="1"/>
  <c r="A62" i="1"/>
  <c r="O62" i="1" s="1"/>
  <c r="A61" i="1"/>
  <c r="L60" i="1"/>
  <c r="A60" i="1"/>
  <c r="M60" i="1" s="1"/>
  <c r="M59" i="1"/>
  <c r="B59" i="1"/>
  <c r="A59" i="1"/>
  <c r="N59" i="1" s="1"/>
  <c r="A58" i="1"/>
  <c r="O58" i="1" s="1"/>
  <c r="A57" i="1"/>
  <c r="H57" i="1" s="1"/>
  <c r="A56" i="1"/>
  <c r="M56" i="1" s="1"/>
  <c r="M55" i="1"/>
  <c r="C55" i="1"/>
  <c r="A55" i="1"/>
  <c r="N55" i="1" s="1"/>
  <c r="A54" i="1"/>
  <c r="N54" i="1" s="1"/>
  <c r="A53" i="1"/>
  <c r="A52" i="1"/>
  <c r="M52" i="1" s="1"/>
  <c r="P51" i="1"/>
  <c r="D51" i="1"/>
  <c r="A51" i="1"/>
  <c r="N51" i="1" s="1"/>
  <c r="A50" i="1"/>
  <c r="G50" i="1" s="1"/>
  <c r="F49" i="1"/>
  <c r="A49" i="1"/>
  <c r="N49" i="1" s="1"/>
  <c r="P48" i="1"/>
  <c r="A48" i="1"/>
  <c r="D48" i="1" s="1"/>
  <c r="A47" i="1"/>
  <c r="A46" i="1"/>
  <c r="P46" i="1" s="1"/>
  <c r="A45" i="1"/>
  <c r="H45" i="1" s="1"/>
  <c r="A44" i="1"/>
  <c r="L44" i="1" s="1"/>
  <c r="M43" i="1"/>
  <c r="D43" i="1"/>
  <c r="A43" i="1"/>
  <c r="L43" i="1" s="1"/>
  <c r="A42" i="1"/>
  <c r="I42" i="1" s="1"/>
  <c r="A41" i="1"/>
  <c r="A40" i="1"/>
  <c r="I40" i="1" s="1"/>
  <c r="A39" i="1"/>
  <c r="M39" i="1" s="1"/>
  <c r="A38" i="1"/>
  <c r="I38" i="1" s="1"/>
  <c r="B37" i="1"/>
  <c r="A37" i="1"/>
  <c r="H37" i="1" s="1"/>
  <c r="A36" i="1"/>
  <c r="I36" i="1" s="1"/>
  <c r="C35" i="1"/>
  <c r="A35" i="1"/>
  <c r="H35" i="1" s="1"/>
  <c r="A34" i="1"/>
  <c r="I34" i="1" s="1"/>
  <c r="J33" i="1"/>
  <c r="A33" i="1"/>
  <c r="E33" i="1" s="1"/>
  <c r="A32" i="1"/>
  <c r="L31" i="1"/>
  <c r="B31" i="1"/>
  <c r="A31" i="1"/>
  <c r="H31" i="1" s="1"/>
  <c r="M30" i="1"/>
  <c r="A30" i="1"/>
  <c r="D30" i="1" s="1"/>
  <c r="A29" i="1"/>
  <c r="P29" i="1" s="1"/>
  <c r="F28" i="1"/>
  <c r="A28" i="1"/>
  <c r="O28" i="1" s="1"/>
  <c r="A27" i="1"/>
  <c r="A26" i="1"/>
  <c r="N26" i="1" s="1"/>
  <c r="A25" i="1"/>
  <c r="L25" i="1" s="1"/>
  <c r="A24" i="1"/>
  <c r="P24" i="1" s="1"/>
  <c r="A23" i="1"/>
  <c r="E23" i="1" s="1"/>
  <c r="A22" i="1"/>
  <c r="N22" i="1" s="1"/>
  <c r="A21" i="1"/>
  <c r="P21" i="1" s="1"/>
  <c r="F20" i="1"/>
  <c r="A20" i="1"/>
  <c r="P20" i="1" s="1"/>
  <c r="A19" i="1"/>
  <c r="A18" i="1"/>
  <c r="N18" i="1" s="1"/>
  <c r="A17" i="1"/>
  <c r="L17" i="1" s="1"/>
  <c r="A16" i="1"/>
  <c r="N16" i="1" s="1"/>
  <c r="A15" i="1"/>
  <c r="M15" i="1" s="1"/>
  <c r="A14" i="1"/>
  <c r="Q14" i="1" s="1"/>
  <c r="A13" i="1"/>
  <c r="A12" i="1"/>
  <c r="Q12" i="1" s="1"/>
  <c r="A11" i="1"/>
  <c r="Q11" i="1" s="1"/>
  <c r="A10" i="1"/>
  <c r="Q10" i="1" s="1"/>
  <c r="A9" i="1"/>
  <c r="A8" i="1"/>
  <c r="Q8" i="1" s="1"/>
  <c r="A7" i="1"/>
  <c r="Q7" i="1" s="1"/>
  <c r="A6" i="1"/>
  <c r="Q6" i="1" s="1"/>
  <c r="M18" i="1" l="1"/>
  <c r="D24" i="1"/>
  <c r="M26" i="1"/>
  <c r="F35" i="1"/>
  <c r="C50" i="1"/>
  <c r="G51" i="1"/>
  <c r="D55" i="1"/>
  <c r="P55" i="1"/>
  <c r="P59" i="1"/>
  <c r="I66" i="1"/>
  <c r="J75" i="1"/>
  <c r="P82" i="1"/>
  <c r="M89" i="1"/>
  <c r="M99" i="1"/>
  <c r="N104" i="1"/>
  <c r="F105" i="1"/>
  <c r="H106" i="1"/>
  <c r="C108" i="1"/>
  <c r="G117" i="1"/>
  <c r="O24" i="1"/>
  <c r="L35" i="1"/>
  <c r="N50" i="1"/>
  <c r="H55" i="1"/>
  <c r="M105" i="1"/>
  <c r="N108" i="1"/>
  <c r="E17" i="1"/>
  <c r="B30" i="1"/>
  <c r="F31" i="1"/>
  <c r="B33" i="1"/>
  <c r="B35" i="1"/>
  <c r="M35" i="1"/>
  <c r="J37" i="1"/>
  <c r="F43" i="1"/>
  <c r="J45" i="1"/>
  <c r="J49" i="1"/>
  <c r="B55" i="1"/>
  <c r="J55" i="1"/>
  <c r="D59" i="1"/>
  <c r="C60" i="1"/>
  <c r="J63" i="1"/>
  <c r="H67" i="1"/>
  <c r="C75" i="1"/>
  <c r="E82" i="1"/>
  <c r="J85" i="1"/>
  <c r="C90" i="1"/>
  <c r="H97" i="1"/>
  <c r="B99" i="1"/>
  <c r="B105" i="1"/>
  <c r="O105" i="1"/>
  <c r="I107" i="1"/>
  <c r="N116" i="1"/>
  <c r="C124" i="1"/>
  <c r="O125" i="1"/>
  <c r="O136" i="1"/>
  <c r="D146" i="1"/>
  <c r="B16" i="1"/>
  <c r="H16" i="1"/>
  <c r="P16" i="1"/>
  <c r="I17" i="1"/>
  <c r="J20" i="1"/>
  <c r="F24" i="1"/>
  <c r="M28" i="1"/>
  <c r="H30" i="1"/>
  <c r="C31" i="1"/>
  <c r="M31" i="1"/>
  <c r="D39" i="1"/>
  <c r="C56" i="1"/>
  <c r="B73" i="1"/>
  <c r="J73" i="1"/>
  <c r="P74" i="1"/>
  <c r="D75" i="1"/>
  <c r="M75" i="1"/>
  <c r="D76" i="1"/>
  <c r="B79" i="1"/>
  <c r="M79" i="1"/>
  <c r="H81" i="1"/>
  <c r="C87" i="1"/>
  <c r="B95" i="1"/>
  <c r="H95" i="1"/>
  <c r="P95" i="1"/>
  <c r="D99" i="1"/>
  <c r="P99" i="1"/>
  <c r="H101" i="1"/>
  <c r="B103" i="1"/>
  <c r="M103" i="1"/>
  <c r="N106" i="1"/>
  <c r="O107" i="1"/>
  <c r="E108" i="1"/>
  <c r="P108" i="1"/>
  <c r="N110" i="1"/>
  <c r="F113" i="1"/>
  <c r="D115" i="1"/>
  <c r="J117" i="1"/>
  <c r="E118" i="1"/>
  <c r="B131" i="1"/>
  <c r="D138" i="1"/>
  <c r="H140" i="1"/>
  <c r="C141" i="1"/>
  <c r="I73" i="1"/>
  <c r="G95" i="1"/>
  <c r="O95" i="1"/>
  <c r="C16" i="1"/>
  <c r="J16" i="1"/>
  <c r="O20" i="1"/>
  <c r="J24" i="1"/>
  <c r="L39" i="1"/>
  <c r="J43" i="1"/>
  <c r="O49" i="1"/>
  <c r="J51" i="1"/>
  <c r="C52" i="1"/>
  <c r="G55" i="1"/>
  <c r="O55" i="1"/>
  <c r="G56" i="1"/>
  <c r="G59" i="1"/>
  <c r="D63" i="1"/>
  <c r="M63" i="1"/>
  <c r="C64" i="1"/>
  <c r="H65" i="1"/>
  <c r="C67" i="1"/>
  <c r="E68" i="1"/>
  <c r="D73" i="1"/>
  <c r="N73" i="1"/>
  <c r="G75" i="1"/>
  <c r="O75" i="1"/>
  <c r="E76" i="1"/>
  <c r="E77" i="1"/>
  <c r="D79" i="1"/>
  <c r="P79" i="1"/>
  <c r="H87" i="1"/>
  <c r="C95" i="1"/>
  <c r="J95" i="1"/>
  <c r="D103" i="1"/>
  <c r="P103" i="1"/>
  <c r="I108" i="1"/>
  <c r="J109" i="1"/>
  <c r="C110" i="1"/>
  <c r="M115" i="1"/>
  <c r="B117" i="1"/>
  <c r="M117" i="1"/>
  <c r="O123" i="1"/>
  <c r="F131" i="1"/>
  <c r="C136" i="1"/>
  <c r="D137" i="1"/>
  <c r="H138" i="1"/>
  <c r="B140" i="1"/>
  <c r="M140" i="1"/>
  <c r="D141" i="1"/>
  <c r="D142" i="1"/>
  <c r="P76" i="1"/>
  <c r="J103" i="1"/>
  <c r="D16" i="1"/>
  <c r="M16" i="1"/>
  <c r="C17" i="1"/>
  <c r="D18" i="1"/>
  <c r="B20" i="1"/>
  <c r="B24" i="1"/>
  <c r="M24" i="1"/>
  <c r="D26" i="1"/>
  <c r="B28" i="1"/>
  <c r="F38" i="1"/>
  <c r="B43" i="1"/>
  <c r="E45" i="1"/>
  <c r="B49" i="1"/>
  <c r="B51" i="1"/>
  <c r="M51" i="1"/>
  <c r="L52" i="1"/>
  <c r="L56" i="1"/>
  <c r="J59" i="1"/>
  <c r="G63" i="1"/>
  <c r="O63" i="1"/>
  <c r="G64" i="1"/>
  <c r="E73" i="1"/>
  <c r="I76" i="1"/>
  <c r="G79" i="1"/>
  <c r="O82" i="1"/>
  <c r="O87" i="1"/>
  <c r="H89" i="1"/>
  <c r="G90" i="1"/>
  <c r="D95" i="1"/>
  <c r="M95" i="1"/>
  <c r="J99" i="1"/>
  <c r="I100" i="1"/>
  <c r="G103" i="1"/>
  <c r="J105" i="1"/>
  <c r="C106" i="1"/>
  <c r="D107" i="1"/>
  <c r="B108" i="1"/>
  <c r="J108" i="1"/>
  <c r="B109" i="1"/>
  <c r="M109" i="1"/>
  <c r="E110" i="1"/>
  <c r="D117" i="1"/>
  <c r="P117" i="1"/>
  <c r="B123" i="1"/>
  <c r="C125" i="1"/>
  <c r="N130" i="1"/>
  <c r="N131" i="1"/>
  <c r="E134" i="1"/>
  <c r="H136" i="1"/>
  <c r="M137" i="1"/>
  <c r="M138" i="1"/>
  <c r="C140" i="1"/>
  <c r="O140" i="1"/>
  <c r="L141" i="1"/>
  <c r="H142" i="1"/>
  <c r="G16" i="1"/>
  <c r="O16" i="1"/>
  <c r="J79" i="1"/>
  <c r="M141" i="1"/>
  <c r="H22" i="1"/>
  <c r="N41" i="1"/>
  <c r="B41" i="1"/>
  <c r="N47" i="1"/>
  <c r="O47" i="1"/>
  <c r="H47" i="1"/>
  <c r="C47" i="1"/>
  <c r="G47" i="1"/>
  <c r="P47" i="1"/>
  <c r="N61" i="1"/>
  <c r="M61" i="1"/>
  <c r="D61" i="1"/>
  <c r="F16" i="1"/>
  <c r="L16" i="1"/>
  <c r="N17" i="1"/>
  <c r="F18" i="1"/>
  <c r="O18" i="1"/>
  <c r="D20" i="1"/>
  <c r="M20" i="1"/>
  <c r="B22" i="1"/>
  <c r="J22" i="1"/>
  <c r="H24" i="1"/>
  <c r="F26" i="1"/>
  <c r="O26" i="1"/>
  <c r="D28" i="1"/>
  <c r="N31" i="1"/>
  <c r="P31" i="1"/>
  <c r="J31" i="1"/>
  <c r="D31" i="1"/>
  <c r="G31" i="1"/>
  <c r="O31" i="1"/>
  <c r="H33" i="1"/>
  <c r="N35" i="1"/>
  <c r="P35" i="1"/>
  <c r="J35" i="1"/>
  <c r="D35" i="1"/>
  <c r="G35" i="1"/>
  <c r="O35" i="1"/>
  <c r="F39" i="1"/>
  <c r="E41" i="1"/>
  <c r="N43" i="1"/>
  <c r="O43" i="1"/>
  <c r="H43" i="1"/>
  <c r="C43" i="1"/>
  <c r="G43" i="1"/>
  <c r="P43" i="1"/>
  <c r="B47" i="1"/>
  <c r="J47" i="1"/>
  <c r="L48" i="1"/>
  <c r="I48" i="1"/>
  <c r="H61" i="1"/>
  <c r="N71" i="1"/>
  <c r="P71" i="1"/>
  <c r="J71" i="1"/>
  <c r="D71" i="1"/>
  <c r="O71" i="1"/>
  <c r="H71" i="1"/>
  <c r="C71" i="1"/>
  <c r="M71" i="1"/>
  <c r="G71" i="1"/>
  <c r="B71" i="1"/>
  <c r="N81" i="1"/>
  <c r="E81" i="1"/>
  <c r="J81" i="1"/>
  <c r="D81" i="1"/>
  <c r="I81" i="1"/>
  <c r="B81" i="1"/>
  <c r="I84" i="1"/>
  <c r="E84" i="1"/>
  <c r="P84" i="1"/>
  <c r="D84" i="1"/>
  <c r="N93" i="1"/>
  <c r="O93" i="1"/>
  <c r="F93" i="1"/>
  <c r="J93" i="1"/>
  <c r="B93" i="1"/>
  <c r="M93" i="1"/>
  <c r="H93" i="1"/>
  <c r="D93" i="1"/>
  <c r="N119" i="1"/>
  <c r="O119" i="1"/>
  <c r="F119" i="1"/>
  <c r="M119" i="1"/>
  <c r="D119" i="1"/>
  <c r="J119" i="1"/>
  <c r="B119" i="1"/>
  <c r="H119" i="1"/>
  <c r="H18" i="1"/>
  <c r="D22" i="1"/>
  <c r="M22" i="1"/>
  <c r="H26" i="1"/>
  <c r="N39" i="1"/>
  <c r="O39" i="1"/>
  <c r="H39" i="1"/>
  <c r="C39" i="1"/>
  <c r="G39" i="1"/>
  <c r="P39" i="1"/>
  <c r="H41" i="1"/>
  <c r="D47" i="1"/>
  <c r="L47" i="1"/>
  <c r="N53" i="1"/>
  <c r="M53" i="1"/>
  <c r="D53" i="1"/>
  <c r="N83" i="1"/>
  <c r="P83" i="1"/>
  <c r="J83" i="1"/>
  <c r="D83" i="1"/>
  <c r="O83" i="1"/>
  <c r="H83" i="1"/>
  <c r="C83" i="1"/>
  <c r="M83" i="1"/>
  <c r="G83" i="1"/>
  <c r="B83" i="1"/>
  <c r="N91" i="1"/>
  <c r="M91" i="1"/>
  <c r="G91" i="1"/>
  <c r="P91" i="1"/>
  <c r="J91" i="1"/>
  <c r="D91" i="1"/>
  <c r="F91" i="1"/>
  <c r="O91" i="1"/>
  <c r="C91" i="1"/>
  <c r="L91" i="1"/>
  <c r="B91" i="1"/>
  <c r="O94" i="1"/>
  <c r="L94" i="1"/>
  <c r="C94" i="1"/>
  <c r="P94" i="1"/>
  <c r="G94" i="1"/>
  <c r="P112" i="1"/>
  <c r="N112" i="1"/>
  <c r="G112" i="1"/>
  <c r="B112" i="1"/>
  <c r="P114" i="1"/>
  <c r="H114" i="1"/>
  <c r="E114" i="1"/>
  <c r="N114" i="1"/>
  <c r="C114" i="1"/>
  <c r="L114" i="1"/>
  <c r="B18" i="1"/>
  <c r="J18" i="1"/>
  <c r="H20" i="1"/>
  <c r="F22" i="1"/>
  <c r="O22" i="1"/>
  <c r="B26" i="1"/>
  <c r="J26" i="1"/>
  <c r="P28" i="1"/>
  <c r="H28" i="1"/>
  <c r="J28" i="1"/>
  <c r="N30" i="1"/>
  <c r="O30" i="1"/>
  <c r="F30" i="1"/>
  <c r="J30" i="1"/>
  <c r="N33" i="1"/>
  <c r="O37" i="1"/>
  <c r="E37" i="1"/>
  <c r="N37" i="1"/>
  <c r="B39" i="1"/>
  <c r="J39" i="1"/>
  <c r="J41" i="1"/>
  <c r="O45" i="1"/>
  <c r="N45" i="1"/>
  <c r="B45" i="1"/>
  <c r="F47" i="1"/>
  <c r="M47" i="1"/>
  <c r="H53" i="1"/>
  <c r="N57" i="1"/>
  <c r="D57" i="1"/>
  <c r="M57" i="1"/>
  <c r="O69" i="1"/>
  <c r="J69" i="1"/>
  <c r="E69" i="1"/>
  <c r="L71" i="1"/>
  <c r="F83" i="1"/>
  <c r="H91" i="1"/>
  <c r="D49" i="1"/>
  <c r="M49" i="1"/>
  <c r="C51" i="1"/>
  <c r="H51" i="1"/>
  <c r="O51" i="1"/>
  <c r="G52" i="1"/>
  <c r="F55" i="1"/>
  <c r="L55" i="1"/>
  <c r="P56" i="1"/>
  <c r="C59" i="1"/>
  <c r="H59" i="1"/>
  <c r="O59" i="1"/>
  <c r="G60" i="1"/>
  <c r="F63" i="1"/>
  <c r="L63" i="1"/>
  <c r="P64" i="1"/>
  <c r="N65" i="1"/>
  <c r="O66" i="1"/>
  <c r="D67" i="1"/>
  <c r="J67" i="1"/>
  <c r="P67" i="1"/>
  <c r="I68" i="1"/>
  <c r="H73" i="1"/>
  <c r="I74" i="1"/>
  <c r="F75" i="1"/>
  <c r="L75" i="1"/>
  <c r="J77" i="1"/>
  <c r="C79" i="1"/>
  <c r="H79" i="1"/>
  <c r="O79" i="1"/>
  <c r="D87" i="1"/>
  <c r="J87" i="1"/>
  <c r="P87" i="1"/>
  <c r="N113" i="1"/>
  <c r="P113" i="1"/>
  <c r="J113" i="1"/>
  <c r="D113" i="1"/>
  <c r="O113" i="1"/>
  <c r="H113" i="1"/>
  <c r="C113" i="1"/>
  <c r="M113" i="1"/>
  <c r="G113" i="1"/>
  <c r="B113" i="1"/>
  <c r="F67" i="1"/>
  <c r="L67" i="1"/>
  <c r="L68" i="1"/>
  <c r="J74" i="1"/>
  <c r="F87" i="1"/>
  <c r="L87" i="1"/>
  <c r="N97" i="1"/>
  <c r="J97" i="1"/>
  <c r="B97" i="1"/>
  <c r="O97" i="1"/>
  <c r="F97" i="1"/>
  <c r="O98" i="1"/>
  <c r="C98" i="1"/>
  <c r="L98" i="1"/>
  <c r="N101" i="1"/>
  <c r="J101" i="1"/>
  <c r="B101" i="1"/>
  <c r="O101" i="1"/>
  <c r="F101" i="1"/>
  <c r="O102" i="1"/>
  <c r="C102" i="1"/>
  <c r="L102" i="1"/>
  <c r="H49" i="1"/>
  <c r="F51" i="1"/>
  <c r="L51" i="1"/>
  <c r="P52" i="1"/>
  <c r="F59" i="1"/>
  <c r="L59" i="1"/>
  <c r="P60" i="1"/>
  <c r="D65" i="1"/>
  <c r="B67" i="1"/>
  <c r="G67" i="1"/>
  <c r="M67" i="1"/>
  <c r="D68" i="1"/>
  <c r="C74" i="1"/>
  <c r="F79" i="1"/>
  <c r="L79" i="1"/>
  <c r="E85" i="1"/>
  <c r="B87" i="1"/>
  <c r="G87" i="1"/>
  <c r="M87" i="1"/>
  <c r="N89" i="1"/>
  <c r="O89" i="1"/>
  <c r="F89" i="1"/>
  <c r="J89" i="1"/>
  <c r="N92" i="1"/>
  <c r="E92" i="1"/>
  <c r="D97" i="1"/>
  <c r="G98" i="1"/>
  <c r="D101" i="1"/>
  <c r="G102" i="1"/>
  <c r="F95" i="1"/>
  <c r="L95" i="1"/>
  <c r="C99" i="1"/>
  <c r="H99" i="1"/>
  <c r="O99" i="1"/>
  <c r="C103" i="1"/>
  <c r="H103" i="1"/>
  <c r="O103" i="1"/>
  <c r="F109" i="1"/>
  <c r="L109" i="1"/>
  <c r="H110" i="1"/>
  <c r="P110" i="1"/>
  <c r="F115" i="1"/>
  <c r="O115" i="1"/>
  <c r="F117" i="1"/>
  <c r="L117" i="1"/>
  <c r="C120" i="1"/>
  <c r="B121" i="1"/>
  <c r="G121" i="1"/>
  <c r="M121" i="1"/>
  <c r="C122" i="1"/>
  <c r="H123" i="1"/>
  <c r="P124" i="1"/>
  <c r="D125" i="1"/>
  <c r="J125" i="1"/>
  <c r="P125" i="1"/>
  <c r="C127" i="1"/>
  <c r="B128" i="1"/>
  <c r="G128" i="1"/>
  <c r="M128" i="1"/>
  <c r="C129" i="1"/>
  <c r="L129" i="1"/>
  <c r="E130" i="1"/>
  <c r="E131" i="1"/>
  <c r="O131" i="1"/>
  <c r="D132" i="1"/>
  <c r="J132" i="1"/>
  <c r="P132" i="1"/>
  <c r="G133" i="1"/>
  <c r="P133" i="1"/>
  <c r="H134" i="1"/>
  <c r="D136" i="1"/>
  <c r="J136" i="1"/>
  <c r="P136" i="1"/>
  <c r="G137" i="1"/>
  <c r="P137" i="1"/>
  <c r="B144" i="1"/>
  <c r="G144" i="1"/>
  <c r="M144" i="1"/>
  <c r="C145" i="1"/>
  <c r="L145" i="1"/>
  <c r="F148" i="1"/>
  <c r="L148" i="1"/>
  <c r="H149" i="1"/>
  <c r="H115" i="1"/>
  <c r="E120" i="1"/>
  <c r="C121" i="1"/>
  <c r="H121" i="1"/>
  <c r="O121" i="1"/>
  <c r="E122" i="1"/>
  <c r="F125" i="1"/>
  <c r="L125" i="1"/>
  <c r="I127" i="1"/>
  <c r="C128" i="1"/>
  <c r="H128" i="1"/>
  <c r="O128" i="1"/>
  <c r="D129" i="1"/>
  <c r="M129" i="1"/>
  <c r="F132" i="1"/>
  <c r="L132" i="1"/>
  <c r="H133" i="1"/>
  <c r="M134" i="1"/>
  <c r="F136" i="1"/>
  <c r="L136" i="1"/>
  <c r="H137" i="1"/>
  <c r="D140" i="1"/>
  <c r="J140" i="1"/>
  <c r="P140" i="1"/>
  <c r="G141" i="1"/>
  <c r="P141" i="1"/>
  <c r="M142" i="1"/>
  <c r="C144" i="1"/>
  <c r="H144" i="1"/>
  <c r="O144" i="1"/>
  <c r="D145" i="1"/>
  <c r="M145" i="1"/>
  <c r="H146" i="1"/>
  <c r="B148" i="1"/>
  <c r="G148" i="1"/>
  <c r="M148" i="1"/>
  <c r="C149" i="1"/>
  <c r="L149" i="1"/>
  <c r="D150" i="1"/>
  <c r="F99" i="1"/>
  <c r="L99" i="1"/>
  <c r="F103" i="1"/>
  <c r="L103" i="1"/>
  <c r="H105" i="1"/>
  <c r="G108" i="1"/>
  <c r="C109" i="1"/>
  <c r="H109" i="1"/>
  <c r="O109" i="1"/>
  <c r="D110" i="1"/>
  <c r="B115" i="1"/>
  <c r="J115" i="1"/>
  <c r="E116" i="1"/>
  <c r="C117" i="1"/>
  <c r="H117" i="1"/>
  <c r="O117" i="1"/>
  <c r="N118" i="1"/>
  <c r="N120" i="1"/>
  <c r="D121" i="1"/>
  <c r="J121" i="1"/>
  <c r="P121" i="1"/>
  <c r="L122" i="1"/>
  <c r="D123" i="1"/>
  <c r="M123" i="1"/>
  <c r="G124" i="1"/>
  <c r="B125" i="1"/>
  <c r="G125" i="1"/>
  <c r="M125" i="1"/>
  <c r="E126" i="1"/>
  <c r="O127" i="1"/>
  <c r="D128" i="1"/>
  <c r="J128" i="1"/>
  <c r="P128" i="1"/>
  <c r="G129" i="1"/>
  <c r="P129" i="1"/>
  <c r="B132" i="1"/>
  <c r="G132" i="1"/>
  <c r="M132" i="1"/>
  <c r="C133" i="1"/>
  <c r="L133" i="1"/>
  <c r="D134" i="1"/>
  <c r="B136" i="1"/>
  <c r="G136" i="1"/>
  <c r="M136" i="1"/>
  <c r="C137" i="1"/>
  <c r="L137" i="1"/>
  <c r="F140" i="1"/>
  <c r="L140" i="1"/>
  <c r="H141" i="1"/>
  <c r="D144" i="1"/>
  <c r="J144" i="1"/>
  <c r="P144" i="1"/>
  <c r="G145" i="1"/>
  <c r="P145" i="1"/>
  <c r="M146" i="1"/>
  <c r="C148" i="1"/>
  <c r="H148" i="1"/>
  <c r="O148" i="1"/>
  <c r="D149" i="1"/>
  <c r="M149" i="1"/>
  <c r="H150" i="1"/>
  <c r="F121" i="1"/>
  <c r="L121" i="1"/>
  <c r="N122" i="1"/>
  <c r="F128" i="1"/>
  <c r="L128" i="1"/>
  <c r="H129" i="1"/>
  <c r="C132" i="1"/>
  <c r="H132" i="1"/>
  <c r="O132" i="1"/>
  <c r="D133" i="1"/>
  <c r="M133" i="1"/>
  <c r="F144" i="1"/>
  <c r="L144" i="1"/>
  <c r="H145" i="1"/>
  <c r="D148" i="1"/>
  <c r="J148" i="1"/>
  <c r="P148" i="1"/>
  <c r="G149" i="1"/>
  <c r="P149" i="1"/>
  <c r="M150" i="1"/>
  <c r="O19" i="1"/>
  <c r="J19" i="1"/>
  <c r="F19" i="1"/>
  <c r="B19" i="1"/>
  <c r="M19" i="1"/>
  <c r="H19" i="1"/>
  <c r="D19" i="1"/>
  <c r="I19" i="1"/>
  <c r="O27" i="1"/>
  <c r="J27" i="1"/>
  <c r="F27" i="1"/>
  <c r="B27" i="1"/>
  <c r="M27" i="1"/>
  <c r="H27" i="1"/>
  <c r="D27" i="1"/>
  <c r="I27" i="1"/>
  <c r="O32" i="1"/>
  <c r="J32" i="1"/>
  <c r="F32" i="1"/>
  <c r="B32" i="1"/>
  <c r="N32" i="1"/>
  <c r="H32" i="1"/>
  <c r="C32" i="1"/>
  <c r="L32" i="1"/>
  <c r="E32" i="1"/>
  <c r="M32" i="1"/>
  <c r="L34" i="1"/>
  <c r="B15" i="1"/>
  <c r="F15" i="1"/>
  <c r="J15" i="1"/>
  <c r="O15" i="1"/>
  <c r="D17" i="1"/>
  <c r="C19" i="1"/>
  <c r="L19" i="1"/>
  <c r="C21" i="1"/>
  <c r="L21" i="1"/>
  <c r="C23" i="1"/>
  <c r="L23" i="1"/>
  <c r="C25" i="1"/>
  <c r="C27" i="1"/>
  <c r="L27" i="1"/>
  <c r="C29" i="1"/>
  <c r="L29" i="1"/>
  <c r="D32" i="1"/>
  <c r="P32" i="1"/>
  <c r="C34" i="1"/>
  <c r="O34" i="1"/>
  <c r="D40" i="1"/>
  <c r="P40" i="1"/>
  <c r="C42" i="1"/>
  <c r="O42" i="1"/>
  <c r="I15" i="1"/>
  <c r="M25" i="1"/>
  <c r="H25" i="1"/>
  <c r="D25" i="1"/>
  <c r="O25" i="1"/>
  <c r="J25" i="1"/>
  <c r="F25" i="1"/>
  <c r="B25" i="1"/>
  <c r="P7" i="1"/>
  <c r="P10" i="1"/>
  <c r="G15" i="1"/>
  <c r="N19" i="1"/>
  <c r="N21" i="1"/>
  <c r="E25" i="1"/>
  <c r="N25" i="1"/>
  <c r="E27" i="1"/>
  <c r="N27" i="1"/>
  <c r="E29" i="1"/>
  <c r="N29" i="1"/>
  <c r="G32" i="1"/>
  <c r="F34" i="1"/>
  <c r="O36" i="1"/>
  <c r="J36" i="1"/>
  <c r="F36" i="1"/>
  <c r="B36" i="1"/>
  <c r="L36" i="1"/>
  <c r="E36" i="1"/>
  <c r="N36" i="1"/>
  <c r="H36" i="1"/>
  <c r="C36" i="1"/>
  <c r="M36" i="1"/>
  <c r="M38" i="1"/>
  <c r="H38" i="1"/>
  <c r="D38" i="1"/>
  <c r="N38" i="1"/>
  <c r="G38" i="1"/>
  <c r="B38" i="1"/>
  <c r="P38" i="1"/>
  <c r="J38" i="1"/>
  <c r="E38" i="1"/>
  <c r="L38" i="1"/>
  <c r="G40" i="1"/>
  <c r="F42" i="1"/>
  <c r="E15" i="1"/>
  <c r="N15" i="1"/>
  <c r="O23" i="1"/>
  <c r="J23" i="1"/>
  <c r="F23" i="1"/>
  <c r="B23" i="1"/>
  <c r="M23" i="1"/>
  <c r="H23" i="1"/>
  <c r="D23" i="1"/>
  <c r="I23" i="1"/>
  <c r="I25" i="1"/>
  <c r="P6" i="1"/>
  <c r="P8" i="1"/>
  <c r="P9" i="1"/>
  <c r="P11" i="1"/>
  <c r="P12" i="1"/>
  <c r="P13" i="1"/>
  <c r="P14" i="1"/>
  <c r="C15" i="1"/>
  <c r="L15" i="1"/>
  <c r="P15" i="1"/>
  <c r="E19" i="1"/>
  <c r="E21" i="1"/>
  <c r="N23" i="1"/>
  <c r="Q9" i="1"/>
  <c r="Q13" i="1"/>
  <c r="D15" i="1"/>
  <c r="H15" i="1"/>
  <c r="M17" i="1"/>
  <c r="H17" i="1"/>
  <c r="O17" i="1"/>
  <c r="J17" i="1"/>
  <c r="F17" i="1"/>
  <c r="B17" i="1"/>
  <c r="G17" i="1"/>
  <c r="P17" i="1"/>
  <c r="G19" i="1"/>
  <c r="P19" i="1"/>
  <c r="G21" i="1"/>
  <c r="G23" i="1"/>
  <c r="P23" i="1"/>
  <c r="G25" i="1"/>
  <c r="P25" i="1"/>
  <c r="G27" i="1"/>
  <c r="P27" i="1"/>
  <c r="G29" i="1"/>
  <c r="I32" i="1"/>
  <c r="D36" i="1"/>
  <c r="P36" i="1"/>
  <c r="C38" i="1"/>
  <c r="O38" i="1"/>
  <c r="M21" i="1"/>
  <c r="H21" i="1"/>
  <c r="D21" i="1"/>
  <c r="O21" i="1"/>
  <c r="J21" i="1"/>
  <c r="F21" i="1"/>
  <c r="B21" i="1"/>
  <c r="I21" i="1"/>
  <c r="M29" i="1"/>
  <c r="H29" i="1"/>
  <c r="D29" i="1"/>
  <c r="O29" i="1"/>
  <c r="J29" i="1"/>
  <c r="F29" i="1"/>
  <c r="B29" i="1"/>
  <c r="I29" i="1"/>
  <c r="M34" i="1"/>
  <c r="H34" i="1"/>
  <c r="D34" i="1"/>
  <c r="P34" i="1"/>
  <c r="J34" i="1"/>
  <c r="E34" i="1"/>
  <c r="N34" i="1"/>
  <c r="G34" i="1"/>
  <c r="B34" i="1"/>
  <c r="G36" i="1"/>
  <c r="O40" i="1"/>
  <c r="J40" i="1"/>
  <c r="F40" i="1"/>
  <c r="B40" i="1"/>
  <c r="N40" i="1"/>
  <c r="H40" i="1"/>
  <c r="C40" i="1"/>
  <c r="L40" i="1"/>
  <c r="E40" i="1"/>
  <c r="M40" i="1"/>
  <c r="M42" i="1"/>
  <c r="H42" i="1"/>
  <c r="D42" i="1"/>
  <c r="P42" i="1"/>
  <c r="J42" i="1"/>
  <c r="E42" i="1"/>
  <c r="N42" i="1"/>
  <c r="G42" i="1"/>
  <c r="B42" i="1"/>
  <c r="L42" i="1"/>
  <c r="E16" i="1"/>
  <c r="I16" i="1"/>
  <c r="C18" i="1"/>
  <c r="G18" i="1"/>
  <c r="L18" i="1"/>
  <c r="P18" i="1"/>
  <c r="E20" i="1"/>
  <c r="I20" i="1"/>
  <c r="N20" i="1"/>
  <c r="C22" i="1"/>
  <c r="G22" i="1"/>
  <c r="L22" i="1"/>
  <c r="P22" i="1"/>
  <c r="E24" i="1"/>
  <c r="I24" i="1"/>
  <c r="N24" i="1"/>
  <c r="C26" i="1"/>
  <c r="G26" i="1"/>
  <c r="L26" i="1"/>
  <c r="P26" i="1"/>
  <c r="E28" i="1"/>
  <c r="I28" i="1"/>
  <c r="N28" i="1"/>
  <c r="C30" i="1"/>
  <c r="G30" i="1"/>
  <c r="L30" i="1"/>
  <c r="P30" i="1"/>
  <c r="P33" i="1"/>
  <c r="L33" i="1"/>
  <c r="G33" i="1"/>
  <c r="C33" i="1"/>
  <c r="F33" i="1"/>
  <c r="M33" i="1"/>
  <c r="D37" i="1"/>
  <c r="I37" i="1"/>
  <c r="P41" i="1"/>
  <c r="L41" i="1"/>
  <c r="G41" i="1"/>
  <c r="C41" i="1"/>
  <c r="F41" i="1"/>
  <c r="M41" i="1"/>
  <c r="C44" i="1"/>
  <c r="H44" i="1"/>
  <c r="N44" i="1"/>
  <c r="D45" i="1"/>
  <c r="I45" i="1"/>
  <c r="E46" i="1"/>
  <c r="J46" i="1"/>
  <c r="E48" i="1"/>
  <c r="O50" i="1"/>
  <c r="J50" i="1"/>
  <c r="F50" i="1"/>
  <c r="B50" i="1"/>
  <c r="M50" i="1"/>
  <c r="H50" i="1"/>
  <c r="D50" i="1"/>
  <c r="P50" i="1"/>
  <c r="L50" i="1"/>
  <c r="I50" i="1"/>
  <c r="E54" i="1"/>
  <c r="D44" i="1"/>
  <c r="I44" i="1"/>
  <c r="P44" i="1"/>
  <c r="M46" i="1"/>
  <c r="H46" i="1"/>
  <c r="D46" i="1"/>
  <c r="F46" i="1"/>
  <c r="L46" i="1"/>
  <c r="O48" i="1"/>
  <c r="J48" i="1"/>
  <c r="F48" i="1"/>
  <c r="B48" i="1"/>
  <c r="G48" i="1"/>
  <c r="M48" i="1"/>
  <c r="I54" i="1"/>
  <c r="E18" i="1"/>
  <c r="I18" i="1"/>
  <c r="C20" i="1"/>
  <c r="G20" i="1"/>
  <c r="L20" i="1"/>
  <c r="E22" i="1"/>
  <c r="I22" i="1"/>
  <c r="C24" i="1"/>
  <c r="G24" i="1"/>
  <c r="L24" i="1"/>
  <c r="E26" i="1"/>
  <c r="I26" i="1"/>
  <c r="C28" i="1"/>
  <c r="G28" i="1"/>
  <c r="L28" i="1"/>
  <c r="E30" i="1"/>
  <c r="I30" i="1"/>
  <c r="D33" i="1"/>
  <c r="I33" i="1"/>
  <c r="O33" i="1"/>
  <c r="P37" i="1"/>
  <c r="L37" i="1"/>
  <c r="G37" i="1"/>
  <c r="C37" i="1"/>
  <c r="F37" i="1"/>
  <c r="M37" i="1"/>
  <c r="D41" i="1"/>
  <c r="I41" i="1"/>
  <c r="O41" i="1"/>
  <c r="E44" i="1"/>
  <c r="P45" i="1"/>
  <c r="L45" i="1"/>
  <c r="G45" i="1"/>
  <c r="C45" i="1"/>
  <c r="F45" i="1"/>
  <c r="M45" i="1"/>
  <c r="B46" i="1"/>
  <c r="G46" i="1"/>
  <c r="N46" i="1"/>
  <c r="C48" i="1"/>
  <c r="H48" i="1"/>
  <c r="N48" i="1"/>
  <c r="E50" i="1"/>
  <c r="O44" i="1"/>
  <c r="J44" i="1"/>
  <c r="F44" i="1"/>
  <c r="B44" i="1"/>
  <c r="G44" i="1"/>
  <c r="M44" i="1"/>
  <c r="C46" i="1"/>
  <c r="I46" i="1"/>
  <c r="O46" i="1"/>
  <c r="O54" i="1"/>
  <c r="J54" i="1"/>
  <c r="F54" i="1"/>
  <c r="B54" i="1"/>
  <c r="M54" i="1"/>
  <c r="H54" i="1"/>
  <c r="D54" i="1"/>
  <c r="P54" i="1"/>
  <c r="L54" i="1"/>
  <c r="G54" i="1"/>
  <c r="C54" i="1"/>
  <c r="E52" i="1"/>
  <c r="I52" i="1"/>
  <c r="N52" i="1"/>
  <c r="B53" i="1"/>
  <c r="F53" i="1"/>
  <c r="J53" i="1"/>
  <c r="O53" i="1"/>
  <c r="E56" i="1"/>
  <c r="I56" i="1"/>
  <c r="N56" i="1"/>
  <c r="B57" i="1"/>
  <c r="F57" i="1"/>
  <c r="J57" i="1"/>
  <c r="O57" i="1"/>
  <c r="C58" i="1"/>
  <c r="G58" i="1"/>
  <c r="L58" i="1"/>
  <c r="P58" i="1"/>
  <c r="E60" i="1"/>
  <c r="I60" i="1"/>
  <c r="N60" i="1"/>
  <c r="B61" i="1"/>
  <c r="F61" i="1"/>
  <c r="J61" i="1"/>
  <c r="O61" i="1"/>
  <c r="C62" i="1"/>
  <c r="G62" i="1"/>
  <c r="L62" i="1"/>
  <c r="P62" i="1"/>
  <c r="E64" i="1"/>
  <c r="I64" i="1"/>
  <c r="N64" i="1"/>
  <c r="B65" i="1"/>
  <c r="F65" i="1"/>
  <c r="J65" i="1"/>
  <c r="M66" i="1"/>
  <c r="H66" i="1"/>
  <c r="D66" i="1"/>
  <c r="F66" i="1"/>
  <c r="L66" i="1"/>
  <c r="O68" i="1"/>
  <c r="J68" i="1"/>
  <c r="F68" i="1"/>
  <c r="B68" i="1"/>
  <c r="G68" i="1"/>
  <c r="M68" i="1"/>
  <c r="B69" i="1"/>
  <c r="H69" i="1"/>
  <c r="N69" i="1"/>
  <c r="C70" i="1"/>
  <c r="I70" i="1"/>
  <c r="O70" i="1"/>
  <c r="D72" i="1"/>
  <c r="I72" i="1"/>
  <c r="P72" i="1"/>
  <c r="M74" i="1"/>
  <c r="H74" i="1"/>
  <c r="D74" i="1"/>
  <c r="F74" i="1"/>
  <c r="L74" i="1"/>
  <c r="O76" i="1"/>
  <c r="J76" i="1"/>
  <c r="F76" i="1"/>
  <c r="B76" i="1"/>
  <c r="G76" i="1"/>
  <c r="M76" i="1"/>
  <c r="B77" i="1"/>
  <c r="H77" i="1"/>
  <c r="N77" i="1"/>
  <c r="C78" i="1"/>
  <c r="I78" i="1"/>
  <c r="O78" i="1"/>
  <c r="D80" i="1"/>
  <c r="I80" i="1"/>
  <c r="P80" i="1"/>
  <c r="M82" i="1"/>
  <c r="H82" i="1"/>
  <c r="D82" i="1"/>
  <c r="F82" i="1"/>
  <c r="L82" i="1"/>
  <c r="O84" i="1"/>
  <c r="J84" i="1"/>
  <c r="F84" i="1"/>
  <c r="B84" i="1"/>
  <c r="G84" i="1"/>
  <c r="M84" i="1"/>
  <c r="B85" i="1"/>
  <c r="H85" i="1"/>
  <c r="N85" i="1"/>
  <c r="C86" i="1"/>
  <c r="I86" i="1"/>
  <c r="O86" i="1"/>
  <c r="D88" i="1"/>
  <c r="I88" i="1"/>
  <c r="P88" i="1"/>
  <c r="I92" i="1"/>
  <c r="E96" i="1"/>
  <c r="M100" i="1"/>
  <c r="H100" i="1"/>
  <c r="D100" i="1"/>
  <c r="P100" i="1"/>
  <c r="L100" i="1"/>
  <c r="G100" i="1"/>
  <c r="C100" i="1"/>
  <c r="O100" i="1"/>
  <c r="J100" i="1"/>
  <c r="F100" i="1"/>
  <c r="B100" i="1"/>
  <c r="P111" i="1"/>
  <c r="L111" i="1"/>
  <c r="G111" i="1"/>
  <c r="C111" i="1"/>
  <c r="J111" i="1"/>
  <c r="E111" i="1"/>
  <c r="O111" i="1"/>
  <c r="I111" i="1"/>
  <c r="D111" i="1"/>
  <c r="N111" i="1"/>
  <c r="H111" i="1"/>
  <c r="B111" i="1"/>
  <c r="E31" i="1"/>
  <c r="I31" i="1"/>
  <c r="E35" i="1"/>
  <c r="I35" i="1"/>
  <c r="E39" i="1"/>
  <c r="I39" i="1"/>
  <c r="E43" i="1"/>
  <c r="I43" i="1"/>
  <c r="E47" i="1"/>
  <c r="I47" i="1"/>
  <c r="C49" i="1"/>
  <c r="G49" i="1"/>
  <c r="L49" i="1"/>
  <c r="P49" i="1"/>
  <c r="E51" i="1"/>
  <c r="I51" i="1"/>
  <c r="B52" i="1"/>
  <c r="F52" i="1"/>
  <c r="J52" i="1"/>
  <c r="O52" i="1"/>
  <c r="C53" i="1"/>
  <c r="G53" i="1"/>
  <c r="L53" i="1"/>
  <c r="P53" i="1"/>
  <c r="E55" i="1"/>
  <c r="I55" i="1"/>
  <c r="B56" i="1"/>
  <c r="F56" i="1"/>
  <c r="J56" i="1"/>
  <c r="O56" i="1"/>
  <c r="C57" i="1"/>
  <c r="G57" i="1"/>
  <c r="L57" i="1"/>
  <c r="P57" i="1"/>
  <c r="D58" i="1"/>
  <c r="H58" i="1"/>
  <c r="M58" i="1"/>
  <c r="E59" i="1"/>
  <c r="I59" i="1"/>
  <c r="B60" i="1"/>
  <c r="F60" i="1"/>
  <c r="J60" i="1"/>
  <c r="O60" i="1"/>
  <c r="C61" i="1"/>
  <c r="G61" i="1"/>
  <c r="L61" i="1"/>
  <c r="P61" i="1"/>
  <c r="D62" i="1"/>
  <c r="H62" i="1"/>
  <c r="M62" i="1"/>
  <c r="E63" i="1"/>
  <c r="I63" i="1"/>
  <c r="B64" i="1"/>
  <c r="F64" i="1"/>
  <c r="J64" i="1"/>
  <c r="O64" i="1"/>
  <c r="C65" i="1"/>
  <c r="G65" i="1"/>
  <c r="B66" i="1"/>
  <c r="G66" i="1"/>
  <c r="N66" i="1"/>
  <c r="C68" i="1"/>
  <c r="H68" i="1"/>
  <c r="N68" i="1"/>
  <c r="D69" i="1"/>
  <c r="I69" i="1"/>
  <c r="E70" i="1"/>
  <c r="J70" i="1"/>
  <c r="E72" i="1"/>
  <c r="P73" i="1"/>
  <c r="L73" i="1"/>
  <c r="G73" i="1"/>
  <c r="C73" i="1"/>
  <c r="F73" i="1"/>
  <c r="M73" i="1"/>
  <c r="B74" i="1"/>
  <c r="G74" i="1"/>
  <c r="N74" i="1"/>
  <c r="C76" i="1"/>
  <c r="H76" i="1"/>
  <c r="N76" i="1"/>
  <c r="D77" i="1"/>
  <c r="I77" i="1"/>
  <c r="E78" i="1"/>
  <c r="J78" i="1"/>
  <c r="E80" i="1"/>
  <c r="P81" i="1"/>
  <c r="L81" i="1"/>
  <c r="G81" i="1"/>
  <c r="C81" i="1"/>
  <c r="F81" i="1"/>
  <c r="M81" i="1"/>
  <c r="B82" i="1"/>
  <c r="G82" i="1"/>
  <c r="N82" i="1"/>
  <c r="C84" i="1"/>
  <c r="H84" i="1"/>
  <c r="N84" i="1"/>
  <c r="D85" i="1"/>
  <c r="I85" i="1"/>
  <c r="E86" i="1"/>
  <c r="J86" i="1"/>
  <c r="E88" i="1"/>
  <c r="O90" i="1"/>
  <c r="J90" i="1"/>
  <c r="F90" i="1"/>
  <c r="B90" i="1"/>
  <c r="N90" i="1"/>
  <c r="I90" i="1"/>
  <c r="E90" i="1"/>
  <c r="M90" i="1"/>
  <c r="H90" i="1"/>
  <c r="D90" i="1"/>
  <c r="P90" i="1"/>
  <c r="I96" i="1"/>
  <c r="E100" i="1"/>
  <c r="M104" i="1"/>
  <c r="H104" i="1"/>
  <c r="D104" i="1"/>
  <c r="P104" i="1"/>
  <c r="L104" i="1"/>
  <c r="G104" i="1"/>
  <c r="C104" i="1"/>
  <c r="O104" i="1"/>
  <c r="J104" i="1"/>
  <c r="F104" i="1"/>
  <c r="B104" i="1"/>
  <c r="F111" i="1"/>
  <c r="E58" i="1"/>
  <c r="I58" i="1"/>
  <c r="N58" i="1"/>
  <c r="E62" i="1"/>
  <c r="I62" i="1"/>
  <c r="N62" i="1"/>
  <c r="M70" i="1"/>
  <c r="H70" i="1"/>
  <c r="D70" i="1"/>
  <c r="F70" i="1"/>
  <c r="L70" i="1"/>
  <c r="O72" i="1"/>
  <c r="J72" i="1"/>
  <c r="F72" i="1"/>
  <c r="B72" i="1"/>
  <c r="G72" i="1"/>
  <c r="M72" i="1"/>
  <c r="M78" i="1"/>
  <c r="H78" i="1"/>
  <c r="D78" i="1"/>
  <c r="F78" i="1"/>
  <c r="L78" i="1"/>
  <c r="O80" i="1"/>
  <c r="J80" i="1"/>
  <c r="F80" i="1"/>
  <c r="B80" i="1"/>
  <c r="G80" i="1"/>
  <c r="M80" i="1"/>
  <c r="M86" i="1"/>
  <c r="H86" i="1"/>
  <c r="D86" i="1"/>
  <c r="F86" i="1"/>
  <c r="L86" i="1"/>
  <c r="O88" i="1"/>
  <c r="J88" i="1"/>
  <c r="F88" i="1"/>
  <c r="B88" i="1"/>
  <c r="G88" i="1"/>
  <c r="M88" i="1"/>
  <c r="M92" i="1"/>
  <c r="H92" i="1"/>
  <c r="D92" i="1"/>
  <c r="P92" i="1"/>
  <c r="L92" i="1"/>
  <c r="G92" i="1"/>
  <c r="C92" i="1"/>
  <c r="O92" i="1"/>
  <c r="J92" i="1"/>
  <c r="F92" i="1"/>
  <c r="B92" i="1"/>
  <c r="E49" i="1"/>
  <c r="I49" i="1"/>
  <c r="D52" i="1"/>
  <c r="H52" i="1"/>
  <c r="E53" i="1"/>
  <c r="I53" i="1"/>
  <c r="D56" i="1"/>
  <c r="H56" i="1"/>
  <c r="E57" i="1"/>
  <c r="I57" i="1"/>
  <c r="B58" i="1"/>
  <c r="F58" i="1"/>
  <c r="J58" i="1"/>
  <c r="D60" i="1"/>
  <c r="H60" i="1"/>
  <c r="E61" i="1"/>
  <c r="I61" i="1"/>
  <c r="B62" i="1"/>
  <c r="F62" i="1"/>
  <c r="J62" i="1"/>
  <c r="D64" i="1"/>
  <c r="H64" i="1"/>
  <c r="P65" i="1"/>
  <c r="L65" i="1"/>
  <c r="E65" i="1"/>
  <c r="I65" i="1"/>
  <c r="O65" i="1"/>
  <c r="E66" i="1"/>
  <c r="J66" i="1"/>
  <c r="P66" i="1"/>
  <c r="P69" i="1"/>
  <c r="L69" i="1"/>
  <c r="G69" i="1"/>
  <c r="C69" i="1"/>
  <c r="F69" i="1"/>
  <c r="M69" i="1"/>
  <c r="B70" i="1"/>
  <c r="G70" i="1"/>
  <c r="N70" i="1"/>
  <c r="C72" i="1"/>
  <c r="H72" i="1"/>
  <c r="N72" i="1"/>
  <c r="P77" i="1"/>
  <c r="L77" i="1"/>
  <c r="G77" i="1"/>
  <c r="C77" i="1"/>
  <c r="F77" i="1"/>
  <c r="M77" i="1"/>
  <c r="B78" i="1"/>
  <c r="G78" i="1"/>
  <c r="N78" i="1"/>
  <c r="C80" i="1"/>
  <c r="H80" i="1"/>
  <c r="N80" i="1"/>
  <c r="P85" i="1"/>
  <c r="L85" i="1"/>
  <c r="G85" i="1"/>
  <c r="C85" i="1"/>
  <c r="F85" i="1"/>
  <c r="M85" i="1"/>
  <c r="B86" i="1"/>
  <c r="G86" i="1"/>
  <c r="N86" i="1"/>
  <c r="C88" i="1"/>
  <c r="H88" i="1"/>
  <c r="N88" i="1"/>
  <c r="M96" i="1"/>
  <c r="H96" i="1"/>
  <c r="D96" i="1"/>
  <c r="P96" i="1"/>
  <c r="L96" i="1"/>
  <c r="G96" i="1"/>
  <c r="C96" i="1"/>
  <c r="O96" i="1"/>
  <c r="J96" i="1"/>
  <c r="F96" i="1"/>
  <c r="B96" i="1"/>
  <c r="E67" i="1"/>
  <c r="I67" i="1"/>
  <c r="E71" i="1"/>
  <c r="I71" i="1"/>
  <c r="E75" i="1"/>
  <c r="I75" i="1"/>
  <c r="E79" i="1"/>
  <c r="I79" i="1"/>
  <c r="E83" i="1"/>
  <c r="I83" i="1"/>
  <c r="E87" i="1"/>
  <c r="I87" i="1"/>
  <c r="C89" i="1"/>
  <c r="G89" i="1"/>
  <c r="L89" i="1"/>
  <c r="P89" i="1"/>
  <c r="E91" i="1"/>
  <c r="I91" i="1"/>
  <c r="C93" i="1"/>
  <c r="G93" i="1"/>
  <c r="L93" i="1"/>
  <c r="P93" i="1"/>
  <c r="D94" i="1"/>
  <c r="H94" i="1"/>
  <c r="M94" i="1"/>
  <c r="E95" i="1"/>
  <c r="I95" i="1"/>
  <c r="C97" i="1"/>
  <c r="G97" i="1"/>
  <c r="L97" i="1"/>
  <c r="P97" i="1"/>
  <c r="D98" i="1"/>
  <c r="H98" i="1"/>
  <c r="M98" i="1"/>
  <c r="E99" i="1"/>
  <c r="I99" i="1"/>
  <c r="C101" i="1"/>
  <c r="G101" i="1"/>
  <c r="L101" i="1"/>
  <c r="P101" i="1"/>
  <c r="D102" i="1"/>
  <c r="H102" i="1"/>
  <c r="M102" i="1"/>
  <c r="E103" i="1"/>
  <c r="I103" i="1"/>
  <c r="C105" i="1"/>
  <c r="G105" i="1"/>
  <c r="L105" i="1"/>
  <c r="P105" i="1"/>
  <c r="D106" i="1"/>
  <c r="I106" i="1"/>
  <c r="E107" i="1"/>
  <c r="M108" i="1"/>
  <c r="H108" i="1"/>
  <c r="D108" i="1"/>
  <c r="F108" i="1"/>
  <c r="L108" i="1"/>
  <c r="O110" i="1"/>
  <c r="J110" i="1"/>
  <c r="F110" i="1"/>
  <c r="B110" i="1"/>
  <c r="G110" i="1"/>
  <c r="M110" i="1"/>
  <c r="C112" i="1"/>
  <c r="I112" i="1"/>
  <c r="O112" i="1"/>
  <c r="D114" i="1"/>
  <c r="I114" i="1"/>
  <c r="G116" i="1"/>
  <c r="G118" i="1"/>
  <c r="G120" i="1"/>
  <c r="G122" i="1"/>
  <c r="I126" i="1"/>
  <c r="M139" i="1"/>
  <c r="H139" i="1"/>
  <c r="D139" i="1"/>
  <c r="P139" i="1"/>
  <c r="L139" i="1"/>
  <c r="G139" i="1"/>
  <c r="C139" i="1"/>
  <c r="O139" i="1"/>
  <c r="J139" i="1"/>
  <c r="F139" i="1"/>
  <c r="B139" i="1"/>
  <c r="N139" i="1"/>
  <c r="I139" i="1"/>
  <c r="E139" i="1"/>
  <c r="E94" i="1"/>
  <c r="I94" i="1"/>
  <c r="N94" i="1"/>
  <c r="E98" i="1"/>
  <c r="I98" i="1"/>
  <c r="N98" i="1"/>
  <c r="E102" i="1"/>
  <c r="I102" i="1"/>
  <c r="N102" i="1"/>
  <c r="O106" i="1"/>
  <c r="J106" i="1"/>
  <c r="F106" i="1"/>
  <c r="E106" i="1"/>
  <c r="L106" i="1"/>
  <c r="P107" i="1"/>
  <c r="L107" i="1"/>
  <c r="G107" i="1"/>
  <c r="C107" i="1"/>
  <c r="F107" i="1"/>
  <c r="M107" i="1"/>
  <c r="E112" i="1"/>
  <c r="J112" i="1"/>
  <c r="O116" i="1"/>
  <c r="J116" i="1"/>
  <c r="F116" i="1"/>
  <c r="B116" i="1"/>
  <c r="M116" i="1"/>
  <c r="H116" i="1"/>
  <c r="D116" i="1"/>
  <c r="I116" i="1"/>
  <c r="M118" i="1"/>
  <c r="H118" i="1"/>
  <c r="D118" i="1"/>
  <c r="O118" i="1"/>
  <c r="J118" i="1"/>
  <c r="F118" i="1"/>
  <c r="B118" i="1"/>
  <c r="I118" i="1"/>
  <c r="O120" i="1"/>
  <c r="J120" i="1"/>
  <c r="F120" i="1"/>
  <c r="B120" i="1"/>
  <c r="M120" i="1"/>
  <c r="H120" i="1"/>
  <c r="D120" i="1"/>
  <c r="I120" i="1"/>
  <c r="M122" i="1"/>
  <c r="H122" i="1"/>
  <c r="D122" i="1"/>
  <c r="O122" i="1"/>
  <c r="J122" i="1"/>
  <c r="F122" i="1"/>
  <c r="B122" i="1"/>
  <c r="I122" i="1"/>
  <c r="M143" i="1"/>
  <c r="H143" i="1"/>
  <c r="D143" i="1"/>
  <c r="P143" i="1"/>
  <c r="L143" i="1"/>
  <c r="G143" i="1"/>
  <c r="C143" i="1"/>
  <c r="O143" i="1"/>
  <c r="J143" i="1"/>
  <c r="F143" i="1"/>
  <c r="B143" i="1"/>
  <c r="N143" i="1"/>
  <c r="I143" i="1"/>
  <c r="E143" i="1"/>
  <c r="E89" i="1"/>
  <c r="I89" i="1"/>
  <c r="E93" i="1"/>
  <c r="I93" i="1"/>
  <c r="B94" i="1"/>
  <c r="F94" i="1"/>
  <c r="J94" i="1"/>
  <c r="E97" i="1"/>
  <c r="I97" i="1"/>
  <c r="B98" i="1"/>
  <c r="F98" i="1"/>
  <c r="J98" i="1"/>
  <c r="E101" i="1"/>
  <c r="I101" i="1"/>
  <c r="B102" i="1"/>
  <c r="F102" i="1"/>
  <c r="J102" i="1"/>
  <c r="E105" i="1"/>
  <c r="I105" i="1"/>
  <c r="B106" i="1"/>
  <c r="G106" i="1"/>
  <c r="M106" i="1"/>
  <c r="B107" i="1"/>
  <c r="H107" i="1"/>
  <c r="N107" i="1"/>
  <c r="M112" i="1"/>
  <c r="H112" i="1"/>
  <c r="D112" i="1"/>
  <c r="F112" i="1"/>
  <c r="L112" i="1"/>
  <c r="O114" i="1"/>
  <c r="J114" i="1"/>
  <c r="F114" i="1"/>
  <c r="B114" i="1"/>
  <c r="G114" i="1"/>
  <c r="M114" i="1"/>
  <c r="C116" i="1"/>
  <c r="L116" i="1"/>
  <c r="C118" i="1"/>
  <c r="L118" i="1"/>
  <c r="L120" i="1"/>
  <c r="P126" i="1"/>
  <c r="M126" i="1"/>
  <c r="H126" i="1"/>
  <c r="D126" i="1"/>
  <c r="L126" i="1"/>
  <c r="G126" i="1"/>
  <c r="C126" i="1"/>
  <c r="O126" i="1"/>
  <c r="J126" i="1"/>
  <c r="F126" i="1"/>
  <c r="B126" i="1"/>
  <c r="M135" i="1"/>
  <c r="H135" i="1"/>
  <c r="D135" i="1"/>
  <c r="P135" i="1"/>
  <c r="L135" i="1"/>
  <c r="G135" i="1"/>
  <c r="C135" i="1"/>
  <c r="O135" i="1"/>
  <c r="F135" i="1"/>
  <c r="N135" i="1"/>
  <c r="E135" i="1"/>
  <c r="J135" i="1"/>
  <c r="B135" i="1"/>
  <c r="M147" i="1"/>
  <c r="H147" i="1"/>
  <c r="D147" i="1"/>
  <c r="P147" i="1"/>
  <c r="L147" i="1"/>
  <c r="G147" i="1"/>
  <c r="C147" i="1"/>
  <c r="O147" i="1"/>
  <c r="J147" i="1"/>
  <c r="F147" i="1"/>
  <c r="B147" i="1"/>
  <c r="N147" i="1"/>
  <c r="I147" i="1"/>
  <c r="E147" i="1"/>
  <c r="E109" i="1"/>
  <c r="I109" i="1"/>
  <c r="E113" i="1"/>
  <c r="I113" i="1"/>
  <c r="C115" i="1"/>
  <c r="G115" i="1"/>
  <c r="L115" i="1"/>
  <c r="P115" i="1"/>
  <c r="E117" i="1"/>
  <c r="I117" i="1"/>
  <c r="C119" i="1"/>
  <c r="G119" i="1"/>
  <c r="L119" i="1"/>
  <c r="P119" i="1"/>
  <c r="E121" i="1"/>
  <c r="I121" i="1"/>
  <c r="C123" i="1"/>
  <c r="G123" i="1"/>
  <c r="L123" i="1"/>
  <c r="P123" i="1"/>
  <c r="D124" i="1"/>
  <c r="H124" i="1"/>
  <c r="M124" i="1"/>
  <c r="E125" i="1"/>
  <c r="I125" i="1"/>
  <c r="E127" i="1"/>
  <c r="J127" i="1"/>
  <c r="M131" i="1"/>
  <c r="H131" i="1"/>
  <c r="D131" i="1"/>
  <c r="P131" i="1"/>
  <c r="L131" i="1"/>
  <c r="G131" i="1"/>
  <c r="C131" i="1"/>
  <c r="I131" i="1"/>
  <c r="P134" i="1"/>
  <c r="L134" i="1"/>
  <c r="G134" i="1"/>
  <c r="C134" i="1"/>
  <c r="O134" i="1"/>
  <c r="J134" i="1"/>
  <c r="F134" i="1"/>
  <c r="B134" i="1"/>
  <c r="I134" i="1"/>
  <c r="E124" i="1"/>
  <c r="I124" i="1"/>
  <c r="N124" i="1"/>
  <c r="M127" i="1"/>
  <c r="H127" i="1"/>
  <c r="D127" i="1"/>
  <c r="F127" i="1"/>
  <c r="L127" i="1"/>
  <c r="P130" i="1"/>
  <c r="L130" i="1"/>
  <c r="G130" i="1"/>
  <c r="C130" i="1"/>
  <c r="O130" i="1"/>
  <c r="J130" i="1"/>
  <c r="F130" i="1"/>
  <c r="B130" i="1"/>
  <c r="I130" i="1"/>
  <c r="E115" i="1"/>
  <c r="I115" i="1"/>
  <c r="E119" i="1"/>
  <c r="I119" i="1"/>
  <c r="E123" i="1"/>
  <c r="I123" i="1"/>
  <c r="B124" i="1"/>
  <c r="F124" i="1"/>
  <c r="J124" i="1"/>
  <c r="B127" i="1"/>
  <c r="G127" i="1"/>
  <c r="N127" i="1"/>
  <c r="D130" i="1"/>
  <c r="M130" i="1"/>
  <c r="E138" i="1"/>
  <c r="I138" i="1"/>
  <c r="N138" i="1"/>
  <c r="E142" i="1"/>
  <c r="I142" i="1"/>
  <c r="N142" i="1"/>
  <c r="E146" i="1"/>
  <c r="I146" i="1"/>
  <c r="N146" i="1"/>
  <c r="E150" i="1"/>
  <c r="I150" i="1"/>
  <c r="N150" i="1"/>
  <c r="E129" i="1"/>
  <c r="I129" i="1"/>
  <c r="N129" i="1"/>
  <c r="E133" i="1"/>
  <c r="I133" i="1"/>
  <c r="N133" i="1"/>
  <c r="E137" i="1"/>
  <c r="I137" i="1"/>
  <c r="N137" i="1"/>
  <c r="B138" i="1"/>
  <c r="F138" i="1"/>
  <c r="J138" i="1"/>
  <c r="O138" i="1"/>
  <c r="E141" i="1"/>
  <c r="I141" i="1"/>
  <c r="N141" i="1"/>
  <c r="B142" i="1"/>
  <c r="F142" i="1"/>
  <c r="J142" i="1"/>
  <c r="O142" i="1"/>
  <c r="E145" i="1"/>
  <c r="I145" i="1"/>
  <c r="N145" i="1"/>
  <c r="B146" i="1"/>
  <c r="F146" i="1"/>
  <c r="J146" i="1"/>
  <c r="O146" i="1"/>
  <c r="E149" i="1"/>
  <c r="I149" i="1"/>
  <c r="N149" i="1"/>
  <c r="B150" i="1"/>
  <c r="F150" i="1"/>
  <c r="J150" i="1"/>
  <c r="O150" i="1"/>
  <c r="E128" i="1"/>
  <c r="I128" i="1"/>
  <c r="B129" i="1"/>
  <c r="F129" i="1"/>
  <c r="J129" i="1"/>
  <c r="E132" i="1"/>
  <c r="I132" i="1"/>
  <c r="B133" i="1"/>
  <c r="F133" i="1"/>
  <c r="J133" i="1"/>
  <c r="E136" i="1"/>
  <c r="I136" i="1"/>
  <c r="B137" i="1"/>
  <c r="F137" i="1"/>
  <c r="J137" i="1"/>
  <c r="C138" i="1"/>
  <c r="G138" i="1"/>
  <c r="L138" i="1"/>
  <c r="E140" i="1"/>
  <c r="I140" i="1"/>
  <c r="B141" i="1"/>
  <c r="F141" i="1"/>
  <c r="J141" i="1"/>
  <c r="C142" i="1"/>
  <c r="G142" i="1"/>
  <c r="L142" i="1"/>
  <c r="E144" i="1"/>
  <c r="I144" i="1"/>
  <c r="B145" i="1"/>
  <c r="F145" i="1"/>
  <c r="J145" i="1"/>
  <c r="C146" i="1"/>
  <c r="G146" i="1"/>
  <c r="L146" i="1"/>
  <c r="E148" i="1"/>
  <c r="I148" i="1"/>
  <c r="B149" i="1"/>
  <c r="F149" i="1"/>
  <c r="J149" i="1"/>
  <c r="C150" i="1"/>
  <c r="G150" i="1"/>
  <c r="L150" i="1"/>
</calcChain>
</file>

<file path=xl/sharedStrings.xml><?xml version="1.0" encoding="utf-8"?>
<sst xmlns="http://schemas.openxmlformats.org/spreadsheetml/2006/main" count="96" uniqueCount="49">
  <si>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</si>
  <si>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</si>
  <si>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</si>
  <si>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</si>
  <si>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</si>
  <si>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</si>
  <si>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</si>
  <si>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</si>
  <si>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</si>
  <si>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</si>
  <si>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</si>
  <si>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</si>
  <si>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</si>
  <si>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</si>
  <si>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</si>
  <si>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</si>
  <si>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電気最終保障供給契約（大阪税関南港庁舎）
131,582kwh</t>
  </si>
  <si>
    <t>関西電力送配電株式会社
大阪府大阪市北区中之島３－６－１６</t>
  </si>
  <si>
    <t>一般競争入札において入札者がいない又は再度の入札を実施しても、落札者となるべき者がいないことから、会計法第29条の３第５項及び予決令第99の２に該当するため。</t>
  </si>
  <si>
    <t>他官署で調達手続きを実施のため</t>
  </si>
  <si>
    <t>＠17.919円/kwhほか</t>
  </si>
  <si>
    <t>－</t>
  </si>
  <si>
    <t/>
  </si>
  <si>
    <t>分担予定額2,902,481円</t>
  </si>
  <si>
    <t>情報システムに係る各種研修業務委託（区分１）
テキスト代19部ほか</t>
  </si>
  <si>
    <t>支出負担行為担当官
大阪国税局総務部次長
鯵本　智史
大阪府大阪市中央区大手前１－５－６３</t>
  </si>
  <si>
    <t>株式会社大塚商会　ＬＡ関西営業部
大阪大阪市福島区福島６－１４－１</t>
  </si>
  <si>
    <t>同種の他の契約の予定価格を類推されるおそれがあるため公表しない</t>
  </si>
  <si>
    <t>1,240,250円
@3,960円</t>
  </si>
  <si>
    <t>情報システムに係る各種研修業務委託（区分２）
テキスト代15部ほか</t>
  </si>
  <si>
    <t>2,376,000円
＠4,180円ほか</t>
  </si>
  <si>
    <t>ガスの購入（区分２）
10,051</t>
  </si>
  <si>
    <t>福知山都市ガス株式会社
京都府福知山市字奥野部６－８</t>
  </si>
  <si>
    <t>＠147.40円ほか</t>
  </si>
  <si>
    <t>年末調整関係諸用紙及び法定調書関係諸用紙の封入業務（第２グループ）
一括発送分　98,457件ほか</t>
  </si>
  <si>
    <t>株式会社グロップ
岡山県岡山市中区さい東町２－２－５</t>
  </si>
  <si>
    <t>@41.8円</t>
  </si>
  <si>
    <t>年末調整関係諸用紙及び法定調書関係諸用紙の封入業務（第６グループ）
一括発送分　87,975件ほか</t>
  </si>
  <si>
    <t>電気の購入（区分１）
21,312,111kwh</t>
  </si>
  <si>
    <t>支出負担行為担当官
大阪国税局総務部次長
鯵本　智史
大阪府大阪市中央区大手前１－５－６３
ほか14官署</t>
  </si>
  <si>
    <t>ゼロワットパワー株式会社
千葉県柏市若柴１７８－４　柏の葉キャンパスＫＯＩＬ</t>
  </si>
  <si>
    <t>＠11.57円ほか</t>
  </si>
  <si>
    <t>令和４年度（第72回）税理士試験で使用する試験会場の借上げ（区分１）</t>
  </si>
  <si>
    <t>公益財団法人国立京都国際会館
京都府京都市左京区岩倉大鷺町４２２</t>
  </si>
  <si>
    <t>公募を実施した結果、業務履行可能な者が契約相手方しかなく競争を許さないことから会計法29条の３第４項に該当するため。</t>
  </si>
  <si>
    <t>国所管</t>
  </si>
  <si>
    <t>令和４年度（第72回）税理士試験で使用する試験会場の借上げ（区分２）</t>
  </si>
  <si>
    <t>株式会社京都産業振興センター
京都府京都市左京区岡崎成勝寺町９－１</t>
  </si>
  <si>
    <t>支出負担行為担当官
大阪国税局総務部次長
鯵本　智史
大阪府大阪市中央区大手前１－５－６３
ほか２官署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</si>
</sst>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 numFmtId="181" formatCode="ggge&quot;年&quot;m&quot;月&quot;d&quot;日&quot;;[&lt;43831]&quot;令和元年&quot;m&quot;月&quot;d&quot;日&quot;;ggge&quot;年&quot;m&quot;月&quot;d&quot;日&quot;\ "/>
  </numFmts>
  <fonts count="8">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181" fontId="7" fillId="0" borderId="4" xfId="4"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4F61E07B-2830-440E-8D8A-0DEF992F66AE}"/>
    <cellStyle name="桁区切り 2" xfId="3" xr:uid="{F9B0A439-0A99-48B3-940A-429A68F1677C}"/>
    <cellStyle name="標準" xfId="0" builtinId="0"/>
    <cellStyle name="標準 2" xfId="2" xr:uid="{B6860FC8-DBDF-4185-8FA3-03A8E11A9610}"/>
    <cellStyle name="標準_１６７調査票４案件best100（再検討）0914提出用" xfId="6" xr:uid="{E2400B4F-3A0C-4C9F-AD63-63A60B8BE5FF}"/>
    <cellStyle name="標準_23.4月" xfId="1" xr:uid="{7217A0C7-98D7-4CAE-8113-FD41670C9B26}"/>
    <cellStyle name="標準_別紙３" xfId="4" xr:uid="{ACA73CFA-9D23-43CB-ACA7-5E6C6EB6D8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2&#20250;&#35336;&#24180;&#24230;/02&#22865;&#32004;&#29366;&#27841;&#35519;&#26619;&#31080;/03_&#65302;&#26376;&#20998;/06&#20462;&#27491;&#65288;050818&#65289;/05&#12288;Di&#65288;&#65302;&#26376;&#20998;&#65289;&#20196;&#21644;&#65300;&#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（6月分）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31</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31</v>
          </cell>
          <cell r="BE4">
            <v>0</v>
          </cell>
          <cell r="BF4">
            <v>14</v>
          </cell>
          <cell r="BG4">
            <v>14</v>
          </cell>
          <cell r="BH4"/>
          <cell r="BI4"/>
          <cell r="BJ4"/>
          <cell r="BK4"/>
          <cell r="BL4"/>
          <cell r="BM4"/>
          <cell r="BN4"/>
          <cell r="BO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t="str">
            <v/>
          </cell>
          <cell r="G6" t="str">
            <v>Di216</v>
          </cell>
          <cell r="H6" t="str">
            <v>⑩役務</v>
          </cell>
          <cell r="I6" t="str">
            <v>個別指導方式による記帳指導の業務委託
12,000回</v>
          </cell>
          <cell r="J6" t="str">
            <v>支出負担行為担当官
大阪国税局総務部次長
鯵本　智史
大阪府大阪市中央区大手前１－５－６３</v>
          </cell>
          <cell r="K6"/>
          <cell r="L6"/>
          <cell r="M6">
            <v>44713</v>
          </cell>
          <cell r="N6" t="str">
            <v>近畿税理士会
大阪府大阪市中央区谷町１－５－４</v>
          </cell>
          <cell r="O6">
            <v>6120005004185</v>
          </cell>
          <cell r="P6" t="str">
            <v>⑥その他の法人等</v>
          </cell>
          <cell r="Q6"/>
          <cell r="R6" t="str">
            <v>①一般競争入札</v>
          </cell>
          <cell r="S6"/>
          <cell r="T6">
            <v>93778344</v>
          </cell>
          <cell r="U6" t="str">
            <v>@7,810円</v>
          </cell>
          <cell r="V6">
            <v>93720000</v>
          </cell>
          <cell r="W6">
            <v>0.999</v>
          </cell>
          <cell r="X6"/>
          <cell r="Y6"/>
          <cell r="Z6" t="str">
            <v>×</v>
          </cell>
          <cell r="AA6"/>
          <cell r="AB6">
            <v>1</v>
          </cell>
          <cell r="AC6">
            <v>1</v>
          </cell>
          <cell r="AD6" t="str">
            <v>○</v>
          </cell>
          <cell r="AE6"/>
          <cell r="AF6" t="str">
            <v>○</v>
          </cell>
          <cell r="AG6"/>
          <cell r="AH6"/>
          <cell r="AI6"/>
          <cell r="AJ6"/>
          <cell r="AK6"/>
          <cell r="AL6"/>
          <cell r="AM6"/>
          <cell r="AN6"/>
          <cell r="AO6"/>
          <cell r="AP6"/>
          <cell r="AQ6"/>
          <cell r="AR6" t="str">
            <v>×</v>
          </cell>
          <cell r="AS6"/>
          <cell r="AT6"/>
          <cell r="AU6"/>
          <cell r="AV6" t="str">
            <v>①業務に特殊性があるもの（例：委託調査、記帳指導など）</v>
          </cell>
          <cell r="AW6"/>
          <cell r="AX6"/>
          <cell r="AY6" t="str">
            <v>○</v>
          </cell>
          <cell r="AZ6"/>
          <cell r="BA6"/>
          <cell r="BB6"/>
          <cell r="BC6" t="str">
            <v>年間支払金額</v>
          </cell>
          <cell r="BD6" t="str">
            <v>○</v>
          </cell>
          <cell r="BE6" t="str">
            <v>×</v>
          </cell>
          <cell r="BF6" t="str">
            <v>×</v>
          </cell>
          <cell r="BG6" t="str">
            <v>×</v>
          </cell>
          <cell r="BH6" t="str">
            <v/>
          </cell>
          <cell r="BI6" t="str">
            <v>⑩役務</v>
          </cell>
          <cell r="BJ6" t="str">
            <v>単価契約</v>
          </cell>
          <cell r="BK6"/>
          <cell r="BL6">
            <v>1</v>
          </cell>
          <cell r="BM6" t="str">
            <v>○</v>
          </cell>
          <cell r="BN6" t="b">
            <v>1</v>
          </cell>
          <cell r="BO6" t="b">
            <v>1</v>
          </cell>
        </row>
        <row r="7">
          <cell r="F7" t="str">
            <v/>
          </cell>
          <cell r="G7" t="str">
            <v>Di217</v>
          </cell>
          <cell r="H7" t="str">
            <v>①工事</v>
          </cell>
          <cell r="I7" t="str">
            <v>芦屋税務署１階事務室空調設備改修
芦屋税務署　兵庫県芦屋市公光町６番２号
令和4年6月１日～令和４年11月30日</v>
          </cell>
          <cell r="J7" t="str">
            <v>支出負担行為担当官
大阪国税局総務部次長
鯵本　智史
大阪府大阪市中央区大手前１－５－６３</v>
          </cell>
          <cell r="K7"/>
          <cell r="L7"/>
          <cell r="M7">
            <v>44713</v>
          </cell>
          <cell r="N7" t="str">
            <v>株式会社関西空調
京都府京都市右京区梅津堤下町７</v>
          </cell>
          <cell r="O7">
            <v>5130001002283</v>
          </cell>
          <cell r="P7" t="str">
            <v>⑥その他の法人等</v>
          </cell>
          <cell r="Q7"/>
          <cell r="R7" t="str">
            <v>①一般競争入札</v>
          </cell>
          <cell r="S7"/>
          <cell r="T7">
            <v>10316000</v>
          </cell>
          <cell r="U7">
            <v>7770000</v>
          </cell>
          <cell r="V7"/>
          <cell r="W7">
            <v>0.753</v>
          </cell>
          <cell r="X7"/>
          <cell r="Y7"/>
          <cell r="Z7" t="str">
            <v>×</v>
          </cell>
          <cell r="AA7" t="str">
            <v>①公表</v>
          </cell>
          <cell r="AB7">
            <v>14</v>
          </cell>
          <cell r="AC7">
            <v>14</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①工事</v>
          </cell>
          <cell r="BJ7" t="str">
            <v/>
          </cell>
          <cell r="BK7"/>
          <cell r="BL7" t="str">
            <v/>
          </cell>
          <cell r="BM7" t="str">
            <v>○</v>
          </cell>
          <cell r="BN7" t="b">
            <v>1</v>
          </cell>
          <cell r="BO7" t="b">
            <v>1</v>
          </cell>
        </row>
        <row r="8">
          <cell r="F8" t="str">
            <v/>
          </cell>
          <cell r="G8" t="str">
            <v>Di218</v>
          </cell>
          <cell r="H8" t="str">
            <v>①工事</v>
          </cell>
          <cell r="I8" t="str">
            <v>大阪国税局情報システム第一課中央監視装置更新及び自動制御盤更新工事
大阪国税局情報システム第一課
大阪府大阪市中央区谷町７丁目５番23号
令和４年６月１日～令和５年３月31日</v>
          </cell>
          <cell r="J8" t="str">
            <v>支出負担行為担当官
大阪国税局総務部次長
鯵本　智史
大阪府大阪市中央区大手前１－５－６３</v>
          </cell>
          <cell r="K8"/>
          <cell r="L8"/>
          <cell r="M8">
            <v>44713</v>
          </cell>
          <cell r="N8" t="str">
            <v>株式会社盛永電気工業所
大阪府大阪市淀川区塚本５－４－６</v>
          </cell>
          <cell r="O8">
            <v>3120001058816</v>
          </cell>
          <cell r="P8" t="str">
            <v>⑥その他の法人等</v>
          </cell>
          <cell r="Q8"/>
          <cell r="R8" t="str">
            <v>①一般競争入札</v>
          </cell>
          <cell r="S8"/>
          <cell r="T8">
            <v>27363000</v>
          </cell>
          <cell r="U8">
            <v>16800000</v>
          </cell>
          <cell r="V8"/>
          <cell r="W8">
            <v>0.61299999999999999</v>
          </cell>
          <cell r="X8"/>
          <cell r="Y8"/>
          <cell r="Z8" t="str">
            <v>×</v>
          </cell>
          <cell r="AA8" t="str">
            <v>①公表</v>
          </cell>
          <cell r="AB8">
            <v>12</v>
          </cell>
          <cell r="AC8">
            <v>12</v>
          </cell>
          <cell r="AD8" t="str">
            <v>○</v>
          </cell>
          <cell r="AE8"/>
          <cell r="AF8" t="str">
            <v>○</v>
          </cell>
          <cell r="AG8"/>
          <cell r="AH8"/>
          <cell r="AI8"/>
          <cell r="AJ8"/>
          <cell r="AK8"/>
          <cell r="AL8"/>
          <cell r="AM8"/>
          <cell r="AN8"/>
          <cell r="AO8"/>
          <cell r="AP8"/>
          <cell r="AQ8"/>
          <cell r="AR8"/>
          <cell r="AS8"/>
          <cell r="AT8"/>
          <cell r="AU8"/>
          <cell r="AV8"/>
          <cell r="AW8"/>
          <cell r="AX8"/>
          <cell r="AY8"/>
          <cell r="AZ8"/>
          <cell r="BA8"/>
          <cell r="BB8"/>
          <cell r="BC8" t="str">
            <v>予定価格</v>
          </cell>
          <cell r="BD8" t="str">
            <v>○</v>
          </cell>
          <cell r="BE8" t="str">
            <v>×</v>
          </cell>
          <cell r="BF8" t="str">
            <v>○</v>
          </cell>
          <cell r="BG8" t="str">
            <v>○</v>
          </cell>
          <cell r="BH8">
            <v>0</v>
          </cell>
          <cell r="BI8" t="str">
            <v>①工事</v>
          </cell>
          <cell r="BJ8" t="str">
            <v/>
          </cell>
          <cell r="BK8"/>
          <cell r="BL8" t="str">
            <v/>
          </cell>
          <cell r="BM8" t="str">
            <v>○</v>
          </cell>
          <cell r="BN8" t="b">
            <v>1</v>
          </cell>
          <cell r="BO8" t="b">
            <v>1</v>
          </cell>
        </row>
        <row r="9">
          <cell r="F9" t="str">
            <v/>
          </cell>
          <cell r="G9" t="str">
            <v>Di219</v>
          </cell>
          <cell r="H9" t="str">
            <v>①工事</v>
          </cell>
          <cell r="I9" t="str">
            <v>大阪国税局管内税務署阪神分室（仮称）改修工事
大阪国税局管内税務署阪神分室（仮称）
兵庫県尼崎市若王寺３-11-46
令和４年６月８日～令和５年３月31日</v>
          </cell>
          <cell r="J9" t="str">
            <v>支出負担行為担当官
大阪国税局総務部次長
鯵本　智史
大阪府大阪市中央区大手前１－５－６３</v>
          </cell>
          <cell r="K9"/>
          <cell r="L9"/>
          <cell r="M9">
            <v>44720</v>
          </cell>
          <cell r="N9" t="str">
            <v>株式会社アキラ
大阪府大阪市阿倍野区昭和町２－１３－２</v>
          </cell>
          <cell r="O9">
            <v>4120001004661</v>
          </cell>
          <cell r="P9" t="str">
            <v>⑥その他の法人等</v>
          </cell>
          <cell r="Q9"/>
          <cell r="R9" t="str">
            <v>①一般競争入札</v>
          </cell>
          <cell r="S9"/>
          <cell r="T9">
            <v>416985000</v>
          </cell>
          <cell r="U9">
            <v>376000000</v>
          </cell>
          <cell r="V9"/>
          <cell r="W9">
            <v>0.90100000000000002</v>
          </cell>
          <cell r="X9"/>
          <cell r="Y9"/>
          <cell r="Z9" t="str">
            <v>×</v>
          </cell>
          <cell r="AA9" t="str">
            <v>①公表</v>
          </cell>
          <cell r="AB9">
            <v>9</v>
          </cell>
          <cell r="AC9">
            <v>9</v>
          </cell>
          <cell r="AD9" t="str">
            <v>○</v>
          </cell>
          <cell r="AE9"/>
          <cell r="AF9" t="str">
            <v>○</v>
          </cell>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v>0</v>
          </cell>
          <cell r="BI9" t="str">
            <v>①工事</v>
          </cell>
          <cell r="BJ9" t="str">
            <v/>
          </cell>
          <cell r="BK9"/>
          <cell r="BL9" t="str">
            <v/>
          </cell>
          <cell r="BM9" t="str">
            <v>○</v>
          </cell>
          <cell r="BN9" t="b">
            <v>1</v>
          </cell>
          <cell r="BO9" t="b">
            <v>1</v>
          </cell>
        </row>
        <row r="10">
          <cell r="F10" t="str">
            <v/>
          </cell>
          <cell r="G10" t="str">
            <v>Di220</v>
          </cell>
          <cell r="H10" t="str">
            <v>①工事</v>
          </cell>
          <cell r="I10" t="str">
            <v>上京税務署空調設備改修工事
上京税務署
京都府京都市上京区一条通西洞院東入元真如堂町358
令和４年６月８日～令和５年１月31日</v>
          </cell>
          <cell r="J10" t="str">
            <v>支出負担行為担当官
大阪国税局総務部次長
鯵本　智史
大阪府大阪市中央区大手前１－５－６３</v>
          </cell>
          <cell r="K10"/>
          <cell r="L10"/>
          <cell r="M10">
            <v>44720</v>
          </cell>
          <cell r="N10" t="str">
            <v>株式会社関西空調
京都府京都市右京区梅津堤下町７</v>
          </cell>
          <cell r="O10">
            <v>5130001002283</v>
          </cell>
          <cell r="P10" t="str">
            <v>⑥その他の法人等</v>
          </cell>
          <cell r="Q10"/>
          <cell r="R10" t="str">
            <v>①一般競争入札</v>
          </cell>
          <cell r="S10"/>
          <cell r="T10">
            <v>44992000</v>
          </cell>
          <cell r="U10">
            <v>36780000</v>
          </cell>
          <cell r="V10"/>
          <cell r="W10">
            <v>0.81699999999999995</v>
          </cell>
          <cell r="X10"/>
          <cell r="Y10"/>
          <cell r="Z10" t="str">
            <v>×</v>
          </cell>
          <cell r="AA10" t="str">
            <v>①公表</v>
          </cell>
          <cell r="AB10">
            <v>4</v>
          </cell>
          <cell r="AC10">
            <v>4</v>
          </cell>
          <cell r="AD10" t="str">
            <v>○</v>
          </cell>
          <cell r="AE10"/>
          <cell r="AF10" t="str">
            <v>○</v>
          </cell>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v>0</v>
          </cell>
          <cell r="BI10" t="str">
            <v>①工事</v>
          </cell>
          <cell r="BJ10" t="str">
            <v/>
          </cell>
          <cell r="BK10"/>
          <cell r="BL10" t="str">
            <v/>
          </cell>
          <cell r="BM10" t="str">
            <v>○</v>
          </cell>
          <cell r="BN10" t="b">
            <v>1</v>
          </cell>
          <cell r="BO10" t="b">
            <v>1</v>
          </cell>
        </row>
        <row r="11">
          <cell r="F11" t="str">
            <v/>
          </cell>
          <cell r="G11" t="str">
            <v>Di221</v>
          </cell>
          <cell r="H11" t="str">
            <v>①工事</v>
          </cell>
          <cell r="I11" t="str">
            <v>西淀川税務署空調設備改修その他工事
西淀川税務署
大阪府大阪市西淀川区野里３丁目３番３号
令和４年６月８日～令和５年１月31日</v>
          </cell>
          <cell r="J11" t="str">
            <v>支出負担行為担当官
大阪国税局総務部次長
鯵本　智史
大阪府大阪市中央区大手前１－５－６３</v>
          </cell>
          <cell r="K11"/>
          <cell r="L11"/>
          <cell r="M11">
            <v>44720</v>
          </cell>
          <cell r="N11" t="str">
            <v>株式会社関西空調
京都府京都市右京区梅津堤下町７</v>
          </cell>
          <cell r="O11">
            <v>5130001002283</v>
          </cell>
          <cell r="P11" t="str">
            <v>⑥その他の法人等</v>
          </cell>
          <cell r="Q11"/>
          <cell r="R11" t="str">
            <v>①一般競争入札</v>
          </cell>
          <cell r="S11"/>
          <cell r="T11">
            <v>38385000</v>
          </cell>
          <cell r="U11">
            <v>34560000</v>
          </cell>
          <cell r="V11"/>
          <cell r="W11">
            <v>0.9</v>
          </cell>
          <cell r="X11"/>
          <cell r="Y11"/>
          <cell r="Z11" t="str">
            <v>×</v>
          </cell>
          <cell r="AA11" t="str">
            <v>①公表</v>
          </cell>
          <cell r="AB11">
            <v>11</v>
          </cell>
          <cell r="AC11">
            <v>11</v>
          </cell>
          <cell r="AD11" t="str">
            <v>○</v>
          </cell>
          <cell r="AE11"/>
          <cell r="AF11" t="str">
            <v>○</v>
          </cell>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v>0</v>
          </cell>
          <cell r="BI11" t="str">
            <v>①工事</v>
          </cell>
          <cell r="BJ11" t="str">
            <v/>
          </cell>
          <cell r="BK11"/>
          <cell r="BL11" t="str">
            <v/>
          </cell>
          <cell r="BM11" t="str">
            <v>○</v>
          </cell>
          <cell r="BN11" t="b">
            <v>1</v>
          </cell>
          <cell r="BO11" t="b">
            <v>1</v>
          </cell>
        </row>
        <row r="12">
          <cell r="F12" t="str">
            <v/>
          </cell>
          <cell r="G12" t="str">
            <v>Di222</v>
          </cell>
          <cell r="H12" t="str">
            <v>①工事</v>
          </cell>
          <cell r="I12" t="str">
            <v>長田税務署空調設備改修その他工事
長田税務署
兵庫県神戸市長田区御船通１丁目４
令和４年６月８日～令和５年１月31日</v>
          </cell>
          <cell r="J12" t="str">
            <v>支出負担行為担当官
大阪国税局総務部次長
鯵本　智史
大阪府大阪市中央区大手前１－５－６３</v>
          </cell>
          <cell r="K12"/>
          <cell r="L12"/>
          <cell r="M12">
            <v>44720</v>
          </cell>
          <cell r="N12" t="str">
            <v>テラマエ設備工業株式会社
兵庫県姫路市三左衛門堀東の町１４</v>
          </cell>
          <cell r="O12">
            <v>1140001063510</v>
          </cell>
          <cell r="P12" t="str">
            <v>⑥その他の法人等</v>
          </cell>
          <cell r="Q12"/>
          <cell r="R12" t="str">
            <v>①一般競争入札</v>
          </cell>
          <cell r="S12"/>
          <cell r="T12">
            <v>44651000</v>
          </cell>
          <cell r="U12">
            <v>37300000</v>
          </cell>
          <cell r="V12"/>
          <cell r="W12">
            <v>0.83499999999999996</v>
          </cell>
          <cell r="X12"/>
          <cell r="Y12"/>
          <cell r="Z12" t="str">
            <v>×</v>
          </cell>
          <cell r="AA12" t="str">
            <v>①公表</v>
          </cell>
          <cell r="AB12">
            <v>20</v>
          </cell>
          <cell r="AC12">
            <v>19</v>
          </cell>
          <cell r="AD12" t="str">
            <v>○</v>
          </cell>
          <cell r="AE12"/>
          <cell r="AF12" t="str">
            <v>○</v>
          </cell>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v>0</v>
          </cell>
          <cell r="BI12" t="str">
            <v>①工事</v>
          </cell>
          <cell r="BJ12" t="str">
            <v/>
          </cell>
          <cell r="BK12"/>
          <cell r="BL12" t="str">
            <v/>
          </cell>
          <cell r="BM12" t="str">
            <v>○</v>
          </cell>
          <cell r="BN12" t="b">
            <v>1</v>
          </cell>
          <cell r="BO12" t="b">
            <v>1</v>
          </cell>
        </row>
        <row r="13">
          <cell r="F13">
            <v>1</v>
          </cell>
          <cell r="G13" t="str">
            <v>Di223</v>
          </cell>
          <cell r="H13" t="str">
            <v>④電力</v>
          </cell>
          <cell r="I13" t="str">
            <v>電気最終保障供給契約（大阪税関南港庁舎）
131,582kwh</v>
          </cell>
          <cell r="J13" t="str">
            <v>支出負担行為担当官
大阪国税局総務部次長
鯵本　智史
大阪府大阪市中央区大手前１－５－６３
ほか２官署</v>
          </cell>
          <cell r="K13" t="str">
            <v>③合庁</v>
          </cell>
          <cell r="L13" t="str">
            <v>×</v>
          </cell>
          <cell r="M13">
            <v>44720</v>
          </cell>
          <cell r="N13" t="str">
            <v>関西電力送配電株式会社
大阪府大阪市北区中之島３－６－１６</v>
          </cell>
          <cell r="O13">
            <v>6120001220018</v>
          </cell>
          <cell r="P13" t="str">
            <v>⑥その他の法人等</v>
          </cell>
          <cell r="Q13"/>
          <cell r="R13" t="str">
            <v>④随意契約（企画競争無し）</v>
          </cell>
          <cell r="S13"/>
          <cell r="T13" t="str">
            <v>他官署で調達手続きを実施のため</v>
          </cell>
          <cell r="U13" t="str">
            <v>＠17.919円/kwhほか</v>
          </cell>
          <cell r="V13">
            <v>4472236</v>
          </cell>
          <cell r="W13" t="str">
            <v>－</v>
          </cell>
          <cell r="X13"/>
          <cell r="Y13"/>
          <cell r="Z13" t="str">
            <v>×</v>
          </cell>
          <cell r="AA13"/>
          <cell r="AB13" t="str">
            <v>－</v>
          </cell>
          <cell r="AC13"/>
          <cell r="AD13" t="str">
            <v>○</v>
          </cell>
          <cell r="AE13"/>
          <cell r="AF13" t="str">
            <v>×</v>
          </cell>
          <cell r="AG13" t="str">
            <v>②長期継続契約（令和４年度）</v>
          </cell>
          <cell r="AH13" t="str">
            <v>⑭予決令第99条の2（競争に付しても入札者がないとき、又は再度の入札をしても落札者がないとき）</v>
          </cell>
          <cell r="AI13" t="str">
            <v>一般競争入札において入札者がいない又は再度の入札を実施しても、落札者となるべき者がいないことから、会計法第29条の３第５項及び予決令第99の２に該当するため。</v>
          </cell>
          <cell r="AJ13" t="str">
            <v>分担予定額2,902,481円</v>
          </cell>
          <cell r="AK13"/>
          <cell r="AL13"/>
          <cell r="AM13"/>
          <cell r="AN13"/>
          <cell r="AO13"/>
          <cell r="AP13"/>
          <cell r="AQ13"/>
          <cell r="AR13"/>
          <cell r="AS13"/>
          <cell r="AT13"/>
          <cell r="AU13"/>
          <cell r="AV13"/>
          <cell r="AW13"/>
          <cell r="AX13"/>
          <cell r="AY13"/>
          <cell r="AZ13"/>
          <cell r="BA13"/>
          <cell r="BB13"/>
          <cell r="BC13" t="str">
            <v>年間支払金額</v>
          </cell>
          <cell r="BD13" t="str">
            <v>○</v>
          </cell>
          <cell r="BE13" t="str">
            <v>×</v>
          </cell>
          <cell r="BF13" t="str">
            <v>×</v>
          </cell>
          <cell r="BG13" t="str">
            <v>×</v>
          </cell>
          <cell r="BH13" t="str">
            <v/>
          </cell>
          <cell r="BI13" t="str">
            <v>④電力</v>
          </cell>
          <cell r="BJ13" t="str">
            <v>分担契約/単価契約</v>
          </cell>
          <cell r="BK13"/>
          <cell r="BL13" t="str">
            <v/>
          </cell>
          <cell r="BM13" t="str">
            <v>○</v>
          </cell>
          <cell r="BN13" t="b">
            <v>1</v>
          </cell>
          <cell r="BO13" t="b">
            <v>1</v>
          </cell>
        </row>
        <row r="14">
          <cell r="F14" t="str">
            <v/>
          </cell>
          <cell r="G14" t="str">
            <v>Di224</v>
          </cell>
          <cell r="H14" t="str">
            <v>⑦物品等購入</v>
          </cell>
          <cell r="I14" t="str">
            <v>平机等の購入
事務用いす18脚　ほか10品目</v>
          </cell>
          <cell r="J14" t="str">
            <v>支出負担行為担当官
大阪国税局総務部次長
鯵本　智史
大阪府大阪市中央区大手前１－５－６３</v>
          </cell>
          <cell r="K14"/>
          <cell r="L14"/>
          <cell r="M14">
            <v>44725</v>
          </cell>
          <cell r="N14" t="str">
            <v>石元商事株式会社
大阪府大阪市都島区中野町１－７－２０</v>
          </cell>
          <cell r="O14">
            <v>9120001074460</v>
          </cell>
          <cell r="P14" t="str">
            <v>⑥その他の法人等</v>
          </cell>
          <cell r="Q14"/>
          <cell r="R14" t="str">
            <v>①一般競争入札</v>
          </cell>
          <cell r="S14"/>
          <cell r="T14">
            <v>3694563</v>
          </cell>
          <cell r="U14">
            <v>3250412</v>
          </cell>
          <cell r="V14"/>
          <cell r="W14">
            <v>0.879</v>
          </cell>
          <cell r="X14"/>
          <cell r="Y14"/>
          <cell r="Z14" t="str">
            <v>×</v>
          </cell>
          <cell r="AA14" t="str">
            <v>②同種の他の契約の予定価格を類推されるおそれがあるため公表しない</v>
          </cell>
          <cell r="AB14">
            <v>4</v>
          </cell>
          <cell r="AC14">
            <v>4</v>
          </cell>
          <cell r="AD14" t="str">
            <v>○</v>
          </cell>
          <cell r="AE14"/>
          <cell r="AF14" t="str">
            <v>○</v>
          </cell>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v>0</v>
          </cell>
          <cell r="BI14" t="str">
            <v>⑦物品等購入</v>
          </cell>
          <cell r="BJ14" t="str">
            <v/>
          </cell>
          <cell r="BK14"/>
          <cell r="BL14" t="str">
            <v/>
          </cell>
          <cell r="BM14" t="str">
            <v>○</v>
          </cell>
          <cell r="BN14" t="b">
            <v>1</v>
          </cell>
          <cell r="BO14" t="b">
            <v>1</v>
          </cell>
        </row>
        <row r="15">
          <cell r="F15" t="str">
            <v/>
          </cell>
          <cell r="G15" t="str">
            <v>Di225</v>
          </cell>
          <cell r="H15" t="str">
            <v>⑦物品等購入</v>
          </cell>
          <cell r="I15" t="str">
            <v>WinReader PRO等の更新
AXIOM Standard to premium ２個　ほか32品目</v>
          </cell>
          <cell r="J15" t="str">
            <v>支出負担行為担当官
大阪国税局総務部次長
鯵本　智史
大阪府大阪市中央区大手前１－５－６３</v>
          </cell>
          <cell r="K15"/>
          <cell r="L15"/>
          <cell r="M15">
            <v>44725</v>
          </cell>
          <cell r="N15" t="str">
            <v>株式会社大塚商会
ＬＡ関西事業部
大阪府大阪市福島区福島６-１４-１</v>
          </cell>
          <cell r="O15">
            <v>1010001012983</v>
          </cell>
          <cell r="P15" t="str">
            <v>⑥その他の法人等</v>
          </cell>
          <cell r="Q15"/>
          <cell r="R15" t="str">
            <v>①一般競争入札</v>
          </cell>
          <cell r="S15"/>
          <cell r="T15">
            <v>9604974</v>
          </cell>
          <cell r="U15">
            <v>9591252</v>
          </cell>
          <cell r="V15"/>
          <cell r="W15">
            <v>0.998</v>
          </cell>
          <cell r="X15"/>
          <cell r="Y15"/>
          <cell r="Z15" t="str">
            <v>×</v>
          </cell>
          <cell r="AA15" t="str">
            <v>②同種の他の契約の予定価格を類推されるおそれがあるため公表しない</v>
          </cell>
          <cell r="AB15">
            <v>2</v>
          </cell>
          <cell r="AC15">
            <v>0</v>
          </cell>
          <cell r="AD15" t="str">
            <v>○</v>
          </cell>
          <cell r="AE15"/>
          <cell r="AF15" t="str">
            <v>×</v>
          </cell>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v>0</v>
          </cell>
          <cell r="BI15" t="str">
            <v>⑦物品等購入</v>
          </cell>
          <cell r="BJ15" t="str">
            <v/>
          </cell>
          <cell r="BK15"/>
          <cell r="BL15" t="str">
            <v/>
          </cell>
          <cell r="BM15" t="str">
            <v>○</v>
          </cell>
          <cell r="BN15" t="b">
            <v>1</v>
          </cell>
          <cell r="BO15" t="b">
            <v>1</v>
          </cell>
        </row>
        <row r="16">
          <cell r="F16">
            <v>2</v>
          </cell>
          <cell r="G16" t="str">
            <v>Di226</v>
          </cell>
          <cell r="H16" t="str">
            <v>⑩役務</v>
          </cell>
          <cell r="I16" t="str">
            <v>情報システムに係る各種研修業務委託（区分１）
テキスト代19部ほか</v>
          </cell>
          <cell r="J16" t="str">
            <v>支出負担行為担当官
大阪国税局総務部次長
鯵本　智史
大阪府大阪市中央区大手前１－５－６３</v>
          </cell>
          <cell r="K16"/>
          <cell r="L16"/>
          <cell r="M16">
            <v>44727</v>
          </cell>
          <cell r="N16" t="str">
            <v>株式会社大塚商会　ＬＡ関西営業部
大阪大阪市福島区福島６－１４－１</v>
          </cell>
          <cell r="O16">
            <v>1010001012983</v>
          </cell>
          <cell r="P16" t="str">
            <v>⑥その他の法人等</v>
          </cell>
          <cell r="Q16"/>
          <cell r="R16" t="str">
            <v>④随意契約（企画競争無し）</v>
          </cell>
          <cell r="S16"/>
          <cell r="T16">
            <v>1485792</v>
          </cell>
          <cell r="U16" t="str">
            <v>1,240,250円
@3,960円</v>
          </cell>
          <cell r="V16">
            <v>1363010</v>
          </cell>
          <cell r="W16">
            <v>0.91700000000000004</v>
          </cell>
          <cell r="X16"/>
          <cell r="Y16"/>
          <cell r="Z16" t="str">
            <v>×</v>
          </cell>
          <cell r="AA16" t="str">
            <v>②同種の他の契約の予定価格を類推されるおそれがあるため公表しない</v>
          </cell>
          <cell r="AB16">
            <v>0</v>
          </cell>
          <cell r="AC16">
            <v>0</v>
          </cell>
          <cell r="AD16" t="str">
            <v>○</v>
          </cell>
          <cell r="AE16"/>
          <cell r="AF16" t="str">
            <v>×</v>
          </cell>
          <cell r="AG16"/>
          <cell r="AH16" t="str">
            <v>⑭予決令第99条の2（競争に付しても入札者がないとき、又は再度の入札をしても落札者がないとき）</v>
          </cell>
          <cell r="AI16" t="str">
            <v>一般競争入札において入札者がいない又は再度の入札を実施しても、落札者となるべき者がいないことから、会計法第29条の３第５項及び予決令第99の２に該当するため。</v>
          </cell>
          <cell r="AJ16"/>
          <cell r="AK16"/>
          <cell r="AL16"/>
          <cell r="AM16"/>
          <cell r="AN16"/>
          <cell r="AO16"/>
          <cell r="AP16"/>
          <cell r="AQ16"/>
          <cell r="AR16"/>
          <cell r="AS16"/>
          <cell r="AT16"/>
          <cell r="AU16"/>
          <cell r="AV16"/>
          <cell r="AW16"/>
          <cell r="AX16"/>
          <cell r="AY16"/>
          <cell r="AZ16"/>
          <cell r="BA16"/>
          <cell r="BB16"/>
          <cell r="BC16" t="str">
            <v>年間支払金額</v>
          </cell>
          <cell r="BD16" t="str">
            <v>○</v>
          </cell>
          <cell r="BE16" t="str">
            <v>×</v>
          </cell>
          <cell r="BF16" t="str">
            <v>×</v>
          </cell>
          <cell r="BG16" t="str">
            <v>×</v>
          </cell>
          <cell r="BH16" t="str">
            <v/>
          </cell>
          <cell r="BI16" t="str">
            <v>⑩役務</v>
          </cell>
          <cell r="BJ16" t="str">
            <v>単価契約</v>
          </cell>
          <cell r="BK16"/>
          <cell r="BL16" t="str">
            <v/>
          </cell>
          <cell r="BM16" t="str">
            <v>○</v>
          </cell>
          <cell r="BN16" t="b">
            <v>1</v>
          </cell>
          <cell r="BO16" t="b">
            <v>1</v>
          </cell>
        </row>
        <row r="17">
          <cell r="F17">
            <v>3</v>
          </cell>
          <cell r="G17" t="str">
            <v>Di227</v>
          </cell>
          <cell r="H17" t="str">
            <v>⑩役務</v>
          </cell>
          <cell r="I17" t="str">
            <v>情報システムに係る各種研修業務委託（区分２）
テキスト代15部ほか</v>
          </cell>
          <cell r="J17" t="str">
            <v>支出負担行為担当官
大阪国税局総務部次長
鯵本　智史
大阪府大阪市中央区大手前１－５－６３</v>
          </cell>
          <cell r="K17"/>
          <cell r="L17"/>
          <cell r="M17">
            <v>44727</v>
          </cell>
          <cell r="N17" t="str">
            <v>株式会社大塚商会　ＬＡ関西営業部
大阪大阪市福島区福島６－１４－１</v>
          </cell>
          <cell r="O17">
            <v>1010001012983</v>
          </cell>
          <cell r="P17" t="str">
            <v>⑥その他の法人等</v>
          </cell>
          <cell r="Q17"/>
          <cell r="R17" t="str">
            <v>④随意契約（企画競争無し）</v>
          </cell>
          <cell r="S17"/>
          <cell r="T17">
            <v>2720718</v>
          </cell>
          <cell r="U17" t="str">
            <v>2,376,000円
＠4,180円ほか</v>
          </cell>
          <cell r="V17">
            <v>2531100</v>
          </cell>
          <cell r="W17">
            <v>0.93</v>
          </cell>
          <cell r="X17"/>
          <cell r="Y17"/>
          <cell r="Z17" t="str">
            <v>×</v>
          </cell>
          <cell r="AA17" t="str">
            <v>②同種の他の契約の予定価格を類推されるおそれがあるため公表しない</v>
          </cell>
          <cell r="AB17">
            <v>0</v>
          </cell>
          <cell r="AC17">
            <v>0</v>
          </cell>
          <cell r="AD17" t="str">
            <v>○</v>
          </cell>
          <cell r="AE17"/>
          <cell r="AF17" t="str">
            <v>×</v>
          </cell>
          <cell r="AG17"/>
          <cell r="AH17" t="str">
            <v>⑭予決令第99条の2（競争に付しても入札者がないとき、又は再度の入札をしても落札者がないとき）</v>
          </cell>
          <cell r="AI17" t="str">
            <v>一般競争入札において入札者がいない又は再度の入札を実施しても、落札者となるべき者がいないことから、会計法第29条の３第５項及び予決令第99の２に該当するため。</v>
          </cell>
          <cell r="AJ17"/>
          <cell r="AK17"/>
          <cell r="AL17"/>
          <cell r="AM17"/>
          <cell r="AN17"/>
          <cell r="AO17"/>
          <cell r="AP17"/>
          <cell r="AQ17"/>
          <cell r="AR17"/>
          <cell r="AS17"/>
          <cell r="AT17"/>
          <cell r="AU17"/>
          <cell r="AV17"/>
          <cell r="AW17"/>
          <cell r="AX17"/>
          <cell r="AY17"/>
          <cell r="AZ17"/>
          <cell r="BA17"/>
          <cell r="BB17"/>
          <cell r="BC17" t="str">
            <v>年間支払金額</v>
          </cell>
          <cell r="BD17" t="str">
            <v>○</v>
          </cell>
          <cell r="BE17" t="str">
            <v>×</v>
          </cell>
          <cell r="BF17" t="str">
            <v>×</v>
          </cell>
          <cell r="BG17" t="str">
            <v>×</v>
          </cell>
          <cell r="BH17" t="str">
            <v/>
          </cell>
          <cell r="BI17" t="str">
            <v>⑩役務</v>
          </cell>
          <cell r="BJ17" t="str">
            <v>単価契約</v>
          </cell>
          <cell r="BK17"/>
          <cell r="BL17" t="str">
            <v/>
          </cell>
          <cell r="BM17" t="str">
            <v>○</v>
          </cell>
          <cell r="BN17" t="b">
            <v>1</v>
          </cell>
          <cell r="BO17" t="b">
            <v>1</v>
          </cell>
        </row>
        <row r="18">
          <cell r="F18" t="str">
            <v/>
          </cell>
          <cell r="G18" t="str">
            <v>Di228</v>
          </cell>
          <cell r="H18" t="str">
            <v>⑤ガス</v>
          </cell>
          <cell r="I18" t="str">
            <v>ガスの購入（区分１）
686,753</v>
          </cell>
          <cell r="J18" t="str">
            <v>支出負担行為担当官
大阪国税局総務部次長
鯵本　智史
大阪府大阪市中央区大手前１－５－６３</v>
          </cell>
          <cell r="K18" t="str">
            <v>③合庁</v>
          </cell>
          <cell r="L18" t="str">
            <v>○</v>
          </cell>
          <cell r="M18">
            <v>44727</v>
          </cell>
          <cell r="N18" t="str">
            <v>大阪瓦斯株式会社
大阪府大阪市中央区平野町４－１－２</v>
          </cell>
          <cell r="O18">
            <v>3120001077601</v>
          </cell>
          <cell r="P18" t="str">
            <v>⑥その他の法人等</v>
          </cell>
          <cell r="Q18"/>
          <cell r="R18" t="str">
            <v>①一般競争入札</v>
          </cell>
          <cell r="S18"/>
          <cell r="T18">
            <v>114111100</v>
          </cell>
          <cell r="U18" t="str">
            <v>＠130.98円ほか</v>
          </cell>
          <cell r="V18">
            <v>96129507</v>
          </cell>
          <cell r="W18">
            <v>0.84199999999999997</v>
          </cell>
          <cell r="X18"/>
          <cell r="Y18"/>
          <cell r="Z18" t="str">
            <v>○</v>
          </cell>
          <cell r="AA18" t="str">
            <v>②同種の他の契約の予定価格を類推されるおそれがあるため公表しない</v>
          </cell>
          <cell r="AB18">
            <v>2</v>
          </cell>
          <cell r="AC18">
            <v>1</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年間支払金額(自官署のみ)</v>
          </cell>
          <cell r="BD18" t="str">
            <v>○</v>
          </cell>
          <cell r="BE18" t="str">
            <v>×</v>
          </cell>
          <cell r="BF18" t="str">
            <v>×</v>
          </cell>
          <cell r="BG18" t="str">
            <v>×</v>
          </cell>
          <cell r="BH18" t="str">
            <v/>
          </cell>
          <cell r="BI18" t="str">
            <v>⑤ガス</v>
          </cell>
          <cell r="BJ18" t="str">
            <v>分担契約/単価契約</v>
          </cell>
          <cell r="BK18"/>
          <cell r="BL18">
            <v>1</v>
          </cell>
          <cell r="BM18" t="str">
            <v>○</v>
          </cell>
          <cell r="BN18" t="b">
            <v>1</v>
          </cell>
          <cell r="BO18" t="b">
            <v>1</v>
          </cell>
        </row>
        <row r="19">
          <cell r="F19">
            <v>4</v>
          </cell>
          <cell r="G19" t="str">
            <v>Di229</v>
          </cell>
          <cell r="H19" t="str">
            <v>⑤ガス</v>
          </cell>
          <cell r="I19" t="str">
            <v>ガスの購入（区分２）
10,051</v>
          </cell>
          <cell r="J19" t="str">
            <v>支出負担行為担当官
大阪国税局総務部次長
鯵本　智史
大阪府大阪市中央区大手前１－５－６３</v>
          </cell>
          <cell r="K19"/>
          <cell r="L19"/>
          <cell r="M19">
            <v>44732</v>
          </cell>
          <cell r="N19" t="str">
            <v>福知山都市ガス株式会社
京都府福知山市字奥野部６－８</v>
          </cell>
          <cell r="O19">
            <v>1130001049683</v>
          </cell>
          <cell r="P19" t="str">
            <v>⑥その他の法人等</v>
          </cell>
          <cell r="Q19"/>
          <cell r="R19" t="str">
            <v>④随意契約（企画競争無し）</v>
          </cell>
          <cell r="S19"/>
          <cell r="T19">
            <v>2061673</v>
          </cell>
          <cell r="U19" t="str">
            <v>＠147.40円ほか</v>
          </cell>
          <cell r="V19">
            <v>2061673</v>
          </cell>
          <cell r="W19">
            <v>1</v>
          </cell>
          <cell r="X19"/>
          <cell r="Y19"/>
          <cell r="Z19" t="str">
            <v>○</v>
          </cell>
          <cell r="AA19" t="str">
            <v>②同種の他の契約の予定価格を類推されるおそれがあるため公表しない</v>
          </cell>
          <cell r="AB19">
            <v>0</v>
          </cell>
          <cell r="AC19">
            <v>0</v>
          </cell>
          <cell r="AD19" t="str">
            <v>○</v>
          </cell>
          <cell r="AE19"/>
          <cell r="AF19" t="str">
            <v>×</v>
          </cell>
          <cell r="AG19"/>
          <cell r="AH19" t="str">
            <v>⑭予決令第99条の2（競争に付しても入札者がないとき、又は再度の入札をしても落札者がないとき）</v>
          </cell>
          <cell r="AI19" t="str">
            <v>一般競争入札において入札者がいない又は再度の入札を実施しても、落札者となるべき者がいないことから、会計法第29条の３第５項及び予決令第99の２に該当するため。</v>
          </cell>
          <cell r="AJ19"/>
          <cell r="AK19"/>
          <cell r="AL19"/>
          <cell r="AM19"/>
          <cell r="AN19"/>
          <cell r="AO19"/>
          <cell r="AP19"/>
          <cell r="AQ19"/>
          <cell r="AR19"/>
          <cell r="AS19"/>
          <cell r="AT19"/>
          <cell r="AU19"/>
          <cell r="AV19"/>
          <cell r="AW19"/>
          <cell r="AX19"/>
          <cell r="AY19"/>
          <cell r="AZ19"/>
          <cell r="BA19"/>
          <cell r="BB19"/>
          <cell r="BC19" t="str">
            <v>年間支払金額</v>
          </cell>
          <cell r="BD19" t="str">
            <v>○</v>
          </cell>
          <cell r="BE19" t="str">
            <v>×</v>
          </cell>
          <cell r="BF19" t="str">
            <v>×</v>
          </cell>
          <cell r="BG19" t="str">
            <v>×</v>
          </cell>
          <cell r="BH19" t="str">
            <v/>
          </cell>
          <cell r="BI19" t="str">
            <v>⑤ガス</v>
          </cell>
          <cell r="BJ19" t="str">
            <v>単価契約</v>
          </cell>
          <cell r="BK19"/>
          <cell r="BL19" t="str">
            <v/>
          </cell>
          <cell r="BM19" t="str">
            <v>○</v>
          </cell>
          <cell r="BN19" t="b">
            <v>1</v>
          </cell>
          <cell r="BO19" t="b">
            <v>1</v>
          </cell>
        </row>
        <row r="20">
          <cell r="F20" t="str">
            <v/>
          </cell>
          <cell r="G20" t="str">
            <v>Di230</v>
          </cell>
          <cell r="H20" t="str">
            <v>⑨物品等賃借</v>
          </cell>
          <cell r="I20" t="str">
            <v>生野税務署ほか３税務署及び源泉所得税事務集中処理センター室の構内電話交換設備の賃貸借及び保守業務
一式</v>
          </cell>
          <cell r="J20" t="str">
            <v>支出負担行為担当官
大阪国税局総務部次長
鯵本　智史
大阪府大阪市中央区大手前１－５－６３</v>
          </cell>
          <cell r="K20"/>
          <cell r="L20"/>
          <cell r="M20">
            <v>44734</v>
          </cell>
          <cell r="N20" t="str">
            <v>株式会社スイタ情報システム
大阪府大阪市北区大淀中２－１－１</v>
          </cell>
          <cell r="O20">
            <v>5120001065397</v>
          </cell>
          <cell r="P20" t="str">
            <v>⑥その他の法人等</v>
          </cell>
          <cell r="Q20"/>
          <cell r="R20" t="str">
            <v>①一般競争入札</v>
          </cell>
          <cell r="S20"/>
          <cell r="T20">
            <v>10161795</v>
          </cell>
          <cell r="U20">
            <v>6957522</v>
          </cell>
          <cell r="V20"/>
          <cell r="W20">
            <v>0.68400000000000005</v>
          </cell>
          <cell r="X20"/>
          <cell r="Y20"/>
          <cell r="Z20" t="str">
            <v>×</v>
          </cell>
          <cell r="AA20" t="str">
            <v>②同種の他の契約の予定価格を類推されるおそれがあるため公表しない</v>
          </cell>
          <cell r="AB20">
            <v>3</v>
          </cell>
          <cell r="AC20">
            <v>2</v>
          </cell>
          <cell r="AD20" t="str">
            <v>○</v>
          </cell>
          <cell r="AE20"/>
          <cell r="AF20" t="str">
            <v>×</v>
          </cell>
          <cell r="AG20" t="str">
            <v>③国庫債務負担行為</v>
          </cell>
          <cell r="AH20"/>
          <cell r="AI20"/>
          <cell r="AJ20"/>
          <cell r="AK20"/>
          <cell r="AL20"/>
          <cell r="AM20"/>
          <cell r="AN20"/>
          <cell r="AO20"/>
          <cell r="AP20"/>
          <cell r="AQ20"/>
          <cell r="AR20"/>
          <cell r="AS20"/>
          <cell r="AT20"/>
          <cell r="AU20"/>
          <cell r="AV20"/>
          <cell r="AW20"/>
          <cell r="AX20"/>
          <cell r="AY20"/>
          <cell r="AZ20"/>
          <cell r="BA20"/>
          <cell r="BB20"/>
          <cell r="BC20" t="str">
            <v>契約総額</v>
          </cell>
          <cell r="BD20" t="str">
            <v>○</v>
          </cell>
          <cell r="BE20" t="str">
            <v>×</v>
          </cell>
          <cell r="BF20" t="str">
            <v>×</v>
          </cell>
          <cell r="BG20" t="str">
            <v>×</v>
          </cell>
          <cell r="BH20" t="str">
            <v/>
          </cell>
          <cell r="BI20" t="str">
            <v>⑨物品等賃借</v>
          </cell>
          <cell r="BJ20" t="str">
            <v/>
          </cell>
          <cell r="BK20"/>
          <cell r="BL20" t="str">
            <v/>
          </cell>
          <cell r="BM20" t="str">
            <v>○</v>
          </cell>
          <cell r="BN20" t="b">
            <v>1</v>
          </cell>
          <cell r="BO20" t="b">
            <v>1</v>
          </cell>
        </row>
        <row r="21">
          <cell r="F21" t="str">
            <v/>
          </cell>
          <cell r="G21" t="str">
            <v>Di231</v>
          </cell>
          <cell r="H21" t="str">
            <v>②工事（調査及び設計業務等）</v>
          </cell>
          <cell r="I21" t="str">
            <v>大阪国税局管内税務署阪神分室（仮称）改修工事監理業務委託
兵庫県尼崎市若王寺３丁目11－46
令和４年６月24日～令和５年３月31日</v>
          </cell>
          <cell r="J21" t="str">
            <v>支出負担行為担当官
大阪国税局総務部次長
鯵本　智史
大阪府大阪市中央区大手前１－５－６３</v>
          </cell>
          <cell r="K21"/>
          <cell r="L21"/>
          <cell r="M21">
            <v>44736</v>
          </cell>
          <cell r="N21" t="str">
            <v>株式会社和設計
大阪府交野市南星台５－５－２</v>
          </cell>
          <cell r="O21">
            <v>7120001166425</v>
          </cell>
          <cell r="P21" t="str">
            <v>⑥その他の法人等</v>
          </cell>
          <cell r="Q21"/>
          <cell r="R21" t="str">
            <v>①一般競争入札</v>
          </cell>
          <cell r="S21"/>
          <cell r="T21">
            <v>5520000</v>
          </cell>
          <cell r="U21">
            <v>5400000</v>
          </cell>
          <cell r="V21"/>
          <cell r="W21">
            <v>0.97799999999999998</v>
          </cell>
          <cell r="X21"/>
          <cell r="Y21"/>
          <cell r="Z21" t="str">
            <v>×</v>
          </cell>
          <cell r="AA21" t="str">
            <v>②同種の他の契約の予定価格を類推されるおそれがあるため公表しない</v>
          </cell>
          <cell r="AB21">
            <v>2</v>
          </cell>
          <cell r="AC21">
            <v>2</v>
          </cell>
          <cell r="AD21" t="str">
            <v>○</v>
          </cell>
          <cell r="AE21"/>
          <cell r="AF21" t="str">
            <v>○</v>
          </cell>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v>0</v>
          </cell>
          <cell r="BI21" t="str">
            <v>②工事（調査及び設計業務等）</v>
          </cell>
          <cell r="BJ21" t="str">
            <v/>
          </cell>
          <cell r="BK21"/>
          <cell r="BL21" t="str">
            <v/>
          </cell>
          <cell r="BM21" t="str">
            <v>○</v>
          </cell>
          <cell r="BN21" t="b">
            <v>1</v>
          </cell>
          <cell r="BO21" t="b">
            <v>1</v>
          </cell>
        </row>
        <row r="22">
          <cell r="F22" t="str">
            <v/>
          </cell>
          <cell r="G22" t="str">
            <v>Di232</v>
          </cell>
          <cell r="H22" t="str">
            <v>②工事（調査及び設計業務等）</v>
          </cell>
          <cell r="I22" t="str">
            <v>西淀川税務署空調設備改修その他工事監理業務委託
西淀川税務署
大阪府大阪市西淀川区野里３丁目３番３号
令和４年６月24日～令和５年2月13日</v>
          </cell>
          <cell r="J22" t="str">
            <v>支出負担行為担当官
大阪国税局総務部次長
鯵本　智史
大阪府大阪市中央区大手前１－５－６３</v>
          </cell>
          <cell r="K22"/>
          <cell r="L22"/>
          <cell r="M22">
            <v>44736</v>
          </cell>
          <cell r="N22" t="str">
            <v>株式会社和設計
大阪府交野市南星台５－５－２</v>
          </cell>
          <cell r="O22">
            <v>7120001166425</v>
          </cell>
          <cell r="P22" t="str">
            <v>⑥その他の法人等</v>
          </cell>
          <cell r="Q22"/>
          <cell r="R22" t="str">
            <v>①一般競争入札</v>
          </cell>
          <cell r="S22"/>
          <cell r="T22">
            <v>1043000</v>
          </cell>
          <cell r="U22">
            <v>980000</v>
          </cell>
          <cell r="V22"/>
          <cell r="W22">
            <v>0.93899999999999995</v>
          </cell>
          <cell r="X22"/>
          <cell r="Y22"/>
          <cell r="Z22" t="str">
            <v>×</v>
          </cell>
          <cell r="AA22" t="str">
            <v>②同種の他の契約の予定価格を類推されるおそれがあるため公表しない</v>
          </cell>
          <cell r="AB22">
            <v>1</v>
          </cell>
          <cell r="AC22">
            <v>1</v>
          </cell>
          <cell r="AD22" t="str">
            <v>○</v>
          </cell>
          <cell r="AE22"/>
          <cell r="AF22" t="str">
            <v>○</v>
          </cell>
          <cell r="AG22"/>
          <cell r="AH22"/>
          <cell r="AI22"/>
          <cell r="AJ22"/>
          <cell r="AK22"/>
          <cell r="AL22"/>
          <cell r="AM22"/>
          <cell r="AN22"/>
          <cell r="AO22"/>
          <cell r="AP22"/>
          <cell r="AQ22"/>
          <cell r="AR22" t="str">
            <v>△</v>
          </cell>
          <cell r="AS22"/>
          <cell r="AT22"/>
          <cell r="AU22"/>
          <cell r="AV22" t="str">
            <v>①業務に特殊性があるもの（例：委託調査、記帳指導など）</v>
          </cell>
          <cell r="AW22"/>
          <cell r="AX22"/>
          <cell r="AY22"/>
          <cell r="AZ22"/>
          <cell r="BA22"/>
          <cell r="BB22"/>
          <cell r="BC22" t="str">
            <v>予定価格</v>
          </cell>
          <cell r="BD22" t="str">
            <v>○</v>
          </cell>
          <cell r="BE22" t="str">
            <v>×</v>
          </cell>
          <cell r="BF22" t="str">
            <v>○</v>
          </cell>
          <cell r="BG22" t="str">
            <v>○</v>
          </cell>
          <cell r="BH22">
            <v>0</v>
          </cell>
          <cell r="BI22" t="str">
            <v>②工事（調査及び設計業務等）</v>
          </cell>
          <cell r="BJ22" t="str">
            <v/>
          </cell>
          <cell r="BK22"/>
          <cell r="BL22" t="str">
            <v/>
          </cell>
          <cell r="BM22" t="str">
            <v>○</v>
          </cell>
          <cell r="BN22" t="b">
            <v>1</v>
          </cell>
          <cell r="BO22" t="b">
            <v>1</v>
          </cell>
        </row>
        <row r="23">
          <cell r="F23" t="str">
            <v/>
          </cell>
          <cell r="G23" t="str">
            <v>Di233</v>
          </cell>
          <cell r="H23" t="str">
            <v>②工事（調査及び設計業務等）</v>
          </cell>
          <cell r="I23" t="str">
            <v>長田税務署空調設備改修その他工事監理業務委託
長田税務署
兵庫県神戸市長田区御船通１丁目４
令和４年６月24日～令和５年2月13日</v>
          </cell>
          <cell r="J23" t="str">
            <v>支出負担行為担当官
大阪国税局総務部次長
鯵本　智史
大阪府大阪市中央区大手前１－５－６３</v>
          </cell>
          <cell r="K23"/>
          <cell r="L23"/>
          <cell r="M23">
            <v>44736</v>
          </cell>
          <cell r="N23" t="str">
            <v>株式会社和設計
大阪府交野市南星台５－５－２</v>
          </cell>
          <cell r="O23">
            <v>7120001166425</v>
          </cell>
          <cell r="P23" t="str">
            <v>⑥その他の法人等</v>
          </cell>
          <cell r="Q23"/>
          <cell r="R23" t="str">
            <v>①一般競争入札</v>
          </cell>
          <cell r="S23"/>
          <cell r="T23">
            <v>1043000</v>
          </cell>
          <cell r="U23">
            <v>1000000</v>
          </cell>
          <cell r="V23"/>
          <cell r="W23">
            <v>0.95799999999999996</v>
          </cell>
          <cell r="X23"/>
          <cell r="Y23"/>
          <cell r="Z23" t="str">
            <v>×</v>
          </cell>
          <cell r="AA23" t="str">
            <v>②同種の他の契約の予定価格を類推されるおそれがあるため公表しない</v>
          </cell>
          <cell r="AB23">
            <v>1</v>
          </cell>
          <cell r="AC23">
            <v>1</v>
          </cell>
          <cell r="AD23" t="str">
            <v>○</v>
          </cell>
          <cell r="AE23"/>
          <cell r="AF23" t="str">
            <v>○</v>
          </cell>
          <cell r="AG23"/>
          <cell r="AH23"/>
          <cell r="AI23"/>
          <cell r="AJ23"/>
          <cell r="AK23"/>
          <cell r="AL23"/>
          <cell r="AM23"/>
          <cell r="AN23"/>
          <cell r="AO23"/>
          <cell r="AP23"/>
          <cell r="AQ23"/>
          <cell r="AR23" t="str">
            <v>△</v>
          </cell>
          <cell r="AS23"/>
          <cell r="AT23"/>
          <cell r="AU23"/>
          <cell r="AV23" t="str">
            <v>①業務に特殊性があるもの（例：委託調査、記帳指導など）</v>
          </cell>
          <cell r="AW23"/>
          <cell r="AX23"/>
          <cell r="AY23"/>
          <cell r="AZ23"/>
          <cell r="BA23"/>
          <cell r="BB23"/>
          <cell r="BC23" t="str">
            <v>予定価格</v>
          </cell>
          <cell r="BD23" t="str">
            <v>○</v>
          </cell>
          <cell r="BE23" t="str">
            <v>×</v>
          </cell>
          <cell r="BF23" t="str">
            <v>○</v>
          </cell>
          <cell r="BG23" t="str">
            <v>○</v>
          </cell>
          <cell r="BH23">
            <v>0</v>
          </cell>
          <cell r="BI23" t="str">
            <v>②工事（調査及び設計業務等）</v>
          </cell>
          <cell r="BJ23" t="str">
            <v/>
          </cell>
          <cell r="BK23"/>
          <cell r="BL23" t="str">
            <v/>
          </cell>
          <cell r="BM23" t="str">
            <v>○</v>
          </cell>
          <cell r="BN23" t="b">
            <v>1</v>
          </cell>
          <cell r="BO23" t="b">
            <v>1</v>
          </cell>
        </row>
        <row r="24">
          <cell r="F24" t="str">
            <v/>
          </cell>
          <cell r="G24" t="str">
            <v>Di234</v>
          </cell>
          <cell r="H24" t="str">
            <v>⑧物品等製造</v>
          </cell>
          <cell r="I24" t="str">
            <v>確定申告関係用紙発送用窓あき封筒の刷成
発送用封筒（一括発送用）
601,850枚　ほか２品目</v>
          </cell>
          <cell r="J24" t="str">
            <v>支出負担行為担当官
大阪国税局総務部次長
鯵本　智史
大阪府大阪市中央区大手前１－５－６３</v>
          </cell>
          <cell r="K24"/>
          <cell r="L24"/>
          <cell r="M24">
            <v>44739</v>
          </cell>
          <cell r="N24" t="str">
            <v>寿堂紙製品工業株式会社大阪営業所
大阪府大阪市中央区南船場１－１３－１４</v>
          </cell>
          <cell r="O24">
            <v>5011401002216</v>
          </cell>
          <cell r="P24" t="str">
            <v>⑥その他の法人等</v>
          </cell>
          <cell r="Q24"/>
          <cell r="R24" t="str">
            <v>①一般競争入札</v>
          </cell>
          <cell r="S24"/>
          <cell r="T24">
            <v>11147637</v>
          </cell>
          <cell r="U24">
            <v>10739797</v>
          </cell>
          <cell r="V24"/>
          <cell r="W24">
            <v>0.96299999999999997</v>
          </cell>
          <cell r="X24"/>
          <cell r="Y24"/>
          <cell r="Z24" t="str">
            <v>×</v>
          </cell>
          <cell r="AA24" t="str">
            <v>②同種の他の契約の予定価格を類推されるおそれがあるため公表しない</v>
          </cell>
          <cell r="AB24">
            <v>2</v>
          </cell>
          <cell r="AC24">
            <v>1</v>
          </cell>
          <cell r="AD24" t="str">
            <v>○</v>
          </cell>
          <cell r="AE24"/>
          <cell r="AF24" t="str">
            <v>×</v>
          </cell>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v>0</v>
          </cell>
          <cell r="BI24" t="str">
            <v>⑧物品等製造</v>
          </cell>
          <cell r="BJ24" t="str">
            <v/>
          </cell>
          <cell r="BK24"/>
          <cell r="BL24" t="str">
            <v/>
          </cell>
          <cell r="BM24" t="str">
            <v>○</v>
          </cell>
          <cell r="BN24" t="b">
            <v>1</v>
          </cell>
          <cell r="BO24" t="b">
            <v>1</v>
          </cell>
        </row>
        <row r="25">
          <cell r="F25" t="str">
            <v/>
          </cell>
          <cell r="G25" t="str">
            <v>Di235</v>
          </cell>
          <cell r="H25" t="str">
            <v>⑩役務</v>
          </cell>
          <cell r="I25" t="str">
            <v>年末調整関係諸用紙及び法定調書関係諸用紙の封入業務（第１グループ）
一括発送分　41,799件ほか</v>
          </cell>
          <cell r="J25" t="str">
            <v>支出負担行為担当官
大阪国税局総務部次長
鯵本　智史
大阪府大阪市中央区大手前１－５－６３</v>
          </cell>
          <cell r="K25"/>
          <cell r="L25"/>
          <cell r="M25">
            <v>44741</v>
          </cell>
          <cell r="N25" t="str">
            <v>データゾーン株式会社
大阪府寝屋川市点野２－１２－１４</v>
          </cell>
          <cell r="O25">
            <v>8120001152903</v>
          </cell>
          <cell r="P25" t="str">
            <v>⑥その他の法人等</v>
          </cell>
          <cell r="Q25"/>
          <cell r="R25" t="str">
            <v>①一般競争入札</v>
          </cell>
          <cell r="S25"/>
          <cell r="T25">
            <v>2192850</v>
          </cell>
          <cell r="U25" t="str">
            <v>＠48.4円ほか</v>
          </cell>
          <cell r="V25">
            <v>2058975.6</v>
          </cell>
          <cell r="W25">
            <v>0.93799999999999994</v>
          </cell>
          <cell r="X25"/>
          <cell r="Y25"/>
          <cell r="Z25" t="str">
            <v>○</v>
          </cell>
          <cell r="AA25" t="str">
            <v>②同種の他の契約の予定価格を類推されるおそれがあるため公表しない</v>
          </cell>
          <cell r="AB25">
            <v>4</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年間支払金額</v>
          </cell>
          <cell r="BD25" t="str">
            <v>○</v>
          </cell>
          <cell r="BE25" t="str">
            <v>×</v>
          </cell>
          <cell r="BF25" t="str">
            <v>×</v>
          </cell>
          <cell r="BG25" t="str">
            <v>×</v>
          </cell>
          <cell r="BH25" t="str">
            <v/>
          </cell>
          <cell r="BI25" t="str">
            <v>⑩役務</v>
          </cell>
          <cell r="BJ25" t="str">
            <v>単価契約</v>
          </cell>
          <cell r="BK25"/>
          <cell r="BL25" t="str">
            <v/>
          </cell>
          <cell r="BM25" t="str">
            <v>○</v>
          </cell>
          <cell r="BN25" t="b">
            <v>1</v>
          </cell>
          <cell r="BO25" t="b">
            <v>1</v>
          </cell>
        </row>
        <row r="26">
          <cell r="F26">
            <v>5</v>
          </cell>
          <cell r="G26" t="str">
            <v>Di236</v>
          </cell>
          <cell r="H26" t="str">
            <v>⑩役務</v>
          </cell>
          <cell r="I26" t="str">
            <v>年末調整関係諸用紙及び法定調書関係諸用紙の封入業務（第２グループ）
一括発送分　98,457件ほか</v>
          </cell>
          <cell r="J26" t="str">
            <v>支出負担行為担当官
大阪国税局総務部次長
鯵本　智史
大阪府大阪市中央区大手前１－５－６３</v>
          </cell>
          <cell r="K26"/>
          <cell r="L26"/>
          <cell r="M26">
            <v>44741</v>
          </cell>
          <cell r="N26" t="str">
            <v>株式会社グロップ
岡山県岡山市中区さい東町２－２－５</v>
          </cell>
          <cell r="O26">
            <v>6260001002220</v>
          </cell>
          <cell r="P26" t="str">
            <v>⑥その他の法人等</v>
          </cell>
          <cell r="Q26"/>
          <cell r="R26" t="str">
            <v>④随意契約（企画競争無し）</v>
          </cell>
          <cell r="S26"/>
          <cell r="T26">
            <v>4584344</v>
          </cell>
          <cell r="U26" t="str">
            <v>@41.8円</v>
          </cell>
          <cell r="V26">
            <v>4213314.5999999996</v>
          </cell>
          <cell r="W26">
            <v>0.91900000000000004</v>
          </cell>
          <cell r="X26"/>
          <cell r="Y26"/>
          <cell r="Z26" t="str">
            <v>○</v>
          </cell>
          <cell r="AA26" t="str">
            <v>②同種の他の契約の予定価格を類推されるおそれがあるため公表しない</v>
          </cell>
          <cell r="AB26">
            <v>2</v>
          </cell>
          <cell r="AC26">
            <v>0</v>
          </cell>
          <cell r="AD26" t="str">
            <v>○</v>
          </cell>
          <cell r="AE26"/>
          <cell r="AF26" t="str">
            <v>○</v>
          </cell>
          <cell r="AG26"/>
          <cell r="AH26" t="str">
            <v>⑭予決令第99条の2（競争に付しても入札者がないとき、又は再度の入札をしても落札者がないとき）</v>
          </cell>
          <cell r="AI26" t="str">
            <v>一般競争入札において入札者がいない又は再度の入札を実施しても、落札者となるべき者がいないことから、会計法第29条の３第５項及び予決令第99の２に該当するため。</v>
          </cell>
          <cell r="AJ26"/>
          <cell r="AK26"/>
          <cell r="AL26"/>
          <cell r="AM26"/>
          <cell r="AN26"/>
          <cell r="AO26"/>
          <cell r="AP26"/>
          <cell r="AQ26"/>
          <cell r="AR26"/>
          <cell r="AS26"/>
          <cell r="AT26"/>
          <cell r="AU26"/>
          <cell r="AV26"/>
          <cell r="AW26"/>
          <cell r="AX26"/>
          <cell r="AY26"/>
          <cell r="AZ26"/>
          <cell r="BA26"/>
          <cell r="BB26"/>
          <cell r="BC26" t="str">
            <v>年間支払金額</v>
          </cell>
          <cell r="BD26" t="str">
            <v>○</v>
          </cell>
          <cell r="BE26" t="str">
            <v>×</v>
          </cell>
          <cell r="BF26" t="str">
            <v>×</v>
          </cell>
          <cell r="BG26" t="str">
            <v>×</v>
          </cell>
          <cell r="BH26" t="str">
            <v/>
          </cell>
          <cell r="BI26" t="str">
            <v>⑩役務</v>
          </cell>
          <cell r="BJ26" t="str">
            <v>単価契約</v>
          </cell>
          <cell r="BK26"/>
          <cell r="BL26" t="str">
            <v/>
          </cell>
          <cell r="BM26" t="str">
            <v>○</v>
          </cell>
          <cell r="BN26" t="b">
            <v>1</v>
          </cell>
          <cell r="BO26" t="b">
            <v>1</v>
          </cell>
        </row>
        <row r="27">
          <cell r="F27" t="str">
            <v/>
          </cell>
          <cell r="G27" t="str">
            <v>Di237</v>
          </cell>
          <cell r="H27" t="str">
            <v>⑩役務</v>
          </cell>
          <cell r="I27" t="str">
            <v>年末調整関係諸用紙及び法定調書関係諸用紙の封入業務（第３グループ）
一括発送分　82,836件ほか</v>
          </cell>
          <cell r="J27" t="str">
            <v>支出負担行為担当官
大阪国税局総務部次長
鯵本　智史
大阪府大阪市中央区大手前１－５－６３</v>
          </cell>
          <cell r="K27"/>
          <cell r="L27"/>
          <cell r="M27">
            <v>44741</v>
          </cell>
          <cell r="N27" t="str">
            <v>株式会社プリント・キャリー
大阪府東大阪市荒本北２－６－２１</v>
          </cell>
          <cell r="O27">
            <v>1122001006723</v>
          </cell>
          <cell r="P27" t="str">
            <v>⑥その他の法人等</v>
          </cell>
          <cell r="Q27"/>
          <cell r="R27" t="str">
            <v>①一般競争入札</v>
          </cell>
          <cell r="S27"/>
          <cell r="T27">
            <v>3872116</v>
          </cell>
          <cell r="U27" t="str">
            <v>＠45.1円</v>
          </cell>
          <cell r="V27">
            <v>3851359</v>
          </cell>
          <cell r="W27">
            <v>0.99399999999999999</v>
          </cell>
          <cell r="X27"/>
          <cell r="Y27"/>
          <cell r="Z27" t="str">
            <v>○</v>
          </cell>
          <cell r="AA27" t="str">
            <v>②同種の他の契約の予定価格を類推されるおそれがあるため公表しない</v>
          </cell>
          <cell r="AB27">
            <v>2</v>
          </cell>
          <cell r="AC27">
            <v>0</v>
          </cell>
          <cell r="AD27" t="str">
            <v>○</v>
          </cell>
          <cell r="AE27"/>
          <cell r="AF27" t="str">
            <v>×</v>
          </cell>
          <cell r="AG27"/>
          <cell r="AH27"/>
          <cell r="AI27"/>
          <cell r="AJ27"/>
          <cell r="AK27"/>
          <cell r="AL27"/>
          <cell r="AM27"/>
          <cell r="AN27"/>
          <cell r="AO27"/>
          <cell r="AP27"/>
          <cell r="AQ27"/>
          <cell r="AR27"/>
          <cell r="AS27"/>
          <cell r="AT27"/>
          <cell r="AU27"/>
          <cell r="AV27"/>
          <cell r="AW27"/>
          <cell r="AX27"/>
          <cell r="AY27"/>
          <cell r="AZ27"/>
          <cell r="BA27"/>
          <cell r="BB27"/>
          <cell r="BC27" t="str">
            <v>年間支払金額</v>
          </cell>
          <cell r="BD27" t="str">
            <v>○</v>
          </cell>
          <cell r="BE27" t="str">
            <v>×</v>
          </cell>
          <cell r="BF27" t="str">
            <v>×</v>
          </cell>
          <cell r="BG27" t="str">
            <v>×</v>
          </cell>
          <cell r="BH27" t="str">
            <v/>
          </cell>
          <cell r="BI27" t="str">
            <v>⑩役務</v>
          </cell>
          <cell r="BJ27" t="str">
            <v>単価契約</v>
          </cell>
          <cell r="BK27"/>
          <cell r="BL27" t="str">
            <v/>
          </cell>
          <cell r="BM27" t="str">
            <v>○</v>
          </cell>
          <cell r="BN27" t="b">
            <v>1</v>
          </cell>
          <cell r="BO27" t="b">
            <v>1</v>
          </cell>
        </row>
        <row r="28">
          <cell r="F28" t="str">
            <v/>
          </cell>
          <cell r="G28" t="str">
            <v>Di238</v>
          </cell>
          <cell r="H28" t="str">
            <v>⑩役務</v>
          </cell>
          <cell r="I28" t="str">
            <v>年末調整関係諸用紙及び法定調書関係諸用紙の封入業務（第４グループ）
一括発送分　86,825件ほか</v>
          </cell>
          <cell r="J28" t="str">
            <v>支出負担行為担当官
大阪国税局総務部次長
鯵本　智史
大阪府大阪市中央区大手前１－５－６３</v>
          </cell>
          <cell r="K28"/>
          <cell r="L28"/>
          <cell r="M28">
            <v>44741</v>
          </cell>
          <cell r="N28" t="str">
            <v>株式会社プリント・キャリー
大阪府東大阪市荒本北２－６－２１</v>
          </cell>
          <cell r="O28">
            <v>1122001006723</v>
          </cell>
          <cell r="P28" t="str">
            <v>⑥その他の法人等</v>
          </cell>
          <cell r="Q28"/>
          <cell r="R28" t="str">
            <v>①一般競争入札</v>
          </cell>
          <cell r="S28"/>
          <cell r="T28">
            <v>4073322</v>
          </cell>
          <cell r="U28" t="str">
            <v>@45.1円</v>
          </cell>
          <cell r="V28">
            <v>4062833</v>
          </cell>
          <cell r="W28">
            <v>0.997</v>
          </cell>
          <cell r="X28"/>
          <cell r="Y28"/>
          <cell r="Z28" t="str">
            <v>○</v>
          </cell>
          <cell r="AA28" t="str">
            <v>②同種の他の契約の予定価格を類推されるおそれがあるため公表しない</v>
          </cell>
          <cell r="AB28">
            <v>2</v>
          </cell>
          <cell r="AC28">
            <v>0</v>
          </cell>
          <cell r="AD28" t="str">
            <v>○</v>
          </cell>
          <cell r="AE28"/>
          <cell r="AF28" t="str">
            <v>×</v>
          </cell>
          <cell r="AG28"/>
          <cell r="AH28"/>
          <cell r="AI28"/>
          <cell r="AJ28"/>
          <cell r="AK28"/>
          <cell r="AL28"/>
          <cell r="AM28"/>
          <cell r="AN28"/>
          <cell r="AO28"/>
          <cell r="AP28"/>
          <cell r="AQ28"/>
          <cell r="AR28"/>
          <cell r="AS28"/>
          <cell r="AT28"/>
          <cell r="AU28"/>
          <cell r="AV28"/>
          <cell r="AW28"/>
          <cell r="AX28"/>
          <cell r="AY28"/>
          <cell r="AZ28"/>
          <cell r="BA28"/>
          <cell r="BB28"/>
          <cell r="BC28" t="str">
            <v>年間支払金額</v>
          </cell>
          <cell r="BD28" t="str">
            <v>○</v>
          </cell>
          <cell r="BE28" t="str">
            <v>×</v>
          </cell>
          <cell r="BF28" t="str">
            <v>×</v>
          </cell>
          <cell r="BG28" t="str">
            <v>×</v>
          </cell>
          <cell r="BH28" t="str">
            <v/>
          </cell>
          <cell r="BI28" t="str">
            <v>⑩役務</v>
          </cell>
          <cell r="BJ28" t="str">
            <v>単価契約</v>
          </cell>
          <cell r="BK28"/>
          <cell r="BL28" t="str">
            <v/>
          </cell>
          <cell r="BM28" t="str">
            <v>○</v>
          </cell>
          <cell r="BN28" t="b">
            <v>1</v>
          </cell>
          <cell r="BO28" t="b">
            <v>1</v>
          </cell>
        </row>
        <row r="29">
          <cell r="F29" t="str">
            <v/>
          </cell>
          <cell r="G29" t="str">
            <v>Di239</v>
          </cell>
          <cell r="H29" t="str">
            <v>⑩役務</v>
          </cell>
          <cell r="I29" t="str">
            <v>年末調整関係諸用紙及び法定調書関係諸用紙の封入業務（第５グループ）
一括発送分　95,254件ほか</v>
          </cell>
          <cell r="J29" t="str">
            <v>支出負担行為担当官
大阪国税局総務部次長
鯵本　智史
大阪府大阪市中央区大手前１－５－６３</v>
          </cell>
          <cell r="K29"/>
          <cell r="L29"/>
          <cell r="M29">
            <v>44741</v>
          </cell>
          <cell r="N29" t="str">
            <v>株式会社グロップ
岡山県岡山市中区さい東町２－２－５</v>
          </cell>
          <cell r="O29">
            <v>6260001002220</v>
          </cell>
          <cell r="P29" t="str">
            <v>⑥その他の法人等</v>
          </cell>
          <cell r="Q29"/>
          <cell r="R29" t="str">
            <v>①一般競争入札</v>
          </cell>
          <cell r="S29"/>
          <cell r="T29">
            <v>4336220</v>
          </cell>
          <cell r="U29" t="str">
            <v>@43.45円</v>
          </cell>
          <cell r="V29">
            <v>4250887.3</v>
          </cell>
          <cell r="W29">
            <v>0.98</v>
          </cell>
          <cell r="X29"/>
          <cell r="Y29"/>
          <cell r="Z29" t="str">
            <v>○</v>
          </cell>
          <cell r="AA29" t="str">
            <v>②同種の他の契約の予定価格を類推されるおそれがあるため公表しない</v>
          </cell>
          <cell r="AB29">
            <v>3</v>
          </cell>
          <cell r="AC29">
            <v>1</v>
          </cell>
          <cell r="AD29" t="str">
            <v>○</v>
          </cell>
          <cell r="AE29"/>
          <cell r="AF29" t="str">
            <v>○</v>
          </cell>
          <cell r="AG29"/>
          <cell r="AH29"/>
          <cell r="AI29"/>
          <cell r="AJ29"/>
          <cell r="AK29"/>
          <cell r="AL29"/>
          <cell r="AM29"/>
          <cell r="AN29"/>
          <cell r="AO29"/>
          <cell r="AP29"/>
          <cell r="AQ29"/>
          <cell r="AR29"/>
          <cell r="AS29"/>
          <cell r="AT29"/>
          <cell r="AU29"/>
          <cell r="AV29"/>
          <cell r="AW29"/>
          <cell r="AX29"/>
          <cell r="AY29"/>
          <cell r="AZ29"/>
          <cell r="BA29"/>
          <cell r="BB29"/>
          <cell r="BC29" t="str">
            <v>年間支払金額</v>
          </cell>
          <cell r="BD29" t="str">
            <v>○</v>
          </cell>
          <cell r="BE29" t="str">
            <v>×</v>
          </cell>
          <cell r="BF29" t="str">
            <v>×</v>
          </cell>
          <cell r="BG29" t="str">
            <v>×</v>
          </cell>
          <cell r="BH29" t="str">
            <v/>
          </cell>
          <cell r="BI29" t="str">
            <v>⑩役務</v>
          </cell>
          <cell r="BJ29" t="str">
            <v>単価契約</v>
          </cell>
          <cell r="BK29"/>
          <cell r="BL29" t="str">
            <v/>
          </cell>
          <cell r="BM29" t="str">
            <v>○</v>
          </cell>
          <cell r="BN29" t="b">
            <v>1</v>
          </cell>
          <cell r="BO29" t="b">
            <v>1</v>
          </cell>
        </row>
        <row r="30">
          <cell r="F30">
            <v>6</v>
          </cell>
          <cell r="G30" t="str">
            <v>Di240</v>
          </cell>
          <cell r="H30" t="str">
            <v>⑩役務</v>
          </cell>
          <cell r="I30" t="str">
            <v>年末調整関係諸用紙及び法定調書関係諸用紙の封入業務（第６グループ）
一括発送分　87,975件ほか</v>
          </cell>
          <cell r="J30" t="str">
            <v>支出負担行為担当官
大阪国税局総務部次長
鯵本　智史
大阪府大阪市中央区大手前１－５－６３</v>
          </cell>
          <cell r="K30"/>
          <cell r="L30"/>
          <cell r="M30">
            <v>44741</v>
          </cell>
          <cell r="N30" t="str">
            <v>株式会社グロップ
岡山県岡山市中区さい東町２－２－５</v>
          </cell>
          <cell r="O30">
            <v>6260001002220</v>
          </cell>
          <cell r="P30" t="str">
            <v>⑥その他の法人等</v>
          </cell>
          <cell r="Q30"/>
          <cell r="R30" t="str">
            <v>④随意契約（企画競争無し）</v>
          </cell>
          <cell r="S30"/>
          <cell r="T30">
            <v>3892523</v>
          </cell>
          <cell r="U30" t="str">
            <v>@41.8円</v>
          </cell>
          <cell r="V30">
            <v>3753849</v>
          </cell>
          <cell r="W30">
            <v>0.96399999999999997</v>
          </cell>
          <cell r="X30"/>
          <cell r="Y30"/>
          <cell r="Z30" t="str">
            <v>○</v>
          </cell>
          <cell r="AA30" t="str">
            <v>②同種の他の契約の予定価格を類推されるおそれがあるため公表しない</v>
          </cell>
          <cell r="AB30">
            <v>2</v>
          </cell>
          <cell r="AC30">
            <v>0</v>
          </cell>
          <cell r="AD30" t="str">
            <v>○</v>
          </cell>
          <cell r="AE30"/>
          <cell r="AF30" t="str">
            <v>○</v>
          </cell>
          <cell r="AG30"/>
          <cell r="AH30" t="str">
            <v>⑭予決令第99条の2（競争に付しても入札者がないとき、又は再度の入札をしても落札者がないとき）</v>
          </cell>
          <cell r="AI30" t="str">
            <v>一般競争入札において入札者がいない又は再度の入札を実施しても、落札者となるべき者がいないことから、会計法第29条の３第５項及び予決令第99の２に該当するため。</v>
          </cell>
          <cell r="AJ30"/>
          <cell r="AK30"/>
          <cell r="AL30"/>
          <cell r="AM30"/>
          <cell r="AN30"/>
          <cell r="AO30"/>
          <cell r="AP30"/>
          <cell r="AQ30"/>
          <cell r="AR30"/>
          <cell r="AS30"/>
          <cell r="AT30"/>
          <cell r="AU30"/>
          <cell r="AV30"/>
          <cell r="AW30"/>
          <cell r="AX30"/>
          <cell r="AY30"/>
          <cell r="AZ30"/>
          <cell r="BA30"/>
          <cell r="BB30"/>
          <cell r="BC30" t="str">
            <v>年間支払金額</v>
          </cell>
          <cell r="BD30" t="str">
            <v>○</v>
          </cell>
          <cell r="BE30" t="str">
            <v>×</v>
          </cell>
          <cell r="BF30" t="str">
            <v>×</v>
          </cell>
          <cell r="BG30" t="str">
            <v>×</v>
          </cell>
          <cell r="BH30" t="str">
            <v/>
          </cell>
          <cell r="BI30" t="str">
            <v>⑩役務</v>
          </cell>
          <cell r="BJ30" t="str">
            <v>単価契約</v>
          </cell>
          <cell r="BK30"/>
          <cell r="BL30" t="str">
            <v/>
          </cell>
          <cell r="BM30" t="str">
            <v>○</v>
          </cell>
          <cell r="BN30" t="b">
            <v>1</v>
          </cell>
          <cell r="BO30" t="b">
            <v>1</v>
          </cell>
        </row>
        <row r="31">
          <cell r="F31" t="str">
            <v/>
          </cell>
          <cell r="G31" t="str">
            <v>Di241</v>
          </cell>
          <cell r="H31" t="str">
            <v>⑩役務</v>
          </cell>
          <cell r="I31" t="str">
            <v>年末調整関係諸用紙及び法定調書関係諸用紙の封入業務（第７グループ）
一括発送分　88,374件ほか</v>
          </cell>
          <cell r="J31" t="str">
            <v>支出負担行為担当官
大阪国税局総務部次長
鯵本　智史
大阪府大阪市中央区大手前１－５－６３</v>
          </cell>
          <cell r="K31"/>
          <cell r="L31"/>
          <cell r="M31">
            <v>44741</v>
          </cell>
          <cell r="N31" t="str">
            <v>株式会社グロップ
岡山県岡山市中区さい東町２－２－５</v>
          </cell>
          <cell r="O31">
            <v>6260001002220</v>
          </cell>
          <cell r="P31" t="str">
            <v>⑥その他の法人等</v>
          </cell>
          <cell r="Q31"/>
          <cell r="R31" t="str">
            <v>①一般競争入札</v>
          </cell>
          <cell r="S31"/>
          <cell r="T31">
            <v>4123543</v>
          </cell>
          <cell r="U31" t="str">
            <v>@42.9円</v>
          </cell>
          <cell r="V31">
            <v>3895920.6</v>
          </cell>
          <cell r="W31">
            <v>0.94399999999999995</v>
          </cell>
          <cell r="X31"/>
          <cell r="Y31"/>
          <cell r="Z31" t="str">
            <v>○</v>
          </cell>
          <cell r="AA31" t="str">
            <v>②同種の他の契約の予定価格を類推されるおそれがあるため公表しない</v>
          </cell>
          <cell r="AB31">
            <v>3</v>
          </cell>
          <cell r="AC31">
            <v>1</v>
          </cell>
          <cell r="AD31" t="str">
            <v>○</v>
          </cell>
          <cell r="AE31"/>
          <cell r="AF31" t="str">
            <v>○</v>
          </cell>
          <cell r="AG31"/>
          <cell r="AH31"/>
          <cell r="AI31"/>
          <cell r="AJ31"/>
          <cell r="AK31"/>
          <cell r="AL31"/>
          <cell r="AM31"/>
          <cell r="AN31"/>
          <cell r="AO31"/>
          <cell r="AP31"/>
          <cell r="AQ31"/>
          <cell r="AR31"/>
          <cell r="AS31"/>
          <cell r="AT31"/>
          <cell r="AU31"/>
          <cell r="AV31"/>
          <cell r="AW31"/>
          <cell r="AX31"/>
          <cell r="AY31"/>
          <cell r="AZ31"/>
          <cell r="BA31"/>
          <cell r="BB31"/>
          <cell r="BC31" t="str">
            <v>年間支払金額</v>
          </cell>
          <cell r="BD31" t="str">
            <v>○</v>
          </cell>
          <cell r="BE31" t="str">
            <v>×</v>
          </cell>
          <cell r="BF31" t="str">
            <v>×</v>
          </cell>
          <cell r="BG31" t="str">
            <v>×</v>
          </cell>
          <cell r="BH31" t="str">
            <v/>
          </cell>
          <cell r="BI31" t="str">
            <v>⑩役務</v>
          </cell>
          <cell r="BJ31" t="str">
            <v>単価契約</v>
          </cell>
          <cell r="BK31"/>
          <cell r="BL31" t="str">
            <v/>
          </cell>
          <cell r="BM31" t="str">
            <v>○</v>
          </cell>
          <cell r="BN31" t="b">
            <v>1</v>
          </cell>
          <cell r="BO31" t="b">
            <v>1</v>
          </cell>
        </row>
        <row r="32">
          <cell r="F32" t="str">
            <v/>
          </cell>
          <cell r="G32" t="str">
            <v>Di242</v>
          </cell>
          <cell r="H32" t="str">
            <v>⑩役務</v>
          </cell>
          <cell r="I32" t="str">
            <v>年末調整関係諸用紙及び法定調書関係諸用紙の封入業務（第８グループ）
一括発送分　81,589件ほか</v>
          </cell>
          <cell r="J32" t="str">
            <v>支出負担行為担当官
大阪国税局総務部次長
鯵本　智史
大阪府大阪市中央区大手前１－５－６３</v>
          </cell>
          <cell r="K32"/>
          <cell r="L32"/>
          <cell r="M32">
            <v>44741</v>
          </cell>
          <cell r="N32" t="str">
            <v>データゾーン株式会社
大阪府寝屋川市点野２－１２－１４</v>
          </cell>
          <cell r="O32">
            <v>8120001152903</v>
          </cell>
          <cell r="P32" t="str">
            <v>⑥その他の法人等</v>
          </cell>
          <cell r="Q32"/>
          <cell r="R32" t="str">
            <v>①一般競争入札</v>
          </cell>
          <cell r="S32"/>
          <cell r="T32">
            <v>3987403</v>
          </cell>
          <cell r="U32" t="str">
            <v>＠47.3円</v>
          </cell>
          <cell r="V32">
            <v>3960381.7</v>
          </cell>
          <cell r="W32">
            <v>0.99299999999999999</v>
          </cell>
          <cell r="X32"/>
          <cell r="Y32"/>
          <cell r="Z32" t="str">
            <v>○</v>
          </cell>
          <cell r="AA32" t="str">
            <v>②同種の他の契約の予定価格を類推されるおそれがあるため公表しない</v>
          </cell>
          <cell r="AB32">
            <v>2</v>
          </cell>
          <cell r="AC32">
            <v>0</v>
          </cell>
          <cell r="AD32" t="str">
            <v>○</v>
          </cell>
          <cell r="AE32"/>
          <cell r="AF32" t="str">
            <v>×</v>
          </cell>
          <cell r="AG32"/>
          <cell r="AH32"/>
          <cell r="AI32"/>
          <cell r="AJ32"/>
          <cell r="AK32"/>
          <cell r="AL32"/>
          <cell r="AM32"/>
          <cell r="AN32"/>
          <cell r="AO32"/>
          <cell r="AP32"/>
          <cell r="AQ32"/>
          <cell r="AR32"/>
          <cell r="AS32"/>
          <cell r="AT32"/>
          <cell r="AU32"/>
          <cell r="AV32"/>
          <cell r="AW32"/>
          <cell r="AX32"/>
          <cell r="AY32"/>
          <cell r="AZ32"/>
          <cell r="BA32"/>
          <cell r="BB32"/>
          <cell r="BC32" t="str">
            <v>年間支払金額</v>
          </cell>
          <cell r="BD32" t="str">
            <v>○</v>
          </cell>
          <cell r="BE32" t="str">
            <v>×</v>
          </cell>
          <cell r="BF32" t="str">
            <v>×</v>
          </cell>
          <cell r="BG32" t="str">
            <v>×</v>
          </cell>
          <cell r="BH32" t="str">
            <v/>
          </cell>
          <cell r="BI32" t="str">
            <v>⑩役務</v>
          </cell>
          <cell r="BJ32" t="str">
            <v>単価契約</v>
          </cell>
          <cell r="BK32"/>
          <cell r="BL32" t="str">
            <v/>
          </cell>
          <cell r="BM32" t="str">
            <v>○</v>
          </cell>
          <cell r="BN32" t="b">
            <v>1</v>
          </cell>
          <cell r="BO32" t="b">
            <v>1</v>
          </cell>
        </row>
        <row r="33">
          <cell r="F33" t="str">
            <v/>
          </cell>
          <cell r="G33" t="str">
            <v>Di243</v>
          </cell>
          <cell r="H33" t="str">
            <v>⑩役務</v>
          </cell>
          <cell r="I33" t="str">
            <v>年末調整関係諸用紙及び法定調書関係諸用紙の封入業務（第９グループ）
一括発送分　74,484件ほか</v>
          </cell>
          <cell r="J33" t="str">
            <v>支出負担行為担当官
大阪国税局総務部次長
鯵本　智史
大阪府大阪市中央区大手前１－５－６３</v>
          </cell>
          <cell r="K33"/>
          <cell r="L33"/>
          <cell r="M33">
            <v>44741</v>
          </cell>
          <cell r="N33" t="str">
            <v>株式会社グロップ
岡山県岡山市中区さい東町２－２－５</v>
          </cell>
          <cell r="O33">
            <v>6260001002220</v>
          </cell>
          <cell r="P33" t="str">
            <v>⑥その他の法人等</v>
          </cell>
          <cell r="Q33"/>
          <cell r="R33" t="str">
            <v>①一般競争入札</v>
          </cell>
          <cell r="S33"/>
          <cell r="T33">
            <v>3674237</v>
          </cell>
          <cell r="U33" t="str">
            <v>@47.85円</v>
          </cell>
          <cell r="V33">
            <v>3632484.9</v>
          </cell>
          <cell r="W33">
            <v>0.98799999999999999</v>
          </cell>
          <cell r="X33"/>
          <cell r="Y33"/>
          <cell r="Z33" t="str">
            <v>○</v>
          </cell>
          <cell r="AA33" t="str">
            <v>②同種の他の契約の予定価格を類推されるおそれがあるため公表しない</v>
          </cell>
          <cell r="AB33">
            <v>3</v>
          </cell>
          <cell r="AC33">
            <v>1</v>
          </cell>
          <cell r="AD33" t="str">
            <v>○</v>
          </cell>
          <cell r="AE33"/>
          <cell r="AF33" t="str">
            <v>○</v>
          </cell>
          <cell r="AG33"/>
          <cell r="AH33"/>
          <cell r="AI33"/>
          <cell r="AJ33"/>
          <cell r="AK33"/>
          <cell r="AL33"/>
          <cell r="AM33"/>
          <cell r="AN33"/>
          <cell r="AO33"/>
          <cell r="AP33"/>
          <cell r="AQ33"/>
          <cell r="AR33"/>
          <cell r="AS33"/>
          <cell r="AT33"/>
          <cell r="AU33"/>
          <cell r="AV33"/>
          <cell r="AW33"/>
          <cell r="AX33"/>
          <cell r="AY33"/>
          <cell r="AZ33"/>
          <cell r="BA33"/>
          <cell r="BB33"/>
          <cell r="BC33" t="str">
            <v>年間支払金額</v>
          </cell>
          <cell r="BD33" t="str">
            <v>○</v>
          </cell>
          <cell r="BE33" t="str">
            <v>×</v>
          </cell>
          <cell r="BF33" t="str">
            <v>×</v>
          </cell>
          <cell r="BG33" t="str">
            <v>×</v>
          </cell>
          <cell r="BH33" t="str">
            <v/>
          </cell>
          <cell r="BI33" t="str">
            <v>⑩役務</v>
          </cell>
          <cell r="BJ33" t="str">
            <v>単価契約</v>
          </cell>
          <cell r="BK33"/>
          <cell r="BL33" t="str">
            <v/>
          </cell>
          <cell r="BM33" t="str">
            <v>○</v>
          </cell>
          <cell r="BN33" t="b">
            <v>1</v>
          </cell>
          <cell r="BO33" t="b">
            <v>1</v>
          </cell>
        </row>
        <row r="34">
          <cell r="F34">
            <v>7</v>
          </cell>
          <cell r="G34" t="str">
            <v>Di244</v>
          </cell>
          <cell r="H34" t="str">
            <v>④電力</v>
          </cell>
          <cell r="I34" t="str">
            <v>電気の購入（区分１）
21,312,111kwh</v>
          </cell>
          <cell r="J34" t="str">
            <v>支出負担行為担当官
大阪国税局総務部次長
鯵本　智史
大阪府大阪市中央区大手前１－５－６３
ほか14官署</v>
          </cell>
          <cell r="K34" t="str">
            <v>③合庁</v>
          </cell>
          <cell r="L34" t="str">
            <v>○</v>
          </cell>
          <cell r="M34">
            <v>44742</v>
          </cell>
          <cell r="N34" t="str">
            <v>ゼロワットパワー株式会社
千葉県柏市若柴１７８－４　柏の葉キャンパスＫＯＩＬ</v>
          </cell>
          <cell r="O34">
            <v>1040001089656</v>
          </cell>
          <cell r="P34" t="str">
            <v>⑥その他の法人等</v>
          </cell>
          <cell r="Q34"/>
          <cell r="R34" t="str">
            <v>④随意契約（企画競争無し）</v>
          </cell>
          <cell r="S34"/>
          <cell r="T34">
            <v>602458994</v>
          </cell>
          <cell r="U34" t="str">
            <v>＠11.57円ほか</v>
          </cell>
          <cell r="V34">
            <v>377160804</v>
          </cell>
          <cell r="W34">
            <v>0.626</v>
          </cell>
          <cell r="X34"/>
          <cell r="Y34"/>
          <cell r="Z34" t="str">
            <v>○</v>
          </cell>
          <cell r="AA34" t="str">
            <v>②同種の他の契約の予定価格を類推されるおそれがあるため公表しない</v>
          </cell>
          <cell r="AB34">
            <v>0</v>
          </cell>
          <cell r="AC34">
            <v>0</v>
          </cell>
          <cell r="AD34" t="str">
            <v>○</v>
          </cell>
          <cell r="AE34"/>
          <cell r="AF34" t="str">
            <v>×</v>
          </cell>
          <cell r="AG34"/>
          <cell r="AH34" t="str">
            <v>⑭予決令第99条の2（競争に付しても入札者がないとき、又は再度の入札をしても落札者がないとき）</v>
          </cell>
          <cell r="AI34" t="str">
            <v>一般競争入札において入札者がいない又は再度の入札を実施しても、落札者となるべき者がいないことから、会計法第29条の３第５項及び予決令第99の２に該当するため。</v>
          </cell>
          <cell r="AJ34"/>
          <cell r="AK34"/>
          <cell r="AL34"/>
          <cell r="AM34"/>
          <cell r="AN34"/>
          <cell r="AO34"/>
          <cell r="AP34"/>
          <cell r="AQ34"/>
          <cell r="AR34"/>
          <cell r="AS34"/>
          <cell r="AT34"/>
          <cell r="AU34"/>
          <cell r="AV34"/>
          <cell r="AW34"/>
          <cell r="AX34"/>
          <cell r="AY34"/>
          <cell r="AZ34"/>
          <cell r="BA34"/>
          <cell r="BB34"/>
          <cell r="BC34" t="str">
            <v>年間支払金額(自官署のみ)</v>
          </cell>
          <cell r="BD34" t="str">
            <v>○</v>
          </cell>
          <cell r="BE34" t="str">
            <v>×</v>
          </cell>
          <cell r="BF34" t="str">
            <v>×</v>
          </cell>
          <cell r="BG34" t="str">
            <v>×</v>
          </cell>
          <cell r="BH34" t="str">
            <v/>
          </cell>
          <cell r="BI34" t="str">
            <v>④電力</v>
          </cell>
          <cell r="BJ34" t="str">
            <v>分担契約/単価契約</v>
          </cell>
          <cell r="BK34"/>
          <cell r="BL34">
            <v>1</v>
          </cell>
          <cell r="BM34" t="str">
            <v>○</v>
          </cell>
          <cell r="BN34" t="b">
            <v>1</v>
          </cell>
          <cell r="BO34" t="b">
            <v>1</v>
          </cell>
        </row>
        <row r="35">
          <cell r="F35">
            <v>8</v>
          </cell>
          <cell r="G35" t="str">
            <v>Di258</v>
          </cell>
          <cell r="H35" t="str">
            <v>⑩役務</v>
          </cell>
          <cell r="I35" t="str">
            <v>令和４年度（第72回）税理士試験で使用する試験会場の借上げ（区分１）</v>
          </cell>
          <cell r="J35" t="str">
            <v>支出負担行為担当官
大阪国税局総務部次長
鯵本　智史
大阪府大阪市中央区大手前１－５－６３</v>
          </cell>
          <cell r="K35"/>
          <cell r="L35"/>
          <cell r="M35">
            <v>44741</v>
          </cell>
          <cell r="N35" t="str">
            <v>公益財団法人国立京都国際会館
京都府京都市左京区岩倉大鷺町４２２</v>
          </cell>
          <cell r="O35">
            <v>1130005012365</v>
          </cell>
          <cell r="P35" t="str">
            <v>①公益社団法人</v>
          </cell>
          <cell r="Q35" t="str">
            <v>国所管</v>
          </cell>
          <cell r="R35" t="str">
            <v>④随意契約（企画競争無し）</v>
          </cell>
          <cell r="S35" t="str">
            <v>●</v>
          </cell>
          <cell r="T35">
            <v>17261684</v>
          </cell>
          <cell r="U35">
            <v>17224064</v>
          </cell>
          <cell r="V35"/>
          <cell r="W35">
            <v>0.997</v>
          </cell>
          <cell r="X35"/>
          <cell r="Y35"/>
          <cell r="Z35" t="str">
            <v>×</v>
          </cell>
          <cell r="AA35" t="str">
            <v>②同種の他の契約の予定価格を類推されるおそれがあるため公表しない</v>
          </cell>
          <cell r="AB35">
            <v>1</v>
          </cell>
          <cell r="AC35">
            <v>0</v>
          </cell>
          <cell r="AD35" t="str">
            <v>○</v>
          </cell>
          <cell r="AE35"/>
          <cell r="AF35" t="str">
            <v>×</v>
          </cell>
          <cell r="AG35"/>
          <cell r="AH35" t="str">
            <v>①会計法第29条の3第4項（契約の性質又は目的が競争を許さない場合）</v>
          </cell>
          <cell r="AI35" t="str">
            <v>公募を実施した結果、業務履行可能な者が契約相手方しかなく競争を許さないことから会計法29条の３第４項に該当するため。</v>
          </cell>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v>0</v>
          </cell>
          <cell r="BI35" t="str">
            <v>⑩役務</v>
          </cell>
          <cell r="BJ35" t="str">
            <v/>
          </cell>
          <cell r="BK35"/>
          <cell r="BL35">
            <v>1</v>
          </cell>
          <cell r="BM35" t="str">
            <v>○</v>
          </cell>
          <cell r="BN35" t="b">
            <v>1</v>
          </cell>
          <cell r="BO35" t="b">
            <v>1</v>
          </cell>
        </row>
        <row r="36">
          <cell r="F36">
            <v>9</v>
          </cell>
          <cell r="G36" t="str">
            <v>Di259</v>
          </cell>
          <cell r="H36" t="str">
            <v>⑩役務</v>
          </cell>
          <cell r="I36" t="str">
            <v>令和４年度（第72回）税理士試験で使用する試験会場の借上げ（区分２）</v>
          </cell>
          <cell r="J36" t="str">
            <v>支出負担行為担当官
大阪国税局総務部次長
鯵本　智史
大阪府大阪市中央区大手前１－５－６３</v>
          </cell>
          <cell r="K36"/>
          <cell r="L36"/>
          <cell r="M36">
            <v>44741</v>
          </cell>
          <cell r="N36" t="str">
            <v>株式会社京都産業振興センター
京都府京都市左京区岡崎成勝寺町９－１</v>
          </cell>
          <cell r="O36">
            <v>5130001007704</v>
          </cell>
          <cell r="P36" t="str">
            <v>⑥その他の法人等</v>
          </cell>
          <cell r="Q36"/>
          <cell r="R36" t="str">
            <v>④随意契約（企画競争無し）</v>
          </cell>
          <cell r="S36" t="str">
            <v>●</v>
          </cell>
          <cell r="T36">
            <v>6770506</v>
          </cell>
          <cell r="U36">
            <v>6708465</v>
          </cell>
          <cell r="V36"/>
          <cell r="W36">
            <v>0.99</v>
          </cell>
          <cell r="X36"/>
          <cell r="Y36"/>
          <cell r="Z36" t="str">
            <v>×</v>
          </cell>
          <cell r="AA36" t="str">
            <v>②同種の他の契約の予定価格を類推されるおそれがあるため公表しない</v>
          </cell>
          <cell r="AB36">
            <v>1</v>
          </cell>
          <cell r="AC36">
            <v>0</v>
          </cell>
          <cell r="AD36" t="str">
            <v>○</v>
          </cell>
          <cell r="AE36"/>
          <cell r="AF36" t="str">
            <v>×</v>
          </cell>
          <cell r="AG36"/>
          <cell r="AH36" t="str">
            <v>①会計法第29条の3第4項（契約の性質又は目的が競争を許さない場合）</v>
          </cell>
          <cell r="AI36" t="str">
            <v>公募を実施した結果、業務履行可能な者が契約相手方しかなく競争を許さないことから会計法29条の３第４項に該当するため。</v>
          </cell>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v>0</v>
          </cell>
          <cell r="BI36" t="str">
            <v>⑩役務</v>
          </cell>
          <cell r="BJ36" t="str">
            <v/>
          </cell>
          <cell r="BK36"/>
          <cell r="BL36" t="str">
            <v/>
          </cell>
          <cell r="BM36" t="str">
            <v>○</v>
          </cell>
          <cell r="BN36" t="b">
            <v>1</v>
          </cell>
          <cell r="BO36" t="b">
            <v>1</v>
          </cell>
        </row>
        <row r="37">
          <cell r="F37" t="str">
            <v/>
          </cell>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F38" t="str">
            <v/>
          </cell>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F39" t="str">
            <v/>
          </cell>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F40" t="str">
            <v/>
          </cell>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F41" t="str">
            <v/>
          </cell>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F42" t="str">
            <v/>
          </cell>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F43" t="str">
            <v/>
          </cell>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F44" t="str">
            <v/>
          </cell>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F45" t="str">
            <v/>
          </cell>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F46" t="str">
            <v/>
          </cell>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F47" t="str">
            <v/>
          </cell>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F48" t="str">
            <v/>
          </cell>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F49" t="str">
            <v/>
          </cell>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F50" t="str">
            <v/>
          </cell>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F51" t="str">
            <v/>
          </cell>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F52" t="str">
            <v/>
          </cell>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F53" t="str">
            <v/>
          </cell>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F54" t="str">
            <v/>
          </cell>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F55" t="str">
            <v/>
          </cell>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F56" t="str">
            <v/>
          </cell>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F57" t="str">
            <v/>
          </cell>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F58" t="str">
            <v/>
          </cell>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F59" t="str">
            <v/>
          </cell>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F60" t="str">
            <v/>
          </cell>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F61" t="str">
            <v/>
          </cell>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F62" t="str">
            <v/>
          </cell>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F63" t="str">
            <v/>
          </cell>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F64" t="str">
            <v/>
          </cell>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F65" t="str">
            <v/>
          </cell>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F66" t="str">
            <v/>
          </cell>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F67" t="str">
            <v/>
          </cell>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F68" t="str">
            <v/>
          </cell>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F69" t="str">
            <v/>
          </cell>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F70" t="str">
            <v/>
          </cell>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F71" t="str">
            <v/>
          </cell>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F72" t="str">
            <v/>
          </cell>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F73" t="str">
            <v/>
          </cell>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F74" t="str">
            <v/>
          </cell>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F75" t="str">
            <v/>
          </cell>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F76" t="str">
            <v/>
          </cell>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F77" t="str">
            <v/>
          </cell>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F78" t="str">
            <v/>
          </cell>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F79" t="str">
            <v/>
          </cell>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F80" t="str">
            <v/>
          </cell>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F81" t="str">
            <v/>
          </cell>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F82" t="str">
            <v/>
          </cell>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F83" t="str">
            <v/>
          </cell>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F84" t="str">
            <v/>
          </cell>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F85" t="str">
            <v/>
          </cell>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F86" t="str">
            <v/>
          </cell>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F87" t="str">
            <v/>
          </cell>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F88" t="str">
            <v/>
          </cell>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F89" t="str">
            <v/>
          </cell>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F90" t="str">
            <v/>
          </cell>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F91" t="str">
            <v/>
          </cell>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F92" t="str">
            <v/>
          </cell>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F93" t="str">
            <v/>
          </cell>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F94" t="str">
            <v/>
          </cell>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F95" t="str">
            <v/>
          </cell>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F96" t="str">
            <v/>
          </cell>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F97" t="str">
            <v/>
          </cell>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F98" t="str">
            <v/>
          </cell>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F99" t="str">
            <v/>
          </cell>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F100" t="str">
            <v/>
          </cell>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F101" t="str">
            <v/>
          </cell>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F102" t="str">
            <v/>
          </cell>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F103" t="str">
            <v/>
          </cell>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F104" t="str">
            <v/>
          </cell>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F105" t="str">
            <v/>
          </cell>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F106" t="str">
            <v/>
          </cell>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F107" t="str">
            <v/>
          </cell>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F108" t="str">
            <v/>
          </cell>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F109" t="str">
            <v/>
          </cell>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F110" t="str">
            <v/>
          </cell>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F111" t="str">
            <v/>
          </cell>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F112" t="str">
            <v/>
          </cell>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F113" t="str">
            <v/>
          </cell>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F114" t="str">
            <v/>
          </cell>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F115" t="str">
            <v/>
          </cell>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F116" t="str">
            <v/>
          </cell>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F117" t="str">
            <v/>
          </cell>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F118" t="str">
            <v/>
          </cell>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F119" t="str">
            <v/>
          </cell>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F120" t="str">
            <v/>
          </cell>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F121" t="str">
            <v/>
          </cell>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F122" t="str">
            <v/>
          </cell>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F123" t="str">
            <v/>
          </cell>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F124" t="str">
            <v/>
          </cell>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F125" t="str">
            <v/>
          </cell>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F126" t="str">
            <v/>
          </cell>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F127" t="str">
            <v/>
          </cell>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F128" t="str">
            <v/>
          </cell>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F129" t="str">
            <v/>
          </cell>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F130" t="str">
            <v/>
          </cell>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F131" t="str">
            <v/>
          </cell>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F132" t="str">
            <v/>
          </cell>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F133" t="str">
            <v/>
          </cell>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F134" t="str">
            <v/>
          </cell>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F135" t="str">
            <v/>
          </cell>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F136" t="str">
            <v/>
          </cell>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F137" t="str">
            <v/>
          </cell>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F138" t="str">
            <v/>
          </cell>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F139" t="str">
            <v/>
          </cell>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F140" t="str">
            <v/>
          </cell>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F141" t="str">
            <v/>
          </cell>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F142" t="str">
            <v/>
          </cell>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F143" t="str">
            <v/>
          </cell>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F144" t="str">
            <v/>
          </cell>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F145" t="str">
            <v/>
          </cell>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F146" t="str">
            <v/>
          </cell>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F147" t="str">
            <v/>
          </cell>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F148" t="str">
            <v/>
          </cell>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F149" t="str">
            <v/>
          </cell>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F150" t="str">
            <v/>
          </cell>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F151" t="str">
            <v/>
          </cell>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F152" t="str">
            <v/>
          </cell>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F153" t="str">
            <v/>
          </cell>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F154" t="str">
            <v/>
          </cell>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F155" t="str">
            <v/>
          </cell>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F156" t="str">
            <v/>
          </cell>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F157" t="str">
            <v/>
          </cell>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F158" t="str">
            <v/>
          </cell>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F159" t="str">
            <v/>
          </cell>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F160" t="str">
            <v/>
          </cell>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F161" t="str">
            <v/>
          </cell>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F162" t="str">
            <v/>
          </cell>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F163" t="str">
            <v/>
          </cell>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F164" t="str">
            <v/>
          </cell>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F165" t="str">
            <v/>
          </cell>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F166" t="str">
            <v/>
          </cell>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F167" t="str">
            <v/>
          </cell>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F168" t="str">
            <v/>
          </cell>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F169" t="str">
            <v/>
          </cell>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F170" t="str">
            <v/>
          </cell>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F171" t="str">
            <v/>
          </cell>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F172" t="str">
            <v/>
          </cell>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F173" t="str">
            <v/>
          </cell>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F174" t="str">
            <v/>
          </cell>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F175" t="str">
            <v/>
          </cell>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F176" t="str">
            <v/>
          </cell>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F177" t="str">
            <v/>
          </cell>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F178" t="str">
            <v/>
          </cell>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F179" t="str">
            <v/>
          </cell>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F180" t="str">
            <v/>
          </cell>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F181" t="str">
            <v/>
          </cell>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F182" t="str">
            <v/>
          </cell>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F183" t="str">
            <v/>
          </cell>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F184" t="str">
            <v/>
          </cell>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F185" t="str">
            <v/>
          </cell>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F186" t="str">
            <v/>
          </cell>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F187" t="str">
            <v/>
          </cell>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F188" t="str">
            <v/>
          </cell>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F189" t="str">
            <v/>
          </cell>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F190" t="str">
            <v/>
          </cell>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F191" t="str">
            <v/>
          </cell>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F192" t="str">
            <v/>
          </cell>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F193" t="str">
            <v/>
          </cell>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F194" t="str">
            <v/>
          </cell>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F195" t="str">
            <v/>
          </cell>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F196" t="str">
            <v/>
          </cell>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F197" t="str">
            <v/>
          </cell>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F198" t="str">
            <v/>
          </cell>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F199" t="str">
            <v/>
          </cell>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F200" t="str">
            <v/>
          </cell>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F201" t="str">
            <v/>
          </cell>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F202" t="str">
            <v/>
          </cell>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F203" t="str">
            <v/>
          </cell>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F204" t="str">
            <v/>
          </cell>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F205" t="str">
            <v/>
          </cell>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F206" t="str">
            <v/>
          </cell>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F207" t="str">
            <v/>
          </cell>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F208" t="str">
            <v/>
          </cell>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F209" t="str">
            <v/>
          </cell>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F210" t="str">
            <v/>
          </cell>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F211" t="str">
            <v/>
          </cell>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F212" t="str">
            <v/>
          </cell>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F213" t="str">
            <v/>
          </cell>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F214" t="str">
            <v/>
          </cell>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F215" t="str">
            <v/>
          </cell>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F216" t="str">
            <v/>
          </cell>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F217" t="str">
            <v/>
          </cell>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F218" t="str">
            <v/>
          </cell>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F219" t="str">
            <v/>
          </cell>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F220" t="str">
            <v/>
          </cell>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F221" t="str">
            <v/>
          </cell>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F222" t="str">
            <v/>
          </cell>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F223" t="str">
            <v/>
          </cell>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F224" t="str">
            <v/>
          </cell>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F225" t="str">
            <v/>
          </cell>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F226" t="str">
            <v/>
          </cell>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F227" t="str">
            <v/>
          </cell>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F228" t="str">
            <v/>
          </cell>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F229" t="str">
            <v/>
          </cell>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F230" t="str">
            <v/>
          </cell>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F231" t="str">
            <v/>
          </cell>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F232" t="str">
            <v/>
          </cell>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F233" t="str">
            <v/>
          </cell>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F234" t="str">
            <v/>
          </cell>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F235" t="str">
            <v/>
          </cell>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F236" t="str">
            <v/>
          </cell>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F237" t="str">
            <v/>
          </cell>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F238" t="str">
            <v/>
          </cell>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F239" t="str">
            <v/>
          </cell>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F240" t="str">
            <v/>
          </cell>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F241" t="str">
            <v/>
          </cell>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F242" t="str">
            <v/>
          </cell>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F243" t="str">
            <v/>
          </cell>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F244" t="str">
            <v/>
          </cell>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F245" t="str">
            <v/>
          </cell>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F246" t="str">
            <v/>
          </cell>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F247" t="str">
            <v/>
          </cell>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F248" t="str">
            <v/>
          </cell>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F249" t="str">
            <v/>
          </cell>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F250" t="str">
            <v/>
          </cell>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F251" t="str">
            <v/>
          </cell>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F252" t="str">
            <v/>
          </cell>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F253" t="str">
            <v/>
          </cell>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F254" t="str">
            <v/>
          </cell>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F255" t="str">
            <v/>
          </cell>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F256" t="str">
            <v/>
          </cell>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F257" t="str">
            <v/>
          </cell>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F258" t="str">
            <v/>
          </cell>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F259" t="str">
            <v/>
          </cell>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F260" t="str">
            <v/>
          </cell>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F261" t="str">
            <v/>
          </cell>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F262" t="str">
            <v/>
          </cell>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F263" t="str">
            <v/>
          </cell>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F264" t="str">
            <v/>
          </cell>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F265" t="str">
            <v/>
          </cell>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F266" t="str">
            <v/>
          </cell>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F267" t="str">
            <v/>
          </cell>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F268" t="str">
            <v/>
          </cell>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F269" t="str">
            <v/>
          </cell>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F270" t="str">
            <v/>
          </cell>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F271" t="str">
            <v/>
          </cell>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F272" t="str">
            <v/>
          </cell>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F273" t="str">
            <v/>
          </cell>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F274" t="str">
            <v/>
          </cell>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F275" t="str">
            <v/>
          </cell>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F276" t="str">
            <v/>
          </cell>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F277" t="str">
            <v/>
          </cell>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F278" t="str">
            <v/>
          </cell>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F279" t="str">
            <v/>
          </cell>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F280" t="str">
            <v/>
          </cell>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F281" t="str">
            <v/>
          </cell>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F282" t="str">
            <v/>
          </cell>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F283" t="str">
            <v/>
          </cell>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F284" t="str">
            <v/>
          </cell>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F285" t="str">
            <v/>
          </cell>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F286" t="str">
            <v/>
          </cell>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F287" t="str">
            <v/>
          </cell>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F288" t="str">
            <v/>
          </cell>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F289" t="str">
            <v/>
          </cell>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F290" t="str">
            <v/>
          </cell>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F291" t="str">
            <v/>
          </cell>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F292" t="str">
            <v/>
          </cell>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F293" t="str">
            <v/>
          </cell>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F294" t="str">
            <v/>
          </cell>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F295" t="str">
            <v/>
          </cell>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F296" t="str">
            <v/>
          </cell>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F297" t="str">
            <v/>
          </cell>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F298" t="str">
            <v/>
          </cell>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F299" t="str">
            <v/>
          </cell>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F300" t="str">
            <v/>
          </cell>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F301" t="str">
            <v/>
          </cell>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F302" t="str">
            <v/>
          </cell>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F303" t="str">
            <v/>
          </cell>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F304" t="str">
            <v/>
          </cell>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F305" t="str">
            <v/>
          </cell>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F306" t="str">
            <v/>
          </cell>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F307" t="str">
            <v/>
          </cell>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F308" t="str">
            <v/>
          </cell>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F309" t="str">
            <v/>
          </cell>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F310" t="str">
            <v/>
          </cell>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F311" t="str">
            <v/>
          </cell>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F312" t="str">
            <v/>
          </cell>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F313" t="str">
            <v/>
          </cell>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F314" t="str">
            <v/>
          </cell>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F315" t="str">
            <v/>
          </cell>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F316" t="str">
            <v/>
          </cell>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F317" t="str">
            <v/>
          </cell>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F318" t="str">
            <v/>
          </cell>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F319" t="str">
            <v/>
          </cell>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F320" t="str">
            <v/>
          </cell>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F321" t="str">
            <v/>
          </cell>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F322" t="str">
            <v/>
          </cell>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F323" t="str">
            <v/>
          </cell>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F324" t="str">
            <v/>
          </cell>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F325" t="str">
            <v/>
          </cell>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F326" t="str">
            <v/>
          </cell>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F327" t="str">
            <v/>
          </cell>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F328" t="str">
            <v/>
          </cell>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F329" t="str">
            <v/>
          </cell>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F330" t="str">
            <v/>
          </cell>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F331" t="str">
            <v/>
          </cell>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F332" t="str">
            <v/>
          </cell>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F333" t="str">
            <v/>
          </cell>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F334" t="str">
            <v/>
          </cell>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F335" t="str">
            <v/>
          </cell>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F336" t="str">
            <v/>
          </cell>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F337" t="str">
            <v/>
          </cell>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F338" t="str">
            <v/>
          </cell>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F339" t="str">
            <v/>
          </cell>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F340" t="str">
            <v/>
          </cell>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F341" t="str">
            <v/>
          </cell>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F342" t="str">
            <v/>
          </cell>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F343" t="str">
            <v/>
          </cell>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F344" t="str">
            <v/>
          </cell>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F345" t="str">
            <v/>
          </cell>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F346" t="str">
            <v/>
          </cell>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F347" t="str">
            <v/>
          </cell>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F348" t="str">
            <v/>
          </cell>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F349" t="str">
            <v/>
          </cell>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F350" t="str">
            <v/>
          </cell>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F351" t="str">
            <v/>
          </cell>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F352" t="str">
            <v/>
          </cell>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F353" t="str">
            <v/>
          </cell>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F354" t="str">
            <v/>
          </cell>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F355" t="str">
            <v/>
          </cell>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F356" t="str">
            <v/>
          </cell>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F357" t="str">
            <v/>
          </cell>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F358" t="str">
            <v/>
          </cell>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F359" t="str">
            <v/>
          </cell>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F360" t="str">
            <v/>
          </cell>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F361" t="str">
            <v/>
          </cell>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F362" t="str">
            <v/>
          </cell>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F363" t="str">
            <v/>
          </cell>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F364" t="str">
            <v/>
          </cell>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F365" t="str">
            <v/>
          </cell>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F366" t="str">
            <v/>
          </cell>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F367" t="str">
            <v/>
          </cell>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F368" t="str">
            <v/>
          </cell>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F369" t="str">
            <v/>
          </cell>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F370" t="str">
            <v/>
          </cell>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F371" t="str">
            <v/>
          </cell>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F372" t="str">
            <v/>
          </cell>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F373" t="str">
            <v/>
          </cell>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F374" t="str">
            <v/>
          </cell>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F375" t="str">
            <v/>
          </cell>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F376" t="str">
            <v/>
          </cell>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F377" t="str">
            <v/>
          </cell>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F378" t="str">
            <v/>
          </cell>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F379" t="str">
            <v/>
          </cell>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F380" t="str">
            <v/>
          </cell>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F381" t="str">
            <v/>
          </cell>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F382" t="str">
            <v/>
          </cell>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F383" t="str">
            <v/>
          </cell>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F384" t="str">
            <v/>
          </cell>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F385" t="str">
            <v/>
          </cell>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F386" t="str">
            <v/>
          </cell>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F387" t="str">
            <v/>
          </cell>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F388" t="str">
            <v/>
          </cell>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F389" t="str">
            <v/>
          </cell>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F390" t="str">
            <v/>
          </cell>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F391" t="str">
            <v/>
          </cell>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F392" t="str">
            <v/>
          </cell>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F393" t="str">
            <v/>
          </cell>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F394" t="str">
            <v/>
          </cell>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F395" t="str">
            <v/>
          </cell>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F396" t="str">
            <v/>
          </cell>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F397" t="str">
            <v/>
          </cell>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F398" t="str">
            <v/>
          </cell>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F399" t="str">
            <v/>
          </cell>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F400" t="str">
            <v/>
          </cell>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F401" t="str">
            <v/>
          </cell>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F402" t="str">
            <v/>
          </cell>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F403" t="str">
            <v/>
          </cell>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F404" t="str">
            <v/>
          </cell>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F405" t="str">
            <v/>
          </cell>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F406" t="str">
            <v/>
          </cell>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F407" t="str">
            <v/>
          </cell>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F408" t="str">
            <v/>
          </cell>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F409" t="str">
            <v/>
          </cell>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F410" t="str">
            <v/>
          </cell>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F411" t="str">
            <v/>
          </cell>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F412" t="str">
            <v/>
          </cell>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F413" t="str">
            <v/>
          </cell>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F414" t="str">
            <v/>
          </cell>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F415" t="str">
            <v/>
          </cell>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F416" t="str">
            <v/>
          </cell>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F417" t="str">
            <v/>
          </cell>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F418" t="str">
            <v/>
          </cell>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F419" t="str">
            <v/>
          </cell>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F420" t="str">
            <v/>
          </cell>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F421" t="str">
            <v/>
          </cell>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F422" t="str">
            <v/>
          </cell>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F423" t="str">
            <v/>
          </cell>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F424" t="str">
            <v/>
          </cell>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F425" t="str">
            <v/>
          </cell>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F426" t="str">
            <v/>
          </cell>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F427" t="str">
            <v/>
          </cell>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F428" t="str">
            <v/>
          </cell>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F429" t="str">
            <v/>
          </cell>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F430" t="str">
            <v/>
          </cell>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F431" t="str">
            <v/>
          </cell>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F432" t="str">
            <v/>
          </cell>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F433" t="str">
            <v/>
          </cell>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F434" t="str">
            <v/>
          </cell>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F435" t="str">
            <v/>
          </cell>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F436" t="str">
            <v/>
          </cell>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F437" t="str">
            <v/>
          </cell>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F438" t="str">
            <v/>
          </cell>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F439" t="str">
            <v/>
          </cell>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F440" t="str">
            <v/>
          </cell>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F441" t="str">
            <v/>
          </cell>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F442" t="str">
            <v/>
          </cell>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F443" t="str">
            <v/>
          </cell>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F444" t="str">
            <v/>
          </cell>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F445" t="str">
            <v/>
          </cell>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F446" t="str">
            <v/>
          </cell>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F447" t="str">
            <v/>
          </cell>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F448" t="str">
            <v/>
          </cell>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F449" t="str">
            <v/>
          </cell>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F450" t="str">
            <v/>
          </cell>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F451" t="str">
            <v/>
          </cell>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F452" t="str">
            <v/>
          </cell>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F453" t="str">
            <v/>
          </cell>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F454" t="str">
            <v/>
          </cell>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F455" t="str">
            <v/>
          </cell>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F456" t="str">
            <v/>
          </cell>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F457" t="str">
            <v/>
          </cell>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F458" t="str">
            <v/>
          </cell>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F459" t="str">
            <v/>
          </cell>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F460" t="str">
            <v/>
          </cell>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F461" t="str">
            <v/>
          </cell>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F462" t="str">
            <v/>
          </cell>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F463" t="str">
            <v/>
          </cell>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F464" t="str">
            <v/>
          </cell>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F465" t="str">
            <v/>
          </cell>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F466" t="str">
            <v/>
          </cell>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F467" t="str">
            <v/>
          </cell>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F468" t="str">
            <v/>
          </cell>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F469" t="str">
            <v/>
          </cell>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F470" t="str">
            <v/>
          </cell>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F471" t="str">
            <v/>
          </cell>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F472" t="str">
            <v/>
          </cell>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F473" t="str">
            <v/>
          </cell>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F474" t="str">
            <v/>
          </cell>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F475" t="str">
            <v/>
          </cell>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F476" t="str">
            <v/>
          </cell>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F477" t="str">
            <v/>
          </cell>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F478" t="str">
            <v/>
          </cell>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F479" t="str">
            <v/>
          </cell>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F480" t="str">
            <v/>
          </cell>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F481" t="str">
            <v/>
          </cell>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F482" t="str">
            <v/>
          </cell>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F483" t="str">
            <v/>
          </cell>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F484" t="str">
            <v/>
          </cell>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F485" t="str">
            <v/>
          </cell>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F486" t="str">
            <v/>
          </cell>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F487" t="str">
            <v/>
          </cell>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F488" t="str">
            <v/>
          </cell>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F489" t="str">
            <v/>
          </cell>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F490" t="str">
            <v/>
          </cell>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F491" t="str">
            <v/>
          </cell>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F492" t="str">
            <v/>
          </cell>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F493" t="str">
            <v/>
          </cell>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F494" t="str">
            <v/>
          </cell>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F495" t="str">
            <v/>
          </cell>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F496" t="str">
            <v/>
          </cell>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F497" t="str">
            <v/>
          </cell>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F498" t="str">
            <v/>
          </cell>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F499" t="str">
            <v/>
          </cell>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F500" t="str">
            <v/>
          </cell>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F501" t="str">
            <v/>
          </cell>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F502" t="str">
            <v/>
          </cell>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F503" t="str">
            <v/>
          </cell>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F504" t="str">
            <v/>
          </cell>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F505" t="str">
            <v/>
          </cell>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F506" t="str">
            <v/>
          </cell>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F507" t="str">
            <v/>
          </cell>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F508" t="str">
            <v/>
          </cell>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F509" t="str">
            <v/>
          </cell>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F510" t="str">
            <v/>
          </cell>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F511" t="str">
            <v/>
          </cell>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F512" t="str">
            <v/>
          </cell>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F513" t="str">
            <v/>
          </cell>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F514" t="str">
            <v/>
          </cell>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F515" t="str">
            <v/>
          </cell>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F516" t="str">
            <v/>
          </cell>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F517" t="str">
            <v/>
          </cell>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F518" t="str">
            <v/>
          </cell>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F519" t="str">
            <v/>
          </cell>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F520" t="str">
            <v/>
          </cell>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F521" t="str">
            <v/>
          </cell>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F522" t="str">
            <v/>
          </cell>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F523" t="str">
            <v/>
          </cell>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F524" t="str">
            <v/>
          </cell>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F525" t="str">
            <v/>
          </cell>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F526" t="str">
            <v/>
          </cell>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F527" t="str">
            <v/>
          </cell>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F528" t="str">
            <v/>
          </cell>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F529" t="str">
            <v/>
          </cell>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F530" t="str">
            <v/>
          </cell>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F531" t="str">
            <v/>
          </cell>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F532" t="str">
            <v/>
          </cell>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F533" t="str">
            <v/>
          </cell>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F534" t="str">
            <v/>
          </cell>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F535" t="str">
            <v/>
          </cell>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F536" t="str">
            <v/>
          </cell>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F537" t="str">
            <v/>
          </cell>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F538" t="str">
            <v/>
          </cell>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F539" t="str">
            <v/>
          </cell>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F540" t="str">
            <v/>
          </cell>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F541" t="str">
            <v/>
          </cell>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F542" t="str">
            <v/>
          </cell>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F543" t="str">
            <v/>
          </cell>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F544" t="str">
            <v/>
          </cell>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F545" t="str">
            <v/>
          </cell>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F546" t="str">
            <v/>
          </cell>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F547" t="str">
            <v/>
          </cell>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F548" t="str">
            <v/>
          </cell>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F549" t="str">
            <v/>
          </cell>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F550" t="str">
            <v/>
          </cell>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F551" t="str">
            <v/>
          </cell>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F552" t="str">
            <v/>
          </cell>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F553" t="str">
            <v/>
          </cell>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F554" t="str">
            <v/>
          </cell>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F555" t="str">
            <v/>
          </cell>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F556" t="str">
            <v/>
          </cell>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F557" t="str">
            <v/>
          </cell>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F558" t="str">
            <v/>
          </cell>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F559" t="str">
            <v/>
          </cell>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F560" t="str">
            <v/>
          </cell>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F561" t="str">
            <v/>
          </cell>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F562" t="str">
            <v/>
          </cell>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F563" t="str">
            <v/>
          </cell>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F564" t="str">
            <v/>
          </cell>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F565" t="str">
            <v/>
          </cell>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F566" t="str">
            <v/>
          </cell>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F567" t="str">
            <v/>
          </cell>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F568" t="str">
            <v/>
          </cell>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F569" t="str">
            <v/>
          </cell>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F570" t="str">
            <v/>
          </cell>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F571" t="str">
            <v/>
          </cell>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F572" t="str">
            <v/>
          </cell>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F573" t="str">
            <v/>
          </cell>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F574" t="str">
            <v/>
          </cell>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F575" t="str">
            <v/>
          </cell>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F576" t="str">
            <v/>
          </cell>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F577" t="str">
            <v/>
          </cell>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F578" t="str">
            <v/>
          </cell>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F579" t="str">
            <v/>
          </cell>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F580" t="str">
            <v/>
          </cell>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F581" t="str">
            <v/>
          </cell>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F582" t="str">
            <v/>
          </cell>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F583" t="str">
            <v/>
          </cell>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F584" t="str">
            <v/>
          </cell>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F585" t="str">
            <v/>
          </cell>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F586" t="str">
            <v/>
          </cell>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F587" t="str">
            <v/>
          </cell>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F588" t="str">
            <v/>
          </cell>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F589" t="str">
            <v/>
          </cell>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F590" t="str">
            <v/>
          </cell>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F591" t="str">
            <v/>
          </cell>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F592" t="str">
            <v/>
          </cell>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F593" t="str">
            <v/>
          </cell>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F594" t="str">
            <v/>
          </cell>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F595" t="str">
            <v/>
          </cell>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F596" t="str">
            <v/>
          </cell>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F597" t="str">
            <v/>
          </cell>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F598" t="str">
            <v/>
          </cell>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F599" t="str">
            <v/>
          </cell>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F600" t="str">
            <v/>
          </cell>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F601" t="str">
            <v/>
          </cell>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F602" t="str">
            <v/>
          </cell>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F603" t="str">
            <v/>
          </cell>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F604" t="str">
            <v/>
          </cell>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F605" t="str">
            <v/>
          </cell>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F606" t="str">
            <v/>
          </cell>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F607" t="str">
            <v/>
          </cell>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F608" t="str">
            <v/>
          </cell>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F609" t="str">
            <v/>
          </cell>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F610" t="str">
            <v/>
          </cell>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F611" t="str">
            <v/>
          </cell>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F612" t="str">
            <v/>
          </cell>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F613" t="str">
            <v/>
          </cell>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F614" t="str">
            <v/>
          </cell>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F615" t="str">
            <v/>
          </cell>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F616" t="str">
            <v/>
          </cell>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F617" t="str">
            <v/>
          </cell>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F618" t="str">
            <v/>
          </cell>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F619" t="str">
            <v/>
          </cell>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F620" t="str">
            <v/>
          </cell>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F621" t="str">
            <v/>
          </cell>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F622" t="str">
            <v/>
          </cell>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F623" t="str">
            <v/>
          </cell>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F624" t="str">
            <v/>
          </cell>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F625" t="str">
            <v/>
          </cell>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F626" t="str">
            <v/>
          </cell>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F627" t="str">
            <v/>
          </cell>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F628" t="str">
            <v/>
          </cell>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F629" t="str">
            <v/>
          </cell>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F630" t="str">
            <v/>
          </cell>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F631" t="str">
            <v/>
          </cell>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F632" t="str">
            <v/>
          </cell>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F633" t="str">
            <v/>
          </cell>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F634" t="str">
            <v/>
          </cell>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F635" t="str">
            <v/>
          </cell>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F636" t="str">
            <v/>
          </cell>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F637" t="str">
            <v/>
          </cell>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F638" t="str">
            <v/>
          </cell>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F639" t="str">
            <v/>
          </cell>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F640" t="str">
            <v/>
          </cell>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F641" t="str">
            <v/>
          </cell>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F642" t="str">
            <v/>
          </cell>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F643" t="str">
            <v/>
          </cell>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F644" t="str">
            <v/>
          </cell>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F645" t="str">
            <v/>
          </cell>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F646" t="str">
            <v/>
          </cell>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F647" t="str">
            <v/>
          </cell>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F648" t="str">
            <v/>
          </cell>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F649" t="str">
            <v/>
          </cell>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F650" t="str">
            <v/>
          </cell>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F651" t="str">
            <v/>
          </cell>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F652" t="str">
            <v/>
          </cell>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F653" t="str">
            <v/>
          </cell>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F654" t="str">
            <v/>
          </cell>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F655" t="str">
            <v/>
          </cell>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F656" t="str">
            <v/>
          </cell>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F657" t="str">
            <v/>
          </cell>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F658" t="str">
            <v/>
          </cell>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F659" t="str">
            <v/>
          </cell>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F660" t="str">
            <v/>
          </cell>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F661" t="str">
            <v/>
          </cell>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F662" t="str">
            <v/>
          </cell>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F663" t="str">
            <v/>
          </cell>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F664" t="str">
            <v/>
          </cell>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F665" t="str">
            <v/>
          </cell>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F666" t="str">
            <v/>
          </cell>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F667" t="str">
            <v/>
          </cell>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F668" t="str">
            <v/>
          </cell>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F669" t="str">
            <v/>
          </cell>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F670" t="str">
            <v/>
          </cell>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F671" t="str">
            <v/>
          </cell>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F672" t="str">
            <v/>
          </cell>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F673" t="str">
            <v/>
          </cell>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F674" t="str">
            <v/>
          </cell>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F675" t="str">
            <v/>
          </cell>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F676" t="str">
            <v/>
          </cell>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F677" t="str">
            <v/>
          </cell>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F678" t="str">
            <v/>
          </cell>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F679" t="str">
            <v/>
          </cell>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F680" t="str">
            <v/>
          </cell>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F681" t="str">
            <v/>
          </cell>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F682" t="str">
            <v/>
          </cell>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F683" t="str">
            <v/>
          </cell>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F684" t="str">
            <v/>
          </cell>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F685" t="str">
            <v/>
          </cell>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F686" t="str">
            <v/>
          </cell>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F687" t="str">
            <v/>
          </cell>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F688" t="str">
            <v/>
          </cell>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F689" t="str">
            <v/>
          </cell>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F690" t="str">
            <v/>
          </cell>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F691" t="str">
            <v/>
          </cell>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F692" t="str">
            <v/>
          </cell>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F693" t="str">
            <v/>
          </cell>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F694" t="str">
            <v/>
          </cell>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F695" t="str">
            <v/>
          </cell>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F696" t="str">
            <v/>
          </cell>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F697" t="str">
            <v/>
          </cell>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F698" t="str">
            <v/>
          </cell>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F699" t="str">
            <v/>
          </cell>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F700" t="str">
            <v/>
          </cell>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F701" t="str">
            <v/>
          </cell>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F702" t="str">
            <v/>
          </cell>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F703" t="str">
            <v/>
          </cell>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F704" t="str">
            <v/>
          </cell>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F705" t="str">
            <v/>
          </cell>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F706" t="str">
            <v/>
          </cell>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F707" t="str">
            <v/>
          </cell>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F708" t="str">
            <v/>
          </cell>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F709" t="str">
            <v/>
          </cell>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F710" t="str">
            <v/>
          </cell>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F711" t="str">
            <v/>
          </cell>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F712" t="str">
            <v/>
          </cell>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F713" t="str">
            <v/>
          </cell>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F714" t="str">
            <v/>
          </cell>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F715" t="str">
            <v/>
          </cell>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F716" t="str">
            <v/>
          </cell>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F717" t="str">
            <v/>
          </cell>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F718" t="str">
            <v/>
          </cell>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F719" t="str">
            <v/>
          </cell>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F720" t="str">
            <v/>
          </cell>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F721" t="str">
            <v/>
          </cell>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F722" t="str">
            <v/>
          </cell>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F723" t="str">
            <v/>
          </cell>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F724" t="str">
            <v/>
          </cell>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F725" t="str">
            <v/>
          </cell>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F726" t="str">
            <v/>
          </cell>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F727" t="str">
            <v/>
          </cell>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F728" t="str">
            <v/>
          </cell>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F729" t="str">
            <v/>
          </cell>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F730" t="str">
            <v/>
          </cell>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F731" t="str">
            <v/>
          </cell>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F732" t="str">
            <v/>
          </cell>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F733" t="str">
            <v/>
          </cell>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F734" t="str">
            <v/>
          </cell>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F735" t="str">
            <v/>
          </cell>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F736" t="str">
            <v/>
          </cell>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F737" t="str">
            <v/>
          </cell>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F738" t="str">
            <v/>
          </cell>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F739" t="str">
            <v/>
          </cell>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F740" t="str">
            <v/>
          </cell>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F741" t="str">
            <v/>
          </cell>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F742" t="str">
            <v/>
          </cell>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F743" t="str">
            <v/>
          </cell>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F744" t="str">
            <v/>
          </cell>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F745" t="str">
            <v/>
          </cell>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F746" t="str">
            <v/>
          </cell>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F747" t="str">
            <v/>
          </cell>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F748" t="str">
            <v/>
          </cell>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F749" t="str">
            <v/>
          </cell>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F750" t="str">
            <v/>
          </cell>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F751" t="str">
            <v/>
          </cell>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F752" t="str">
            <v/>
          </cell>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F753" t="str">
            <v/>
          </cell>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F754" t="str">
            <v/>
          </cell>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F755" t="str">
            <v/>
          </cell>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F756" t="str">
            <v/>
          </cell>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F757" t="str">
            <v/>
          </cell>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F758" t="str">
            <v/>
          </cell>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F759" t="str">
            <v/>
          </cell>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F760" t="str">
            <v/>
          </cell>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F761" t="str">
            <v/>
          </cell>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F762" t="str">
            <v/>
          </cell>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F763" t="str">
            <v/>
          </cell>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F764" t="str">
            <v/>
          </cell>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F765" t="str">
            <v/>
          </cell>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F766" t="str">
            <v/>
          </cell>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F767" t="str">
            <v/>
          </cell>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F768" t="str">
            <v/>
          </cell>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F769" t="str">
            <v/>
          </cell>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F770" t="str">
            <v/>
          </cell>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F771" t="str">
            <v/>
          </cell>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F772" t="str">
            <v/>
          </cell>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F773" t="str">
            <v/>
          </cell>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F774" t="str">
            <v/>
          </cell>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F775" t="str">
            <v/>
          </cell>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F776" t="str">
            <v/>
          </cell>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F777" t="str">
            <v/>
          </cell>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F778" t="str">
            <v/>
          </cell>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F779" t="str">
            <v/>
          </cell>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F780" t="str">
            <v/>
          </cell>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F781" t="str">
            <v/>
          </cell>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F782" t="str">
            <v/>
          </cell>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F783" t="str">
            <v/>
          </cell>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F784" t="str">
            <v/>
          </cell>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F785" t="str">
            <v/>
          </cell>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F786" t="str">
            <v/>
          </cell>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F787" t="str">
            <v/>
          </cell>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F788" t="str">
            <v/>
          </cell>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F789" t="str">
            <v/>
          </cell>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F790" t="str">
            <v/>
          </cell>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F791" t="str">
            <v/>
          </cell>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F792" t="str">
            <v/>
          </cell>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F793" t="str">
            <v/>
          </cell>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F794" t="str">
            <v/>
          </cell>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F795" t="str">
            <v/>
          </cell>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F796" t="str">
            <v/>
          </cell>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F797" t="str">
            <v/>
          </cell>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F798" t="str">
            <v/>
          </cell>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F799" t="str">
            <v/>
          </cell>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F800" t="str">
            <v/>
          </cell>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F801" t="str">
            <v/>
          </cell>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F802" t="str">
            <v/>
          </cell>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F803" t="str">
            <v/>
          </cell>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F804" t="str">
            <v/>
          </cell>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F805" t="str">
            <v/>
          </cell>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F806" t="str">
            <v/>
          </cell>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F807" t="str">
            <v/>
          </cell>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F808" t="str">
            <v/>
          </cell>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F809" t="str">
            <v/>
          </cell>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F810" t="str">
            <v/>
          </cell>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F811" t="str">
            <v/>
          </cell>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F812" t="str">
            <v/>
          </cell>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F813" t="str">
            <v/>
          </cell>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F814" t="str">
            <v/>
          </cell>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F815" t="str">
            <v/>
          </cell>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F816" t="str">
            <v/>
          </cell>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F817" t="str">
            <v/>
          </cell>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F818" t="str">
            <v/>
          </cell>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F819" t="str">
            <v/>
          </cell>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F820" t="str">
            <v/>
          </cell>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F821" t="str">
            <v/>
          </cell>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F822" t="str">
            <v/>
          </cell>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F823" t="str">
            <v/>
          </cell>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F824" t="str">
            <v/>
          </cell>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F825" t="str">
            <v/>
          </cell>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F826" t="str">
            <v/>
          </cell>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F827" t="str">
            <v/>
          </cell>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F828" t="str">
            <v/>
          </cell>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F829" t="str">
            <v/>
          </cell>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F830" t="str">
            <v/>
          </cell>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F831" t="str">
            <v/>
          </cell>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F832" t="str">
            <v/>
          </cell>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F833" t="str">
            <v/>
          </cell>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F834" t="str">
            <v/>
          </cell>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F835" t="str">
            <v/>
          </cell>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F836" t="str">
            <v/>
          </cell>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F837" t="str">
            <v/>
          </cell>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F838" t="str">
            <v/>
          </cell>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F839" t="str">
            <v/>
          </cell>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F840" t="str">
            <v/>
          </cell>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F841" t="str">
            <v/>
          </cell>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F842" t="str">
            <v/>
          </cell>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F843" t="str">
            <v/>
          </cell>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F844" t="str">
            <v/>
          </cell>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F845" t="str">
            <v/>
          </cell>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F846" t="str">
            <v/>
          </cell>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F847" t="str">
            <v/>
          </cell>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F848" t="str">
            <v/>
          </cell>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F849" t="str">
            <v/>
          </cell>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F850" t="str">
            <v/>
          </cell>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F851" t="str">
            <v/>
          </cell>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F852" t="str">
            <v/>
          </cell>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F853" t="str">
            <v/>
          </cell>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F854" t="str">
            <v/>
          </cell>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F855" t="str">
            <v/>
          </cell>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F856" t="str">
            <v/>
          </cell>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F857" t="str">
            <v/>
          </cell>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F858" t="str">
            <v/>
          </cell>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F859" t="str">
            <v/>
          </cell>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F860" t="str">
            <v/>
          </cell>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F861" t="str">
            <v/>
          </cell>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F862" t="str">
            <v/>
          </cell>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F863" t="str">
            <v/>
          </cell>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F864" t="str">
            <v/>
          </cell>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F865" t="str">
            <v/>
          </cell>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F866" t="str">
            <v/>
          </cell>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F867" t="str">
            <v/>
          </cell>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F868" t="str">
            <v/>
          </cell>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F869" t="str">
            <v/>
          </cell>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F870" t="str">
            <v/>
          </cell>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F871" t="str">
            <v/>
          </cell>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F872" t="str">
            <v/>
          </cell>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F873" t="str">
            <v/>
          </cell>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F874" t="str">
            <v/>
          </cell>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F875" t="str">
            <v/>
          </cell>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F876" t="str">
            <v/>
          </cell>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F877" t="str">
            <v/>
          </cell>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F878" t="str">
            <v/>
          </cell>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F879" t="str">
            <v/>
          </cell>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F880" t="str">
            <v/>
          </cell>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F881" t="str">
            <v/>
          </cell>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F882" t="str">
            <v/>
          </cell>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F883" t="str">
            <v/>
          </cell>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F884" t="str">
            <v/>
          </cell>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F885" t="str">
            <v/>
          </cell>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F886" t="str">
            <v/>
          </cell>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F887" t="str">
            <v/>
          </cell>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F888" t="str">
            <v/>
          </cell>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F889" t="str">
            <v/>
          </cell>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F890" t="str">
            <v/>
          </cell>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F891" t="str">
            <v/>
          </cell>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F892" t="str">
            <v/>
          </cell>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F893" t="str">
            <v/>
          </cell>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F894" t="str">
            <v/>
          </cell>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F895" t="str">
            <v/>
          </cell>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F896" t="str">
            <v/>
          </cell>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F897" t="str">
            <v/>
          </cell>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F898" t="str">
            <v/>
          </cell>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F899" t="str">
            <v/>
          </cell>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F900" t="str">
            <v/>
          </cell>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F901" t="str">
            <v/>
          </cell>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F902" t="str">
            <v/>
          </cell>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F903" t="str">
            <v/>
          </cell>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F904" t="str">
            <v/>
          </cell>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F905" t="str">
            <v/>
          </cell>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F906" t="str">
            <v/>
          </cell>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F907" t="str">
            <v/>
          </cell>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F908" t="str">
            <v/>
          </cell>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F909" t="str">
            <v/>
          </cell>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F910" t="str">
            <v/>
          </cell>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F911" t="str">
            <v/>
          </cell>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F912" t="str">
            <v/>
          </cell>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F913" t="str">
            <v/>
          </cell>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F914" t="str">
            <v/>
          </cell>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F915" t="str">
            <v/>
          </cell>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F916" t="str">
            <v/>
          </cell>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F917" t="str">
            <v/>
          </cell>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F918" t="str">
            <v/>
          </cell>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F919" t="str">
            <v/>
          </cell>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F920" t="str">
            <v/>
          </cell>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F921" t="str">
            <v/>
          </cell>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F922" t="str">
            <v/>
          </cell>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F923" t="str">
            <v/>
          </cell>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F924" t="str">
            <v/>
          </cell>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F925" t="str">
            <v/>
          </cell>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F926" t="str">
            <v/>
          </cell>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F927" t="str">
            <v/>
          </cell>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F928" t="str">
            <v/>
          </cell>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F929" t="str">
            <v/>
          </cell>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F930" t="str">
            <v/>
          </cell>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F931" t="str">
            <v/>
          </cell>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F932" t="str">
            <v/>
          </cell>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F933" t="str">
            <v/>
          </cell>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F934" t="str">
            <v/>
          </cell>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F935" t="str">
            <v/>
          </cell>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F936" t="str">
            <v/>
          </cell>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F937" t="str">
            <v/>
          </cell>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F938" t="str">
            <v/>
          </cell>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F939" t="str">
            <v/>
          </cell>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F940" t="str">
            <v/>
          </cell>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F941" t="str">
            <v/>
          </cell>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F942" t="str">
            <v/>
          </cell>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F943" t="str">
            <v/>
          </cell>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F944" t="str">
            <v/>
          </cell>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F945" t="str">
            <v/>
          </cell>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F946" t="str">
            <v/>
          </cell>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F947" t="str">
            <v/>
          </cell>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F948" t="str">
            <v/>
          </cell>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F949" t="str">
            <v/>
          </cell>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F950" t="str">
            <v/>
          </cell>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F951" t="str">
            <v/>
          </cell>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F952" t="str">
            <v/>
          </cell>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F953" t="str">
            <v/>
          </cell>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F954" t="str">
            <v/>
          </cell>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F955" t="str">
            <v/>
          </cell>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F956" t="str">
            <v/>
          </cell>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F957" t="str">
            <v/>
          </cell>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F958" t="str">
            <v/>
          </cell>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F959" t="str">
            <v/>
          </cell>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F960" t="str">
            <v/>
          </cell>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F961" t="str">
            <v/>
          </cell>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F962" t="str">
            <v/>
          </cell>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F963" t="str">
            <v/>
          </cell>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F964" t="str">
            <v/>
          </cell>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F965" t="str">
            <v/>
          </cell>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F966" t="str">
            <v/>
          </cell>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F967" t="str">
            <v/>
          </cell>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F968" t="str">
            <v/>
          </cell>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F969" t="str">
            <v/>
          </cell>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F970" t="str">
            <v/>
          </cell>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F971" t="str">
            <v/>
          </cell>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F972" t="str">
            <v/>
          </cell>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F973" t="str">
            <v/>
          </cell>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F974" t="str">
            <v/>
          </cell>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F975" t="str">
            <v/>
          </cell>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F976" t="str">
            <v/>
          </cell>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F977" t="str">
            <v/>
          </cell>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F978" t="str">
            <v/>
          </cell>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F979" t="str">
            <v/>
          </cell>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F980" t="str">
            <v/>
          </cell>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F981" t="str">
            <v/>
          </cell>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F982" t="str">
            <v/>
          </cell>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F983" t="str">
            <v/>
          </cell>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F984" t="str">
            <v/>
          </cell>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F985" t="str">
            <v/>
          </cell>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F986" t="str">
            <v/>
          </cell>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F987" t="str">
            <v/>
          </cell>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F988" t="str">
            <v/>
          </cell>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F989" t="str">
            <v/>
          </cell>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F990" t="str">
            <v/>
          </cell>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F991" t="str">
            <v/>
          </cell>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F992" t="str">
            <v/>
          </cell>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F993" t="str">
            <v/>
          </cell>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F994" t="str">
            <v/>
          </cell>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F995" t="str">
            <v/>
          </cell>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F996" t="str">
            <v/>
          </cell>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F997" t="str">
            <v/>
          </cell>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F998" t="str">
            <v/>
          </cell>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F999" t="str">
            <v/>
          </cell>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F1000" t="str">
            <v/>
          </cell>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row r="1001">
          <cell r="F1001" t="str">
            <v/>
          </cell>
          <cell r="G1001"/>
          <cell r="H1001"/>
          <cell r="I1001"/>
          <cell r="J1001"/>
          <cell r="K1001"/>
          <cell r="L1001"/>
          <cell r="M1001"/>
          <cell r="N1001"/>
          <cell r="O1001"/>
          <cell r="P1001"/>
          <cell r="Q1001"/>
          <cell r="R1001"/>
          <cell r="S1001"/>
          <cell r="T1001"/>
          <cell r="U1001"/>
          <cell r="V1001"/>
          <cell r="W1001" t="str">
            <v>－</v>
          </cell>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t="str">
            <v>予定価格</v>
          </cell>
          <cell r="BD1001" t="str">
            <v>×</v>
          </cell>
          <cell r="BE1001" t="str">
            <v>×</v>
          </cell>
          <cell r="BF1001" t="str">
            <v>×</v>
          </cell>
          <cell r="BG1001" t="str">
            <v>×</v>
          </cell>
          <cell r="BH1001" t="str">
            <v/>
          </cell>
          <cell r="BI1001">
            <v>0</v>
          </cell>
          <cell r="BJ1001" t="str">
            <v/>
          </cell>
          <cell r="BK1001"/>
          <cell r="BL1001" t="str">
            <v/>
          </cell>
          <cell r="BM1001" t="str">
            <v>○</v>
          </cell>
          <cell r="BN1001" t="b">
            <v>1</v>
          </cell>
          <cell r="BO1001" t="b">
            <v>1</v>
          </cell>
        </row>
        <row r="1002">
          <cell r="F1002" t="str">
            <v/>
          </cell>
          <cell r="G1002"/>
          <cell r="H1002"/>
          <cell r="I1002"/>
          <cell r="J1002"/>
          <cell r="K1002"/>
          <cell r="L1002"/>
          <cell r="M1002"/>
          <cell r="N1002"/>
          <cell r="O1002"/>
          <cell r="P1002"/>
          <cell r="Q1002"/>
          <cell r="R1002"/>
          <cell r="S1002"/>
          <cell r="T1002"/>
          <cell r="U1002"/>
          <cell r="V1002"/>
          <cell r="W1002" t="str">
            <v>－</v>
          </cell>
          <cell r="X1002"/>
          <cell r="Y1002"/>
          <cell r="Z1002"/>
          <cell r="AA1002"/>
          <cell r="AB1002"/>
          <cell r="AC1002"/>
          <cell r="AD1002"/>
          <cell r="AE1002"/>
          <cell r="AF1002"/>
          <cell r="AG1002"/>
          <cell r="AH1002"/>
          <cell r="AI1002"/>
          <cell r="AJ1002"/>
          <cell r="AK1002"/>
          <cell r="AL1002"/>
          <cell r="AM1002"/>
          <cell r="AN1002"/>
          <cell r="AO1002"/>
          <cell r="AP1002"/>
          <cell r="AQ1002"/>
          <cell r="AR1002"/>
          <cell r="AS1002"/>
          <cell r="AT1002"/>
          <cell r="AU1002"/>
          <cell r="AV1002"/>
          <cell r="AW1002"/>
          <cell r="AX1002"/>
          <cell r="AY1002"/>
          <cell r="AZ1002"/>
          <cell r="BA1002"/>
          <cell r="BB1002"/>
          <cell r="BC1002" t="str">
            <v>予定価格</v>
          </cell>
          <cell r="BD1002" t="str">
            <v>×</v>
          </cell>
          <cell r="BE1002" t="str">
            <v>×</v>
          </cell>
          <cell r="BF1002" t="str">
            <v>×</v>
          </cell>
          <cell r="BG1002" t="str">
            <v>×</v>
          </cell>
          <cell r="BH1002" t="str">
            <v/>
          </cell>
          <cell r="BI1002">
            <v>0</v>
          </cell>
          <cell r="BJ1002" t="str">
            <v/>
          </cell>
          <cell r="BK1002"/>
          <cell r="BL1002" t="str">
            <v/>
          </cell>
          <cell r="BM1002" t="str">
            <v>○</v>
          </cell>
          <cell r="BN1002" t="b">
            <v>1</v>
          </cell>
          <cell r="BO1002" t="b">
            <v>1</v>
          </cell>
        </row>
        <row r="1003">
          <cell r="F1003" t="str">
            <v/>
          </cell>
          <cell r="G1003"/>
          <cell r="H1003"/>
          <cell r="I1003"/>
          <cell r="J1003"/>
          <cell r="K1003"/>
          <cell r="L1003"/>
          <cell r="M1003"/>
          <cell r="N1003"/>
          <cell r="O1003"/>
          <cell r="P1003"/>
          <cell r="Q1003"/>
          <cell r="R1003"/>
          <cell r="S1003"/>
          <cell r="T1003"/>
          <cell r="U1003"/>
          <cell r="V1003"/>
          <cell r="W1003" t="str">
            <v>－</v>
          </cell>
          <cell r="X1003"/>
          <cell r="Y1003"/>
          <cell r="Z1003"/>
          <cell r="AA1003"/>
          <cell r="AB1003"/>
          <cell r="AC1003"/>
          <cell r="AD1003"/>
          <cell r="AE1003"/>
          <cell r="AF1003"/>
          <cell r="AG1003"/>
          <cell r="AH1003"/>
          <cell r="AI1003"/>
          <cell r="AJ1003"/>
          <cell r="AK1003"/>
          <cell r="AL1003"/>
          <cell r="AM1003"/>
          <cell r="AN1003"/>
          <cell r="AO1003"/>
          <cell r="AP1003"/>
          <cell r="AQ1003"/>
          <cell r="AR1003"/>
          <cell r="AS1003"/>
          <cell r="AT1003"/>
          <cell r="AU1003"/>
          <cell r="AV1003"/>
          <cell r="AW1003"/>
          <cell r="AX1003"/>
          <cell r="AY1003"/>
          <cell r="AZ1003"/>
          <cell r="BA1003"/>
          <cell r="BB1003"/>
          <cell r="BC1003" t="str">
            <v>予定価格</v>
          </cell>
          <cell r="BD1003" t="str">
            <v>×</v>
          </cell>
          <cell r="BE1003" t="str">
            <v>×</v>
          </cell>
          <cell r="BF1003" t="str">
            <v>×</v>
          </cell>
          <cell r="BG1003" t="str">
            <v>×</v>
          </cell>
          <cell r="BH1003" t="str">
            <v/>
          </cell>
          <cell r="BI1003">
            <v>0</v>
          </cell>
          <cell r="BJ1003" t="str">
            <v/>
          </cell>
          <cell r="BK1003"/>
          <cell r="BL1003" t="str">
            <v/>
          </cell>
          <cell r="BM1003" t="str">
            <v>○</v>
          </cell>
          <cell r="BN1003" t="b">
            <v>1</v>
          </cell>
          <cell r="BO1003" t="b">
            <v>1</v>
          </cell>
        </row>
        <row r="1004">
          <cell r="F1004" t="str">
            <v/>
          </cell>
          <cell r="G1004"/>
          <cell r="H1004"/>
          <cell r="I1004"/>
          <cell r="J1004"/>
          <cell r="K1004"/>
          <cell r="L1004"/>
          <cell r="M1004"/>
          <cell r="N1004"/>
          <cell r="O1004"/>
          <cell r="P1004"/>
          <cell r="Q1004"/>
          <cell r="R1004"/>
          <cell r="S1004"/>
          <cell r="T1004"/>
          <cell r="U1004"/>
          <cell r="V1004"/>
          <cell r="W1004" t="str">
            <v>－</v>
          </cell>
          <cell r="X1004"/>
          <cell r="Y1004"/>
          <cell r="Z1004"/>
          <cell r="AA1004"/>
          <cell r="AB1004"/>
          <cell r="AC1004"/>
          <cell r="AD1004"/>
          <cell r="AE1004"/>
          <cell r="AF1004"/>
          <cell r="AG1004"/>
          <cell r="AH1004"/>
          <cell r="AI1004"/>
          <cell r="AJ1004"/>
          <cell r="AK1004"/>
          <cell r="AL1004"/>
          <cell r="AM1004"/>
          <cell r="AN1004"/>
          <cell r="AO1004"/>
          <cell r="AP1004"/>
          <cell r="AQ1004"/>
          <cell r="AR1004"/>
          <cell r="AS1004"/>
          <cell r="AT1004"/>
          <cell r="AU1004"/>
          <cell r="AV1004"/>
          <cell r="AW1004"/>
          <cell r="AX1004"/>
          <cell r="AY1004"/>
          <cell r="AZ1004"/>
          <cell r="BA1004"/>
          <cell r="BB1004"/>
          <cell r="BC1004" t="str">
            <v>予定価格</v>
          </cell>
          <cell r="BD1004" t="str">
            <v>×</v>
          </cell>
          <cell r="BE1004" t="str">
            <v>×</v>
          </cell>
          <cell r="BF1004" t="str">
            <v>×</v>
          </cell>
          <cell r="BG1004" t="str">
            <v>×</v>
          </cell>
          <cell r="BH1004" t="str">
            <v/>
          </cell>
          <cell r="BI1004">
            <v>0</v>
          </cell>
          <cell r="BJ1004" t="str">
            <v/>
          </cell>
          <cell r="BK1004"/>
          <cell r="BL1004" t="str">
            <v/>
          </cell>
          <cell r="BM1004" t="str">
            <v>○</v>
          </cell>
          <cell r="BN1004" t="b">
            <v>1</v>
          </cell>
          <cell r="BO1004" t="b">
            <v>1</v>
          </cell>
        </row>
        <row r="1005">
          <cell r="F1005" t="str">
            <v/>
          </cell>
          <cell r="G1005"/>
          <cell r="H1005"/>
          <cell r="I1005"/>
          <cell r="J1005"/>
          <cell r="K1005"/>
          <cell r="L1005"/>
          <cell r="M1005"/>
          <cell r="N1005"/>
          <cell r="O1005"/>
          <cell r="P1005"/>
          <cell r="Q1005"/>
          <cell r="R1005"/>
          <cell r="S1005"/>
          <cell r="T1005"/>
          <cell r="U1005"/>
          <cell r="V1005"/>
          <cell r="W1005" t="str">
            <v>－</v>
          </cell>
          <cell r="X1005"/>
          <cell r="Y1005"/>
          <cell r="Z1005"/>
          <cell r="AA1005"/>
          <cell r="AB1005"/>
          <cell r="AC1005"/>
          <cell r="AD1005"/>
          <cell r="AE1005"/>
          <cell r="AF1005"/>
          <cell r="AG1005"/>
          <cell r="AH1005"/>
          <cell r="AI1005"/>
          <cell r="AJ1005"/>
          <cell r="AK1005"/>
          <cell r="AL1005"/>
          <cell r="AM1005"/>
          <cell r="AN1005"/>
          <cell r="AO1005"/>
          <cell r="AP1005"/>
          <cell r="AQ1005"/>
          <cell r="AR1005"/>
          <cell r="AS1005"/>
          <cell r="AT1005"/>
          <cell r="AU1005"/>
          <cell r="AV1005"/>
          <cell r="AW1005"/>
          <cell r="AX1005"/>
          <cell r="AY1005"/>
          <cell r="AZ1005"/>
          <cell r="BA1005"/>
          <cell r="BB1005"/>
          <cell r="BC1005" t="str">
            <v>予定価格</v>
          </cell>
          <cell r="BD1005" t="str">
            <v>×</v>
          </cell>
          <cell r="BE1005" t="str">
            <v>×</v>
          </cell>
          <cell r="BF1005" t="str">
            <v>×</v>
          </cell>
          <cell r="BG1005" t="str">
            <v>×</v>
          </cell>
          <cell r="BH1005" t="str">
            <v/>
          </cell>
          <cell r="BI1005">
            <v>0</v>
          </cell>
          <cell r="BJ1005" t="str">
            <v/>
          </cell>
          <cell r="BK1005"/>
          <cell r="BL1005" t="str">
            <v/>
          </cell>
          <cell r="BM1005" t="str">
            <v>○</v>
          </cell>
          <cell r="BN1005" t="b">
            <v>1</v>
          </cell>
          <cell r="BO1005" t="b">
            <v>1</v>
          </cell>
        </row>
        <row r="1006">
          <cell r="F1006" t="str">
            <v/>
          </cell>
          <cell r="G1006"/>
          <cell r="H1006"/>
          <cell r="I1006"/>
          <cell r="J1006"/>
          <cell r="K1006"/>
          <cell r="L1006"/>
          <cell r="M1006"/>
          <cell r="N1006"/>
          <cell r="O1006"/>
          <cell r="P1006"/>
          <cell r="Q1006"/>
          <cell r="R1006"/>
          <cell r="S1006"/>
          <cell r="T1006"/>
          <cell r="U1006"/>
          <cell r="V1006"/>
          <cell r="W1006" t="str">
            <v>－</v>
          </cell>
          <cell r="X1006"/>
          <cell r="Y1006"/>
          <cell r="Z1006"/>
          <cell r="AA1006"/>
          <cell r="AB1006"/>
          <cell r="AC1006"/>
          <cell r="AD1006"/>
          <cell r="AE1006"/>
          <cell r="AF1006"/>
          <cell r="AG1006"/>
          <cell r="AH1006"/>
          <cell r="AI1006"/>
          <cell r="AJ1006"/>
          <cell r="AK1006"/>
          <cell r="AL1006"/>
          <cell r="AM1006"/>
          <cell r="AN1006"/>
          <cell r="AO1006"/>
          <cell r="AP1006"/>
          <cell r="AQ1006"/>
          <cell r="AR1006"/>
          <cell r="AS1006"/>
          <cell r="AT1006"/>
          <cell r="AU1006"/>
          <cell r="AV1006"/>
          <cell r="AW1006"/>
          <cell r="AX1006"/>
          <cell r="AY1006"/>
          <cell r="AZ1006"/>
          <cell r="BA1006"/>
          <cell r="BB1006"/>
          <cell r="BC1006" t="str">
            <v>予定価格</v>
          </cell>
          <cell r="BD1006" t="str">
            <v>×</v>
          </cell>
          <cell r="BE1006" t="str">
            <v>×</v>
          </cell>
          <cell r="BF1006" t="str">
            <v>×</v>
          </cell>
          <cell r="BG1006" t="str">
            <v>×</v>
          </cell>
          <cell r="BH1006" t="str">
            <v/>
          </cell>
          <cell r="BI1006">
            <v>0</v>
          </cell>
          <cell r="BJ1006" t="str">
            <v/>
          </cell>
          <cell r="BK1006"/>
          <cell r="BL1006" t="str">
            <v/>
          </cell>
          <cell r="BM1006" t="str">
            <v>○</v>
          </cell>
          <cell r="BN1006" t="b">
            <v>1</v>
          </cell>
          <cell r="BO1006" t="b">
            <v>1</v>
          </cell>
        </row>
        <row r="1007">
          <cell r="F1007" t="str">
            <v/>
          </cell>
          <cell r="G1007"/>
          <cell r="H1007"/>
          <cell r="I1007"/>
          <cell r="J1007"/>
          <cell r="K1007"/>
          <cell r="L1007"/>
          <cell r="M1007"/>
          <cell r="N1007"/>
          <cell r="O1007"/>
          <cell r="P1007"/>
          <cell r="Q1007"/>
          <cell r="R1007"/>
          <cell r="S1007"/>
          <cell r="T1007"/>
          <cell r="U1007"/>
          <cell r="V1007"/>
          <cell r="W1007" t="str">
            <v>－</v>
          </cell>
          <cell r="X1007"/>
          <cell r="Y1007"/>
          <cell r="Z1007"/>
          <cell r="AA1007"/>
          <cell r="AB1007"/>
          <cell r="AC1007"/>
          <cell r="AD1007"/>
          <cell r="AE1007"/>
          <cell r="AF1007"/>
          <cell r="AG1007"/>
          <cell r="AH1007"/>
          <cell r="AI1007"/>
          <cell r="AJ1007"/>
          <cell r="AK1007"/>
          <cell r="AL1007"/>
          <cell r="AM1007"/>
          <cell r="AN1007"/>
          <cell r="AO1007"/>
          <cell r="AP1007"/>
          <cell r="AQ1007"/>
          <cell r="AR1007"/>
          <cell r="AS1007"/>
          <cell r="AT1007"/>
          <cell r="AU1007"/>
          <cell r="AV1007"/>
          <cell r="AW1007"/>
          <cell r="AX1007"/>
          <cell r="AY1007"/>
          <cell r="AZ1007"/>
          <cell r="BA1007"/>
          <cell r="BB1007"/>
          <cell r="BC1007" t="str">
            <v>予定価格</v>
          </cell>
          <cell r="BD1007" t="str">
            <v>×</v>
          </cell>
          <cell r="BE1007" t="str">
            <v>×</v>
          </cell>
          <cell r="BF1007" t="str">
            <v>×</v>
          </cell>
          <cell r="BG1007" t="str">
            <v>×</v>
          </cell>
          <cell r="BH1007" t="str">
            <v/>
          </cell>
          <cell r="BI1007">
            <v>0</v>
          </cell>
          <cell r="BJ1007" t="str">
            <v/>
          </cell>
          <cell r="BK1007"/>
          <cell r="BL1007" t="str">
            <v/>
          </cell>
          <cell r="BM1007" t="str">
            <v>○</v>
          </cell>
          <cell r="BN1007" t="b">
            <v>1</v>
          </cell>
          <cell r="BO1007" t="b">
            <v>1</v>
          </cell>
        </row>
        <row r="1008">
          <cell r="F1008" t="str">
            <v/>
          </cell>
          <cell r="G1008"/>
          <cell r="H1008"/>
          <cell r="I1008"/>
          <cell r="J1008"/>
          <cell r="K1008"/>
          <cell r="L1008"/>
          <cell r="M1008"/>
          <cell r="N1008"/>
          <cell r="O1008"/>
          <cell r="P1008"/>
          <cell r="Q1008"/>
          <cell r="R1008"/>
          <cell r="S1008"/>
          <cell r="T1008"/>
          <cell r="U1008"/>
          <cell r="V1008"/>
          <cell r="W1008" t="str">
            <v>－</v>
          </cell>
          <cell r="X1008"/>
          <cell r="Y1008"/>
          <cell r="Z1008"/>
          <cell r="AA1008"/>
          <cell r="AB1008"/>
          <cell r="AC1008"/>
          <cell r="AD1008"/>
          <cell r="AE1008"/>
          <cell r="AF1008"/>
          <cell r="AG1008"/>
          <cell r="AH1008"/>
          <cell r="AI1008"/>
          <cell r="AJ1008"/>
          <cell r="AK1008"/>
          <cell r="AL1008"/>
          <cell r="AM1008"/>
          <cell r="AN1008"/>
          <cell r="AO1008"/>
          <cell r="AP1008"/>
          <cell r="AQ1008"/>
          <cell r="AR1008"/>
          <cell r="AS1008"/>
          <cell r="AT1008"/>
          <cell r="AU1008"/>
          <cell r="AV1008"/>
          <cell r="AW1008"/>
          <cell r="AX1008"/>
          <cell r="AY1008"/>
          <cell r="AZ1008"/>
          <cell r="BA1008"/>
          <cell r="BB1008"/>
          <cell r="BC1008" t="str">
            <v>予定価格</v>
          </cell>
          <cell r="BD1008" t="str">
            <v>×</v>
          </cell>
          <cell r="BE1008" t="str">
            <v>×</v>
          </cell>
          <cell r="BF1008" t="str">
            <v>×</v>
          </cell>
          <cell r="BG1008" t="str">
            <v>×</v>
          </cell>
          <cell r="BH1008" t="str">
            <v/>
          </cell>
          <cell r="BI1008">
            <v>0</v>
          </cell>
          <cell r="BJ1008" t="str">
            <v/>
          </cell>
          <cell r="BK1008"/>
          <cell r="BL1008" t="str">
            <v/>
          </cell>
          <cell r="BM1008" t="str">
            <v>○</v>
          </cell>
          <cell r="BN1008" t="b">
            <v>1</v>
          </cell>
          <cell r="BO1008" t="b">
            <v>1</v>
          </cell>
        </row>
        <row r="1009">
          <cell r="F1009" t="str">
            <v/>
          </cell>
          <cell r="G1009"/>
          <cell r="H1009"/>
          <cell r="I1009"/>
          <cell r="J1009"/>
          <cell r="K1009"/>
          <cell r="L1009"/>
          <cell r="M1009"/>
          <cell r="N1009"/>
          <cell r="O1009"/>
          <cell r="P1009"/>
          <cell r="Q1009"/>
          <cell r="R1009"/>
          <cell r="S1009"/>
          <cell r="T1009"/>
          <cell r="U1009"/>
          <cell r="V1009"/>
          <cell r="W1009" t="str">
            <v>－</v>
          </cell>
          <cell r="X1009"/>
          <cell r="Y1009"/>
          <cell r="Z1009"/>
          <cell r="AA1009"/>
          <cell r="AB1009"/>
          <cell r="AC1009"/>
          <cell r="AD1009"/>
          <cell r="AE1009"/>
          <cell r="AF1009"/>
          <cell r="AG1009"/>
          <cell r="AH1009"/>
          <cell r="AI1009"/>
          <cell r="AJ1009"/>
          <cell r="AK1009"/>
          <cell r="AL1009"/>
          <cell r="AM1009"/>
          <cell r="AN1009"/>
          <cell r="AO1009"/>
          <cell r="AP1009"/>
          <cell r="AQ1009"/>
          <cell r="AR1009"/>
          <cell r="AS1009"/>
          <cell r="AT1009"/>
          <cell r="AU1009"/>
          <cell r="AV1009"/>
          <cell r="AW1009"/>
          <cell r="AX1009"/>
          <cell r="AY1009"/>
          <cell r="AZ1009"/>
          <cell r="BA1009"/>
          <cell r="BB1009"/>
          <cell r="BC1009" t="str">
            <v>予定価格</v>
          </cell>
          <cell r="BD1009" t="str">
            <v>×</v>
          </cell>
          <cell r="BE1009" t="str">
            <v>×</v>
          </cell>
          <cell r="BF1009" t="str">
            <v>×</v>
          </cell>
          <cell r="BG1009" t="str">
            <v>×</v>
          </cell>
          <cell r="BH1009" t="str">
            <v/>
          </cell>
          <cell r="BI1009">
            <v>0</v>
          </cell>
          <cell r="BJ1009" t="str">
            <v/>
          </cell>
          <cell r="BK1009"/>
          <cell r="BL1009" t="str">
            <v/>
          </cell>
          <cell r="BM1009" t="str">
            <v>○</v>
          </cell>
          <cell r="BN1009" t="b">
            <v>1</v>
          </cell>
          <cell r="BO1009" t="b">
            <v>1</v>
          </cell>
        </row>
        <row r="1010">
          <cell r="F1010" t="str">
            <v/>
          </cell>
          <cell r="G1010"/>
          <cell r="H1010"/>
          <cell r="I1010"/>
          <cell r="J1010"/>
          <cell r="K1010"/>
          <cell r="L1010"/>
          <cell r="M1010"/>
          <cell r="N1010"/>
          <cell r="O1010"/>
          <cell r="P1010"/>
          <cell r="Q1010"/>
          <cell r="R1010"/>
          <cell r="S1010"/>
          <cell r="T1010"/>
          <cell r="U1010"/>
          <cell r="V1010"/>
          <cell r="W1010" t="str">
            <v>－</v>
          </cell>
          <cell r="X1010"/>
          <cell r="Y1010"/>
          <cell r="Z1010"/>
          <cell r="AA1010"/>
          <cell r="AB1010"/>
          <cell r="AC1010"/>
          <cell r="AD1010"/>
          <cell r="AE1010"/>
          <cell r="AF1010"/>
          <cell r="AG1010"/>
          <cell r="AH1010"/>
          <cell r="AI1010"/>
          <cell r="AJ1010"/>
          <cell r="AK1010"/>
          <cell r="AL1010"/>
          <cell r="AM1010"/>
          <cell r="AN1010"/>
          <cell r="AO1010"/>
          <cell r="AP1010"/>
          <cell r="AQ1010"/>
          <cell r="AR1010"/>
          <cell r="AS1010"/>
          <cell r="AT1010"/>
          <cell r="AU1010"/>
          <cell r="AV1010"/>
          <cell r="AW1010"/>
          <cell r="AX1010"/>
          <cell r="AY1010"/>
          <cell r="AZ1010"/>
          <cell r="BA1010"/>
          <cell r="BB1010"/>
          <cell r="BC1010" t="str">
            <v>予定価格</v>
          </cell>
          <cell r="BD1010" t="str">
            <v>×</v>
          </cell>
          <cell r="BE1010" t="str">
            <v>×</v>
          </cell>
          <cell r="BF1010" t="str">
            <v>×</v>
          </cell>
          <cell r="BG1010" t="str">
            <v>×</v>
          </cell>
          <cell r="BH1010" t="str">
            <v/>
          </cell>
          <cell r="BI1010">
            <v>0</v>
          </cell>
          <cell r="BJ1010" t="str">
            <v/>
          </cell>
          <cell r="BK1010"/>
          <cell r="BL1010" t="str">
            <v/>
          </cell>
          <cell r="BM1010" t="str">
            <v>○</v>
          </cell>
          <cell r="BN1010" t="b">
            <v>1</v>
          </cell>
          <cell r="BO1010" t="b">
            <v>1</v>
          </cell>
        </row>
        <row r="1011">
          <cell r="F1011" t="str">
            <v/>
          </cell>
          <cell r="G1011"/>
          <cell r="H1011"/>
          <cell r="I1011"/>
          <cell r="J1011"/>
          <cell r="K1011"/>
          <cell r="L1011"/>
          <cell r="M1011"/>
          <cell r="N1011"/>
          <cell r="O1011"/>
          <cell r="P1011"/>
          <cell r="Q1011"/>
          <cell r="R1011"/>
          <cell r="S1011"/>
          <cell r="T1011"/>
          <cell r="U1011"/>
          <cell r="V1011"/>
          <cell r="W1011" t="str">
            <v>－</v>
          </cell>
          <cell r="X1011"/>
          <cell r="Y1011"/>
          <cell r="Z1011"/>
          <cell r="AA1011"/>
          <cell r="AB1011"/>
          <cell r="AC1011"/>
          <cell r="AD1011"/>
          <cell r="AE1011"/>
          <cell r="AF1011"/>
          <cell r="AG1011"/>
          <cell r="AH1011"/>
          <cell r="AI1011"/>
          <cell r="AJ1011"/>
          <cell r="AK1011"/>
          <cell r="AL1011"/>
          <cell r="AM1011"/>
          <cell r="AN1011"/>
          <cell r="AO1011"/>
          <cell r="AP1011"/>
          <cell r="AQ1011"/>
          <cell r="AR1011"/>
          <cell r="AS1011"/>
          <cell r="AT1011"/>
          <cell r="AU1011"/>
          <cell r="AV1011"/>
          <cell r="AW1011"/>
          <cell r="AX1011"/>
          <cell r="AY1011"/>
          <cell r="AZ1011"/>
          <cell r="BA1011"/>
          <cell r="BB1011"/>
          <cell r="BC1011" t="str">
            <v>予定価格</v>
          </cell>
          <cell r="BD1011" t="str">
            <v>×</v>
          </cell>
          <cell r="BE1011" t="str">
            <v>×</v>
          </cell>
          <cell r="BF1011" t="str">
            <v>×</v>
          </cell>
          <cell r="BG1011" t="str">
            <v>×</v>
          </cell>
          <cell r="BH1011" t="str">
            <v/>
          </cell>
          <cell r="BI1011">
            <v>0</v>
          </cell>
          <cell r="BJ1011" t="str">
            <v/>
          </cell>
          <cell r="BK1011"/>
          <cell r="BL1011" t="str">
            <v/>
          </cell>
          <cell r="BM1011" t="str">
            <v>○</v>
          </cell>
          <cell r="BN1011" t="b">
            <v>1</v>
          </cell>
          <cell r="BO1011" t="b">
            <v>1</v>
          </cell>
        </row>
        <row r="1012">
          <cell r="F1012" t="str">
            <v/>
          </cell>
          <cell r="G1012"/>
          <cell r="H1012"/>
          <cell r="I1012"/>
          <cell r="J1012"/>
          <cell r="K1012"/>
          <cell r="L1012"/>
          <cell r="M1012"/>
          <cell r="N1012"/>
          <cell r="O1012"/>
          <cell r="P1012"/>
          <cell r="Q1012"/>
          <cell r="R1012"/>
          <cell r="S1012"/>
          <cell r="T1012"/>
          <cell r="U1012"/>
          <cell r="V1012"/>
          <cell r="W1012" t="str">
            <v>－</v>
          </cell>
          <cell r="X1012"/>
          <cell r="Y1012"/>
          <cell r="Z1012"/>
          <cell r="AA1012"/>
          <cell r="AB1012"/>
          <cell r="AC1012"/>
          <cell r="AD1012"/>
          <cell r="AE1012"/>
          <cell r="AF1012"/>
          <cell r="AG1012"/>
          <cell r="AH1012"/>
          <cell r="AI1012"/>
          <cell r="AJ1012"/>
          <cell r="AK1012"/>
          <cell r="AL1012"/>
          <cell r="AM1012"/>
          <cell r="AN1012"/>
          <cell r="AO1012"/>
          <cell r="AP1012"/>
          <cell r="AQ1012"/>
          <cell r="AR1012"/>
          <cell r="AS1012"/>
          <cell r="AT1012"/>
          <cell r="AU1012"/>
          <cell r="AV1012"/>
          <cell r="AW1012"/>
          <cell r="AX1012"/>
          <cell r="AY1012"/>
          <cell r="AZ1012"/>
          <cell r="BA1012"/>
          <cell r="BB1012"/>
          <cell r="BC1012" t="str">
            <v>予定価格</v>
          </cell>
          <cell r="BD1012" t="str">
            <v>×</v>
          </cell>
          <cell r="BE1012" t="str">
            <v>×</v>
          </cell>
          <cell r="BF1012" t="str">
            <v>×</v>
          </cell>
          <cell r="BG1012" t="str">
            <v>×</v>
          </cell>
          <cell r="BH1012" t="str">
            <v/>
          </cell>
          <cell r="BI1012">
            <v>0</v>
          </cell>
          <cell r="BJ1012" t="str">
            <v/>
          </cell>
          <cell r="BK1012"/>
          <cell r="BL1012" t="str">
            <v/>
          </cell>
          <cell r="BM1012" t="str">
            <v>○</v>
          </cell>
          <cell r="BN1012" t="b">
            <v>1</v>
          </cell>
          <cell r="BO1012" t="b">
            <v>1</v>
          </cell>
        </row>
        <row r="1013">
          <cell r="F1013" t="str">
            <v/>
          </cell>
          <cell r="G1013"/>
          <cell r="H1013"/>
          <cell r="I1013"/>
          <cell r="J1013"/>
          <cell r="K1013"/>
          <cell r="L1013"/>
          <cell r="M1013"/>
          <cell r="N1013"/>
          <cell r="O1013"/>
          <cell r="P1013"/>
          <cell r="Q1013"/>
          <cell r="R1013"/>
          <cell r="S1013"/>
          <cell r="T1013"/>
          <cell r="U1013"/>
          <cell r="V1013"/>
          <cell r="W1013" t="str">
            <v>－</v>
          </cell>
          <cell r="X1013"/>
          <cell r="Y1013"/>
          <cell r="Z1013"/>
          <cell r="AA1013"/>
          <cell r="AB1013"/>
          <cell r="AC1013"/>
          <cell r="AD1013"/>
          <cell r="AE1013"/>
          <cell r="AF1013"/>
          <cell r="AG1013"/>
          <cell r="AH1013"/>
          <cell r="AI1013"/>
          <cell r="AJ1013"/>
          <cell r="AK1013"/>
          <cell r="AL1013"/>
          <cell r="AM1013"/>
          <cell r="AN1013"/>
          <cell r="AO1013"/>
          <cell r="AP1013"/>
          <cell r="AQ1013"/>
          <cell r="AR1013"/>
          <cell r="AS1013"/>
          <cell r="AT1013"/>
          <cell r="AU1013"/>
          <cell r="AV1013"/>
          <cell r="AW1013"/>
          <cell r="AX1013"/>
          <cell r="AY1013"/>
          <cell r="AZ1013"/>
          <cell r="BA1013"/>
          <cell r="BB1013"/>
          <cell r="BC1013" t="str">
            <v>予定価格</v>
          </cell>
          <cell r="BD1013" t="str">
            <v>×</v>
          </cell>
          <cell r="BE1013" t="str">
            <v>×</v>
          </cell>
          <cell r="BF1013" t="str">
            <v>×</v>
          </cell>
          <cell r="BG1013" t="str">
            <v>×</v>
          </cell>
          <cell r="BH1013" t="str">
            <v/>
          </cell>
          <cell r="BI1013">
            <v>0</v>
          </cell>
          <cell r="BJ1013" t="str">
            <v/>
          </cell>
          <cell r="BK1013"/>
          <cell r="BL1013" t="str">
            <v/>
          </cell>
          <cell r="BM1013" t="str">
            <v>○</v>
          </cell>
          <cell r="BN1013" t="b">
            <v>1</v>
          </cell>
          <cell r="BO1013" t="b">
            <v>1</v>
          </cell>
        </row>
        <row r="1014">
          <cell r="F1014" t="str">
            <v/>
          </cell>
          <cell r="G1014"/>
          <cell r="H1014"/>
          <cell r="I1014"/>
          <cell r="J1014"/>
          <cell r="K1014"/>
          <cell r="L1014"/>
          <cell r="M1014"/>
          <cell r="N1014"/>
          <cell r="O1014"/>
          <cell r="P1014"/>
          <cell r="Q1014"/>
          <cell r="R1014"/>
          <cell r="S1014"/>
          <cell r="T1014"/>
          <cell r="U1014"/>
          <cell r="V1014"/>
          <cell r="W1014" t="str">
            <v>－</v>
          </cell>
          <cell r="X1014"/>
          <cell r="Y1014"/>
          <cell r="Z1014"/>
          <cell r="AA1014"/>
          <cell r="AB1014"/>
          <cell r="AC1014"/>
          <cell r="AD1014"/>
          <cell r="AE1014"/>
          <cell r="AF1014"/>
          <cell r="AG1014"/>
          <cell r="AH1014"/>
          <cell r="AI1014"/>
          <cell r="AJ1014"/>
          <cell r="AK1014"/>
          <cell r="AL1014"/>
          <cell r="AM1014"/>
          <cell r="AN1014"/>
          <cell r="AO1014"/>
          <cell r="AP1014"/>
          <cell r="AQ1014"/>
          <cell r="AR1014"/>
          <cell r="AS1014"/>
          <cell r="AT1014"/>
          <cell r="AU1014"/>
          <cell r="AV1014"/>
          <cell r="AW1014"/>
          <cell r="AX1014"/>
          <cell r="AY1014"/>
          <cell r="AZ1014"/>
          <cell r="BA1014"/>
          <cell r="BB1014"/>
          <cell r="BC1014" t="str">
            <v>予定価格</v>
          </cell>
          <cell r="BD1014" t="str">
            <v>×</v>
          </cell>
          <cell r="BE1014" t="str">
            <v>×</v>
          </cell>
          <cell r="BF1014" t="str">
            <v>×</v>
          </cell>
          <cell r="BG1014" t="str">
            <v>×</v>
          </cell>
          <cell r="BH1014" t="str">
            <v/>
          </cell>
          <cell r="BI1014">
            <v>0</v>
          </cell>
          <cell r="BJ1014" t="str">
            <v/>
          </cell>
          <cell r="BK1014"/>
          <cell r="BL1014" t="str">
            <v/>
          </cell>
          <cell r="BM1014" t="str">
            <v>○</v>
          </cell>
          <cell r="BN1014" t="b">
            <v>1</v>
          </cell>
          <cell r="BO1014" t="b">
            <v>1</v>
          </cell>
        </row>
        <row r="1015">
          <cell r="F1015" t="str">
            <v/>
          </cell>
          <cell r="G1015"/>
          <cell r="H1015"/>
          <cell r="I1015"/>
          <cell r="J1015"/>
          <cell r="K1015"/>
          <cell r="L1015"/>
          <cell r="M1015"/>
          <cell r="N1015"/>
          <cell r="O1015"/>
          <cell r="P1015"/>
          <cell r="Q1015"/>
          <cell r="R1015"/>
          <cell r="S1015"/>
          <cell r="T1015"/>
          <cell r="U1015"/>
          <cell r="V1015"/>
          <cell r="W1015" t="str">
            <v>－</v>
          </cell>
          <cell r="X1015"/>
          <cell r="Y1015"/>
          <cell r="Z1015"/>
          <cell r="AA1015"/>
          <cell r="AB1015"/>
          <cell r="AC1015"/>
          <cell r="AD1015"/>
          <cell r="AE1015"/>
          <cell r="AF1015"/>
          <cell r="AG1015"/>
          <cell r="AH1015"/>
          <cell r="AI1015"/>
          <cell r="AJ1015"/>
          <cell r="AK1015"/>
          <cell r="AL1015"/>
          <cell r="AM1015"/>
          <cell r="AN1015"/>
          <cell r="AO1015"/>
          <cell r="AP1015"/>
          <cell r="AQ1015"/>
          <cell r="AR1015"/>
          <cell r="AS1015"/>
          <cell r="AT1015"/>
          <cell r="AU1015"/>
          <cell r="AV1015"/>
          <cell r="AW1015"/>
          <cell r="AX1015"/>
          <cell r="AY1015"/>
          <cell r="AZ1015"/>
          <cell r="BA1015"/>
          <cell r="BB1015"/>
          <cell r="BC1015" t="str">
            <v>予定価格</v>
          </cell>
          <cell r="BD1015" t="str">
            <v>×</v>
          </cell>
          <cell r="BE1015" t="str">
            <v>×</v>
          </cell>
          <cell r="BF1015" t="str">
            <v>×</v>
          </cell>
          <cell r="BG1015" t="str">
            <v>×</v>
          </cell>
          <cell r="BH1015" t="str">
            <v/>
          </cell>
          <cell r="BI1015">
            <v>0</v>
          </cell>
          <cell r="BJ1015" t="str">
            <v/>
          </cell>
          <cell r="BK1015"/>
          <cell r="BL1015" t="str">
            <v/>
          </cell>
          <cell r="BM1015" t="str">
            <v>○</v>
          </cell>
          <cell r="BN1015" t="b">
            <v>1</v>
          </cell>
          <cell r="BO1015" t="b">
            <v>1</v>
          </cell>
        </row>
        <row r="1016">
          <cell r="F1016" t="str">
            <v/>
          </cell>
          <cell r="G1016"/>
          <cell r="H1016"/>
          <cell r="I1016"/>
          <cell r="J1016"/>
          <cell r="K1016"/>
          <cell r="L1016"/>
          <cell r="M1016"/>
          <cell r="N1016"/>
          <cell r="O1016"/>
          <cell r="P1016"/>
          <cell r="Q1016"/>
          <cell r="R1016"/>
          <cell r="S1016"/>
          <cell r="T1016"/>
          <cell r="U1016"/>
          <cell r="V1016"/>
          <cell r="W1016" t="str">
            <v>－</v>
          </cell>
          <cell r="X1016"/>
          <cell r="Y1016"/>
          <cell r="Z1016"/>
          <cell r="AA1016"/>
          <cell r="AB1016"/>
          <cell r="AC1016"/>
          <cell r="AD1016"/>
          <cell r="AE1016"/>
          <cell r="AF1016"/>
          <cell r="AG1016"/>
          <cell r="AH1016"/>
          <cell r="AI1016"/>
          <cell r="AJ1016"/>
          <cell r="AK1016"/>
          <cell r="AL1016"/>
          <cell r="AM1016"/>
          <cell r="AN1016"/>
          <cell r="AO1016"/>
          <cell r="AP1016"/>
          <cell r="AQ1016"/>
          <cell r="AR1016"/>
          <cell r="AS1016"/>
          <cell r="AT1016"/>
          <cell r="AU1016"/>
          <cell r="AV1016"/>
          <cell r="AW1016"/>
          <cell r="AX1016"/>
          <cell r="AY1016"/>
          <cell r="AZ1016"/>
          <cell r="BA1016"/>
          <cell r="BB1016"/>
          <cell r="BC1016" t="str">
            <v>予定価格</v>
          </cell>
          <cell r="BD1016" t="str">
            <v>×</v>
          </cell>
          <cell r="BE1016" t="str">
            <v>×</v>
          </cell>
          <cell r="BF1016" t="str">
            <v>×</v>
          </cell>
          <cell r="BG1016" t="str">
            <v>×</v>
          </cell>
          <cell r="BH1016" t="str">
            <v/>
          </cell>
          <cell r="BI1016">
            <v>0</v>
          </cell>
          <cell r="BJ1016" t="str">
            <v/>
          </cell>
          <cell r="BK1016"/>
          <cell r="BL1016" t="str">
            <v/>
          </cell>
          <cell r="BM1016" t="str">
            <v>○</v>
          </cell>
          <cell r="BN1016" t="b">
            <v>1</v>
          </cell>
          <cell r="BO1016" t="b">
            <v>1</v>
          </cell>
        </row>
        <row r="1017">
          <cell r="F1017" t="str">
            <v/>
          </cell>
          <cell r="G1017"/>
          <cell r="H1017"/>
          <cell r="I1017"/>
          <cell r="J1017"/>
          <cell r="K1017"/>
          <cell r="L1017"/>
          <cell r="M1017"/>
          <cell r="N1017"/>
          <cell r="O1017"/>
          <cell r="P1017"/>
          <cell r="Q1017"/>
          <cell r="R1017"/>
          <cell r="S1017"/>
          <cell r="T1017"/>
          <cell r="U1017"/>
          <cell r="V1017"/>
          <cell r="W1017" t="str">
            <v>－</v>
          </cell>
          <cell r="X1017"/>
          <cell r="Y1017"/>
          <cell r="Z1017"/>
          <cell r="AA1017"/>
          <cell r="AB1017"/>
          <cell r="AC1017"/>
          <cell r="AD1017"/>
          <cell r="AE1017"/>
          <cell r="AF1017"/>
          <cell r="AG1017"/>
          <cell r="AH1017"/>
          <cell r="AI1017"/>
          <cell r="AJ1017"/>
          <cell r="AK1017"/>
          <cell r="AL1017"/>
          <cell r="AM1017"/>
          <cell r="AN1017"/>
          <cell r="AO1017"/>
          <cell r="AP1017"/>
          <cell r="AQ1017"/>
          <cell r="AR1017"/>
          <cell r="AS1017"/>
          <cell r="AT1017"/>
          <cell r="AU1017"/>
          <cell r="AV1017"/>
          <cell r="AW1017"/>
          <cell r="AX1017"/>
          <cell r="AY1017"/>
          <cell r="AZ1017"/>
          <cell r="BA1017"/>
          <cell r="BB1017"/>
          <cell r="BC1017" t="str">
            <v>予定価格</v>
          </cell>
          <cell r="BD1017" t="str">
            <v>×</v>
          </cell>
          <cell r="BE1017" t="str">
            <v>×</v>
          </cell>
          <cell r="BF1017" t="str">
            <v>×</v>
          </cell>
          <cell r="BG1017" t="str">
            <v>×</v>
          </cell>
          <cell r="BH1017" t="str">
            <v/>
          </cell>
          <cell r="BI1017">
            <v>0</v>
          </cell>
          <cell r="BJ1017" t="str">
            <v/>
          </cell>
          <cell r="BK1017"/>
          <cell r="BL1017" t="str">
            <v/>
          </cell>
          <cell r="BM1017" t="str">
            <v>○</v>
          </cell>
          <cell r="BN1017" t="b">
            <v>1</v>
          </cell>
          <cell r="BO1017" t="b">
            <v>1</v>
          </cell>
        </row>
        <row r="1018">
          <cell r="F1018" t="str">
            <v/>
          </cell>
          <cell r="G1018"/>
          <cell r="H1018"/>
          <cell r="I1018"/>
          <cell r="J1018"/>
          <cell r="K1018"/>
          <cell r="L1018"/>
          <cell r="M1018"/>
          <cell r="N1018"/>
          <cell r="O1018"/>
          <cell r="P1018"/>
          <cell r="Q1018"/>
          <cell r="R1018"/>
          <cell r="S1018"/>
          <cell r="T1018"/>
          <cell r="U1018"/>
          <cell r="V1018"/>
          <cell r="W1018" t="str">
            <v>－</v>
          </cell>
          <cell r="X1018"/>
          <cell r="Y1018"/>
          <cell r="Z1018"/>
          <cell r="AA1018"/>
          <cell r="AB1018"/>
          <cell r="AC1018"/>
          <cell r="AD1018"/>
          <cell r="AE1018"/>
          <cell r="AF1018"/>
          <cell r="AG1018"/>
          <cell r="AH1018"/>
          <cell r="AI1018"/>
          <cell r="AJ1018"/>
          <cell r="AK1018"/>
          <cell r="AL1018"/>
          <cell r="AM1018"/>
          <cell r="AN1018"/>
          <cell r="AO1018"/>
          <cell r="AP1018"/>
          <cell r="AQ1018"/>
          <cell r="AR1018"/>
          <cell r="AS1018"/>
          <cell r="AT1018"/>
          <cell r="AU1018"/>
          <cell r="AV1018"/>
          <cell r="AW1018"/>
          <cell r="AX1018"/>
          <cell r="AY1018"/>
          <cell r="AZ1018"/>
          <cell r="BA1018"/>
          <cell r="BB1018"/>
          <cell r="BC1018" t="str">
            <v>予定価格</v>
          </cell>
          <cell r="BD1018" t="str">
            <v>×</v>
          </cell>
          <cell r="BE1018" t="str">
            <v>×</v>
          </cell>
          <cell r="BF1018" t="str">
            <v>×</v>
          </cell>
          <cell r="BG1018" t="str">
            <v>×</v>
          </cell>
          <cell r="BH1018" t="str">
            <v/>
          </cell>
          <cell r="BI1018">
            <v>0</v>
          </cell>
          <cell r="BJ1018" t="str">
            <v/>
          </cell>
          <cell r="BK1018"/>
          <cell r="BL1018" t="str">
            <v/>
          </cell>
          <cell r="BM1018" t="str">
            <v>○</v>
          </cell>
          <cell r="BN1018" t="b">
            <v>1</v>
          </cell>
          <cell r="BO1018" t="b">
            <v>1</v>
          </cell>
        </row>
        <row r="1019">
          <cell r="F1019" t="str">
            <v/>
          </cell>
          <cell r="G1019"/>
          <cell r="H1019"/>
          <cell r="I1019"/>
          <cell r="J1019"/>
          <cell r="K1019"/>
          <cell r="L1019"/>
          <cell r="M1019"/>
          <cell r="N1019"/>
          <cell r="O1019"/>
          <cell r="P1019"/>
          <cell r="Q1019"/>
          <cell r="R1019"/>
          <cell r="S1019"/>
          <cell r="T1019"/>
          <cell r="U1019"/>
          <cell r="V1019"/>
          <cell r="W1019" t="str">
            <v>－</v>
          </cell>
          <cell r="X1019"/>
          <cell r="Y1019"/>
          <cell r="Z1019"/>
          <cell r="AA1019"/>
          <cell r="AB1019"/>
          <cell r="AC1019"/>
          <cell r="AD1019"/>
          <cell r="AE1019"/>
          <cell r="AF1019"/>
          <cell r="AG1019"/>
          <cell r="AH1019"/>
          <cell r="AI1019"/>
          <cell r="AJ1019"/>
          <cell r="AK1019"/>
          <cell r="AL1019"/>
          <cell r="AM1019"/>
          <cell r="AN1019"/>
          <cell r="AO1019"/>
          <cell r="AP1019"/>
          <cell r="AQ1019"/>
          <cell r="AR1019"/>
          <cell r="AS1019"/>
          <cell r="AT1019"/>
          <cell r="AU1019"/>
          <cell r="AV1019"/>
          <cell r="AW1019"/>
          <cell r="AX1019"/>
          <cell r="AY1019"/>
          <cell r="AZ1019"/>
          <cell r="BA1019"/>
          <cell r="BB1019"/>
          <cell r="BC1019" t="str">
            <v>予定価格</v>
          </cell>
          <cell r="BD1019" t="str">
            <v>×</v>
          </cell>
          <cell r="BE1019" t="str">
            <v>×</v>
          </cell>
          <cell r="BF1019" t="str">
            <v>×</v>
          </cell>
          <cell r="BG1019" t="str">
            <v>×</v>
          </cell>
          <cell r="BH1019" t="str">
            <v/>
          </cell>
          <cell r="BI1019">
            <v>0</v>
          </cell>
          <cell r="BJ1019" t="str">
            <v/>
          </cell>
          <cell r="BK1019"/>
          <cell r="BL1019" t="str">
            <v/>
          </cell>
          <cell r="BM1019" t="str">
            <v>○</v>
          </cell>
          <cell r="BN1019" t="b">
            <v>1</v>
          </cell>
          <cell r="BO1019" t="b">
            <v>1</v>
          </cell>
        </row>
        <row r="1020">
          <cell r="F1020" t="str">
            <v/>
          </cell>
          <cell r="G1020"/>
          <cell r="H1020"/>
          <cell r="I1020"/>
          <cell r="J1020"/>
          <cell r="K1020"/>
          <cell r="L1020"/>
          <cell r="M1020"/>
          <cell r="N1020"/>
          <cell r="O1020"/>
          <cell r="P1020"/>
          <cell r="Q1020"/>
          <cell r="R1020"/>
          <cell r="S1020"/>
          <cell r="T1020"/>
          <cell r="U1020"/>
          <cell r="V1020"/>
          <cell r="W1020" t="str">
            <v>－</v>
          </cell>
          <cell r="X1020"/>
          <cell r="Y1020"/>
          <cell r="Z1020"/>
          <cell r="AA1020"/>
          <cell r="AB1020"/>
          <cell r="AC1020"/>
          <cell r="AD1020"/>
          <cell r="AE1020"/>
          <cell r="AF1020"/>
          <cell r="AG1020"/>
          <cell r="AH1020"/>
          <cell r="AI1020"/>
          <cell r="AJ1020"/>
          <cell r="AK1020"/>
          <cell r="AL1020"/>
          <cell r="AM1020"/>
          <cell r="AN1020"/>
          <cell r="AO1020"/>
          <cell r="AP1020"/>
          <cell r="AQ1020"/>
          <cell r="AR1020"/>
          <cell r="AS1020"/>
          <cell r="AT1020"/>
          <cell r="AU1020"/>
          <cell r="AV1020"/>
          <cell r="AW1020"/>
          <cell r="AX1020"/>
          <cell r="AY1020"/>
          <cell r="AZ1020"/>
          <cell r="BA1020"/>
          <cell r="BB1020"/>
          <cell r="BC1020" t="str">
            <v>予定価格</v>
          </cell>
          <cell r="BD1020" t="str">
            <v>×</v>
          </cell>
          <cell r="BE1020" t="str">
            <v>×</v>
          </cell>
          <cell r="BF1020" t="str">
            <v>×</v>
          </cell>
          <cell r="BG1020" t="str">
            <v>×</v>
          </cell>
          <cell r="BH1020" t="str">
            <v/>
          </cell>
          <cell r="BI1020">
            <v>0</v>
          </cell>
          <cell r="BJ1020" t="str">
            <v/>
          </cell>
          <cell r="BK1020"/>
          <cell r="BL1020" t="str">
            <v/>
          </cell>
          <cell r="BM1020" t="str">
            <v>○</v>
          </cell>
          <cell r="BN1020" t="b">
            <v>1</v>
          </cell>
          <cell r="BO102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1EB-F7BA-495C-A4BB-89CBAE232B52}">
  <dimension ref="A1:Q150"/>
  <sheetViews>
    <sheetView showGridLines="0" showZeros="0" tabSelected="1" view="pageBreakPreview" topLeftCell="B1" zoomScale="80" zoomScaleNormal="100" zoomScaleSheetLayoutView="80" workbookViewId="0">
      <selection activeCell="O7" sqref="O7"/>
    </sheetView>
  </sheetViews>
  <sheetFormatPr defaultColWidth="9" defaultRowHeight="11"/>
  <cols>
    <col min="1" max="1" width="0" style="2" hidden="1" customWidth="1"/>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0" style="1" hidden="1" customWidth="1"/>
    <col min="17" max="17" width="11.26953125" style="1" hidden="1" customWidth="1"/>
    <col min="18" max="16384" width="9" style="1"/>
  </cols>
  <sheetData>
    <row r="1" spans="1:17" ht="27.75" customHeight="1">
      <c r="A1" s="24"/>
      <c r="B1" s="27" t="s">
        <v>0</v>
      </c>
      <c r="C1" s="28"/>
      <c r="D1" s="28"/>
      <c r="E1" s="28"/>
      <c r="F1" s="28"/>
      <c r="G1" s="29"/>
      <c r="H1" s="28"/>
      <c r="I1" s="28"/>
      <c r="J1" s="28"/>
      <c r="K1" s="28"/>
      <c r="L1" s="28"/>
      <c r="M1" s="28"/>
      <c r="N1" s="28"/>
      <c r="O1" s="28"/>
    </row>
    <row r="2" spans="1:17">
      <c r="A2" s="25"/>
    </row>
    <row r="3" spans="1:17">
      <c r="A3" s="25"/>
      <c r="B3" s="5"/>
      <c r="O3" s="6"/>
    </row>
    <row r="4" spans="1:17" ht="22" customHeight="1">
      <c r="A4" s="25"/>
      <c r="B4" s="22" t="s">
        <v>1</v>
      </c>
      <c r="C4" s="22" t="s">
        <v>2</v>
      </c>
      <c r="D4" s="22" t="s">
        <v>3</v>
      </c>
      <c r="E4" s="22" t="s">
        <v>4</v>
      </c>
      <c r="F4" s="30" t="s">
        <v>5</v>
      </c>
      <c r="G4" s="32" t="s">
        <v>6</v>
      </c>
      <c r="H4" s="33" t="s">
        <v>7</v>
      </c>
      <c r="I4" s="22" t="s">
        <v>8</v>
      </c>
      <c r="J4" s="22" t="s">
        <v>9</v>
      </c>
      <c r="K4" s="22" t="s">
        <v>10</v>
      </c>
      <c r="L4" s="23" t="s">
        <v>11</v>
      </c>
      <c r="M4" s="23"/>
      <c r="N4" s="23"/>
      <c r="O4" s="7"/>
    </row>
    <row r="5" spans="1:17" s="9" customFormat="1" ht="36" customHeight="1">
      <c r="A5" s="26"/>
      <c r="B5" s="22"/>
      <c r="C5" s="22"/>
      <c r="D5" s="22"/>
      <c r="E5" s="22"/>
      <c r="F5" s="31"/>
      <c r="G5" s="32"/>
      <c r="H5" s="33"/>
      <c r="I5" s="22"/>
      <c r="J5" s="22"/>
      <c r="K5" s="22"/>
      <c r="L5" s="8" t="s">
        <v>12</v>
      </c>
      <c r="M5" s="8" t="s">
        <v>13</v>
      </c>
      <c r="N5" s="8" t="s">
        <v>14</v>
      </c>
      <c r="O5" s="8" t="s">
        <v>15</v>
      </c>
    </row>
    <row r="6" spans="1:17" s="9" customFormat="1" ht="138.75" customHeight="1">
      <c r="A6" s="10">
        <f>IF(MAX([7]令和4年度契約状況調査票!F5:F1019)&gt;=ROW()-5,ROW()-5,"")</f>
        <v>1</v>
      </c>
      <c r="B6" s="11" t="s">
        <v>16</v>
      </c>
      <c r="C6" s="12" t="s">
        <v>48</v>
      </c>
      <c r="D6" s="21">
        <v>44720</v>
      </c>
      <c r="E6" s="11" t="s">
        <v>17</v>
      </c>
      <c r="F6" s="14">
        <v>6120001220018</v>
      </c>
      <c r="G6" s="15" t="s">
        <v>18</v>
      </c>
      <c r="H6" s="16" t="s">
        <v>19</v>
      </c>
      <c r="I6" s="16" t="s">
        <v>20</v>
      </c>
      <c r="J6" s="17" t="s">
        <v>21</v>
      </c>
      <c r="K6" s="18"/>
      <c r="L6" s="17" t="s">
        <v>22</v>
      </c>
      <c r="M6" s="17">
        <v>0</v>
      </c>
      <c r="N6" s="18" t="s">
        <v>22</v>
      </c>
      <c r="O6" s="19" t="s">
        <v>23</v>
      </c>
      <c r="P6" s="9" t="str">
        <f>IF(A6="","",VLOOKUP(A6,[7]令和4年度契約状況調査票!$F:$CE,52,FALSE))</f>
        <v>×</v>
      </c>
      <c r="Q6" s="9" t="str">
        <f>IF(A6="","",IF(VLOOKUP(A6,[7]令和4年度契約状況調査票!$F:$AW,13,FALSE)="他官署で調達手続きを実施のため","×",IF(VLOOKUP(A6,[7]令和4年度契約状況調査票!$F:$AW,20,FALSE)="②同種の他の契約の予定価格を類推されるおそれがあるため公表しない","×","○")))</f>
        <v>○</v>
      </c>
    </row>
    <row r="7" spans="1:17" s="9" customFormat="1" ht="135" customHeight="1">
      <c r="A7" s="10">
        <f>IF(MAX([7]令和4年度契約状況調査票!F6:F1020)&gt;=ROW()-5,ROW()-5,"")</f>
        <v>2</v>
      </c>
      <c r="B7" s="11" t="s">
        <v>24</v>
      </c>
      <c r="C7" s="12" t="s">
        <v>25</v>
      </c>
      <c r="D7" s="21">
        <v>44727</v>
      </c>
      <c r="E7" s="11" t="s">
        <v>26</v>
      </c>
      <c r="F7" s="14">
        <v>1010001012983</v>
      </c>
      <c r="G7" s="15" t="s">
        <v>18</v>
      </c>
      <c r="H7" s="16" t="s">
        <v>27</v>
      </c>
      <c r="I7" s="16" t="s">
        <v>28</v>
      </c>
      <c r="J7" s="17" t="s">
        <v>21</v>
      </c>
      <c r="K7" s="18"/>
      <c r="L7" s="17" t="s">
        <v>22</v>
      </c>
      <c r="M7" s="17">
        <v>0</v>
      </c>
      <c r="N7" s="18" t="s">
        <v>22</v>
      </c>
      <c r="O7" s="19">
        <v>0</v>
      </c>
      <c r="P7" s="9" t="str">
        <f>IF(A7="","",VLOOKUP(A7,[7]令和4年度契約状況調査票!$F:$CE,52,FALSE))</f>
        <v>×</v>
      </c>
      <c r="Q7" s="9" t="str">
        <f>IF(A7="","",IF(VLOOKUP(A7,[7]令和4年度契約状況調査票!$F:$AW,13,FALSE)="他官署で調達手続きを実施のため","×",IF(VLOOKUP(A7,[7]令和4年度契約状況調査票!$F:$AW,20,FALSE)="②同種の他の契約の予定価格を類推されるおそれがあるため公表しない","×","○")))</f>
        <v>○</v>
      </c>
    </row>
    <row r="8" spans="1:17" s="9" customFormat="1" ht="105" customHeight="1">
      <c r="A8" s="10">
        <f>IF(MAX([7]令和4年度契約状況調査票!F7:F1021)&gt;=ROW()-5,ROW()-5,"")</f>
        <v>3</v>
      </c>
      <c r="B8" s="11" t="s">
        <v>29</v>
      </c>
      <c r="C8" s="12" t="s">
        <v>25</v>
      </c>
      <c r="D8" s="21">
        <v>44727</v>
      </c>
      <c r="E8" s="11" t="s">
        <v>26</v>
      </c>
      <c r="F8" s="14">
        <v>1010001012983</v>
      </c>
      <c r="G8" s="15" t="s">
        <v>18</v>
      </c>
      <c r="H8" s="16" t="s">
        <v>27</v>
      </c>
      <c r="I8" s="16" t="s">
        <v>30</v>
      </c>
      <c r="J8" s="17" t="s">
        <v>21</v>
      </c>
      <c r="K8" s="18"/>
      <c r="L8" s="17" t="s">
        <v>22</v>
      </c>
      <c r="M8" s="17">
        <v>0</v>
      </c>
      <c r="N8" s="18" t="s">
        <v>22</v>
      </c>
      <c r="O8" s="19">
        <v>0</v>
      </c>
      <c r="P8" s="9" t="str">
        <f>IF(A8="","",VLOOKUP(A8,[7]令和4年度契約状況調査票!$F:$CE,52,FALSE))</f>
        <v>×</v>
      </c>
      <c r="Q8" s="9" t="str">
        <f>IF(A8="","",IF(VLOOKUP(A8,[7]令和4年度契約状況調査票!$F:$AW,13,FALSE)="他官署で調達手続きを実施のため","×",IF(VLOOKUP(A8,[7]令和4年度契約状況調査票!$F:$AW,20,FALSE)="②同種の他の契約の予定価格を類推されるおそれがあるため公表しない","×","○")))</f>
        <v>○</v>
      </c>
    </row>
    <row r="9" spans="1:17" s="9" customFormat="1" ht="94.5" customHeight="1">
      <c r="A9" s="10">
        <f>IF(MAX([7]令和4年度契約状況調査票!F8:F1022)&gt;=ROW()-5,ROW()-5,"")</f>
        <v>4</v>
      </c>
      <c r="B9" s="11" t="s">
        <v>31</v>
      </c>
      <c r="C9" s="12" t="s">
        <v>25</v>
      </c>
      <c r="D9" s="21">
        <v>44732</v>
      </c>
      <c r="E9" s="11" t="s">
        <v>32</v>
      </c>
      <c r="F9" s="14">
        <v>1130001049683</v>
      </c>
      <c r="G9" s="15" t="s">
        <v>18</v>
      </c>
      <c r="H9" s="16" t="s">
        <v>27</v>
      </c>
      <c r="I9" s="16" t="s">
        <v>33</v>
      </c>
      <c r="J9" s="17" t="s">
        <v>21</v>
      </c>
      <c r="K9" s="18"/>
      <c r="L9" s="17" t="s">
        <v>22</v>
      </c>
      <c r="M9" s="17">
        <v>0</v>
      </c>
      <c r="N9" s="18" t="s">
        <v>22</v>
      </c>
      <c r="O9" s="19">
        <v>0</v>
      </c>
      <c r="P9" s="9" t="str">
        <f>IF(A9="","",VLOOKUP(A9,[7]令和4年度契約状況調査票!$F:$CE,52,FALSE))</f>
        <v>×</v>
      </c>
      <c r="Q9" s="9" t="str">
        <f>IF(A9="","",IF(VLOOKUP(A9,[7]令和4年度契約状況調査票!$F:$AW,13,FALSE)="他官署で調達手続きを実施のため","×",IF(VLOOKUP(A9,[7]令和4年度契約状況調査票!$F:$AW,20,FALSE)="②同種の他の契約の予定価格を類推されるおそれがあるため公表しない","×","○")))</f>
        <v>○</v>
      </c>
    </row>
    <row r="10" spans="1:17" s="9" customFormat="1" ht="86.5" customHeight="1">
      <c r="A10" s="10">
        <f>IF(MAX([7]令和4年度契約状況調査票!F9:F1023)&gt;=ROW()-5,ROW()-5,"")</f>
        <v>5</v>
      </c>
      <c r="B10" s="11" t="s">
        <v>34</v>
      </c>
      <c r="C10" s="12" t="s">
        <v>25</v>
      </c>
      <c r="D10" s="21">
        <v>44741</v>
      </c>
      <c r="E10" s="11" t="s">
        <v>35</v>
      </c>
      <c r="F10" s="14">
        <v>6260001002220</v>
      </c>
      <c r="G10" s="15" t="s">
        <v>18</v>
      </c>
      <c r="H10" s="16" t="s">
        <v>27</v>
      </c>
      <c r="I10" s="16" t="s">
        <v>36</v>
      </c>
      <c r="J10" s="17" t="s">
        <v>21</v>
      </c>
      <c r="K10" s="18"/>
      <c r="L10" s="17" t="s">
        <v>22</v>
      </c>
      <c r="M10" s="17">
        <v>0</v>
      </c>
      <c r="N10" s="18" t="s">
        <v>22</v>
      </c>
      <c r="O10" s="19">
        <v>0</v>
      </c>
      <c r="P10" s="9" t="str">
        <f>IF(A10="","",VLOOKUP(A10,[7]令和4年度契約状況調査票!$F:$CE,52,FALSE))</f>
        <v>×</v>
      </c>
      <c r="Q10" s="9" t="str">
        <f>IF(A10="","",IF(VLOOKUP(A10,[7]令和4年度契約状況調査票!$F:$AW,13,FALSE)="他官署で調達手続きを実施のため","×",IF(VLOOKUP(A10,[7]令和4年度契約状況調査票!$F:$AW,20,FALSE)="②同種の他の契約の予定価格を類推されるおそれがあるため公表しない","×","○")))</f>
        <v>○</v>
      </c>
    </row>
    <row r="11" spans="1:17" s="9" customFormat="1" ht="86.5" customHeight="1">
      <c r="A11" s="10">
        <f>IF(MAX([7]令和4年度契約状況調査票!F10:F1024)&gt;=ROW()-5,ROW()-5,"")</f>
        <v>6</v>
      </c>
      <c r="B11" s="11" t="s">
        <v>37</v>
      </c>
      <c r="C11" s="12" t="s">
        <v>25</v>
      </c>
      <c r="D11" s="21">
        <v>44741</v>
      </c>
      <c r="E11" s="11" t="s">
        <v>35</v>
      </c>
      <c r="F11" s="14">
        <v>6260001002220</v>
      </c>
      <c r="G11" s="15" t="s">
        <v>18</v>
      </c>
      <c r="H11" s="16" t="s">
        <v>27</v>
      </c>
      <c r="I11" s="16" t="s">
        <v>36</v>
      </c>
      <c r="J11" s="17" t="s">
        <v>21</v>
      </c>
      <c r="K11" s="18"/>
      <c r="L11" s="17" t="s">
        <v>22</v>
      </c>
      <c r="M11" s="17">
        <v>0</v>
      </c>
      <c r="N11" s="18" t="s">
        <v>22</v>
      </c>
      <c r="O11" s="19">
        <v>0</v>
      </c>
      <c r="P11" s="9" t="str">
        <f>IF(A11="","",VLOOKUP(A11,[7]令和4年度契約状況調査票!$F:$CE,52,FALSE))</f>
        <v>×</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v>
      </c>
    </row>
    <row r="12" spans="1:17" s="9" customFormat="1" ht="86.5" customHeight="1">
      <c r="A12" s="10">
        <f>IF(MAX([7]令和4年度契約状況調査票!F11:F1025)&gt;=ROW()-5,ROW()-5,"")</f>
        <v>7</v>
      </c>
      <c r="B12" s="11" t="s">
        <v>38</v>
      </c>
      <c r="C12" s="12" t="s">
        <v>39</v>
      </c>
      <c r="D12" s="21">
        <v>44742</v>
      </c>
      <c r="E12" s="11" t="s">
        <v>40</v>
      </c>
      <c r="F12" s="14">
        <v>1040001089656</v>
      </c>
      <c r="G12" s="15" t="s">
        <v>18</v>
      </c>
      <c r="H12" s="16" t="s">
        <v>27</v>
      </c>
      <c r="I12" s="16" t="s">
        <v>41</v>
      </c>
      <c r="J12" s="17" t="s">
        <v>21</v>
      </c>
      <c r="K12" s="18"/>
      <c r="L12" s="17" t="s">
        <v>22</v>
      </c>
      <c r="M12" s="17">
        <v>0</v>
      </c>
      <c r="N12" s="18" t="s">
        <v>22</v>
      </c>
      <c r="O12" s="19">
        <v>0</v>
      </c>
      <c r="P12" s="9" t="str">
        <f>IF(A12="","",VLOOKUP(A12,[7]令和4年度契約状況調査票!$F:$CE,52,FALSE))</f>
        <v>×</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v>
      </c>
    </row>
    <row r="13" spans="1:17" s="9" customFormat="1" ht="89.25" customHeight="1">
      <c r="A13" s="10">
        <f>IF(MAX([7]令和4年度契約状況調査票!F12:F1026)&gt;=ROW()-5,ROW()-5,"")</f>
        <v>8</v>
      </c>
      <c r="B13" s="11" t="s">
        <v>42</v>
      </c>
      <c r="C13" s="12" t="s">
        <v>25</v>
      </c>
      <c r="D13" s="21">
        <v>44741</v>
      </c>
      <c r="E13" s="11" t="s">
        <v>43</v>
      </c>
      <c r="F13" s="14">
        <v>1130005012365</v>
      </c>
      <c r="G13" s="15" t="s">
        <v>44</v>
      </c>
      <c r="H13" s="16" t="s">
        <v>27</v>
      </c>
      <c r="I13" s="16">
        <v>17224064</v>
      </c>
      <c r="J13" s="17" t="s">
        <v>21</v>
      </c>
      <c r="K13" s="18"/>
      <c r="L13" s="17" t="s">
        <v>22</v>
      </c>
      <c r="M13" s="17" t="s">
        <v>45</v>
      </c>
      <c r="N13" s="18">
        <v>1</v>
      </c>
      <c r="O13" s="19">
        <v>0</v>
      </c>
      <c r="P13" s="9" t="str">
        <f>IF(A13="","",VLOOKUP(A13,[7]令和4年度契約状況調査票!$F:$CE,52,FALSE))</f>
        <v>×</v>
      </c>
      <c r="Q13" s="9" t="str">
        <f>IF(A13="","",IF(VLOOKUP(A13,[7]令和4年度契約状況調査票!$F:$AW,13,FALSE)="他官署で調達手続きを実施のため","×",IF(VLOOKUP(A13,[7]令和4年度契約状況調査票!$F:$AW,20,FALSE)="②同種の他の契約の予定価格を類推されるおそれがあるため公表しない","×","○")))</f>
        <v>○</v>
      </c>
    </row>
    <row r="14" spans="1:17" s="9" customFormat="1" ht="120.75" customHeight="1">
      <c r="A14" s="10">
        <f>IF(MAX([7]令和4年度契約状況調査票!F13:F1027)&gt;=ROW()-5,ROW()-5,"")</f>
        <v>9</v>
      </c>
      <c r="B14" s="11" t="s">
        <v>46</v>
      </c>
      <c r="C14" s="12" t="s">
        <v>25</v>
      </c>
      <c r="D14" s="21">
        <v>44741</v>
      </c>
      <c r="E14" s="11" t="s">
        <v>47</v>
      </c>
      <c r="F14" s="14">
        <v>5130001007704</v>
      </c>
      <c r="G14" s="15" t="s">
        <v>44</v>
      </c>
      <c r="H14" s="16" t="s">
        <v>27</v>
      </c>
      <c r="I14" s="16">
        <v>6708465</v>
      </c>
      <c r="J14" s="17" t="s">
        <v>21</v>
      </c>
      <c r="K14" s="18"/>
      <c r="L14" s="17" t="s">
        <v>22</v>
      </c>
      <c r="M14" s="17">
        <v>0</v>
      </c>
      <c r="N14" s="18" t="s">
        <v>22</v>
      </c>
      <c r="O14" s="19">
        <v>0</v>
      </c>
      <c r="P14" s="9" t="str">
        <f>IF(A14="","",VLOOKUP(A14,[7]令和4年度契約状況調査票!$F:$CE,52,FALSE))</f>
        <v>×</v>
      </c>
      <c r="Q14" s="9" t="str">
        <f>IF(A14="","",IF(VLOOKUP(A14,[7]令和4年度契約状況調査票!$F:$AW,13,FALSE)="他官署で調達手続きを実施のため","×",IF(VLOOKUP(A14,[7]令和4年度契約状況調査票!$F:$AW,20,FALSE)="②同種の他の契約の予定価格を類推されるおそれがあるため公表しない","×","○")))</f>
        <v>○</v>
      </c>
    </row>
    <row r="15" spans="1:17" s="9" customFormat="1" ht="120.75" hidden="1" customHeight="1">
      <c r="A15" s="10" t="str">
        <f>IF(MAX([7]令和4年度契約状況調査票!F14:F1028)&gt;=ROW()-5,ROW()-5,"")</f>
        <v/>
      </c>
      <c r="B15" s="11" t="str">
        <f>IF(A15="","",VLOOKUP(A15,[7]令和4年度契約状況調査票!$F:$AW,4,FALSE))</f>
        <v/>
      </c>
      <c r="C15" s="12" t="str">
        <f>IF(A15="","",VLOOKUP(A15,[7]令和4年度契約状況調査票!$F:$AW,5,FALSE))</f>
        <v/>
      </c>
      <c r="D15" s="13" t="str">
        <f>IF(A15="","",VLOOKUP(A15,[7]令和4年度契約状況調査票!$F:$AW,8,FALSE))</f>
        <v/>
      </c>
      <c r="E15" s="11" t="str">
        <f>IF(A15="","",VLOOKUP(A15,[7]令和4年度契約状況調査票!$F:$AW,9,FALSE))</f>
        <v/>
      </c>
      <c r="F15" s="14" t="str">
        <f>IF(A15="","",VLOOKUP(A15,[7]令和4年度契約状況調査票!$F:$AW,10,FALSE))</f>
        <v/>
      </c>
      <c r="G15" s="15" t="str">
        <f>IF(A15="","",VLOOKUP(A15,[7]令和4年度契約状況調査票!$F:$AW,30,FALSE))</f>
        <v/>
      </c>
      <c r="H15" s="16" t="str">
        <f>IF(A15="","",IF(VLOOKUP(A15,[7]令和4年度契約状況調査票!$F:$AW,15,FALSE)="他官署で調達手続きを実施のため","他官署で調達手続きを実施のため",IF(VLOOKUP(A15,[7]令和4年度契約状況調査票!$F:$AW,22,FALSE)="②同種の他の契約の予定価格を類推されるおそれがあるため公表しない","同種の他の契約の予定価格を類推されるおそれがあるため公表しない",IF(VLOOKUP(A15,[7]令和4年度契約状況調査票!$F:$AW,22,FALSE)="－","－",IF(VLOOKUP(A15,[7]令和4年度契約状況調査票!$F:$AW,6,FALSE)&lt;&gt;"",TEXT(VLOOKUP(A15,[7]令和4年度契約状況調査票!$F:$AW,15,FALSE),"#,##0円")&amp;CHAR(10)&amp;"(A)",VLOOKUP(A15,[7]令和4年度契約状況調査票!$F:$AW,15,FALSE))))))</f>
        <v/>
      </c>
      <c r="I15" s="16" t="str">
        <f>IF(A15="","",VLOOKUP(A15,[7]令和4年度契約状況調査票!$F:$AW,16,FALSE))</f>
        <v/>
      </c>
      <c r="J15" s="17" t="str">
        <f>IF(A15="","",IF(VLOOKUP(A15,[7]令和4年度契約状況調査票!$F:$AW,15,FALSE)="他官署で調達手続きを実施のため","－",IF(VLOOKUP(A15,[7]令和4年度契約状況調査票!$F:$AW,22,FALSE)="②同種の他の契約の予定価格を類推されるおそれがあるため公表しない","－",IF(VLOOKUP(A15,[7]令和4年度契約状況調査票!$F:$AW,22,FALSE)="－","－",IF(VLOOKUP(A15,[7]令和4年度契約状況調査票!$F:$AW,6,FALSE)&lt;&gt;"",TEXT(VLOOKUP(A15,[7]令和4年度契約状況調査票!$F:$AW,18,FALSE),"#.0%")&amp;CHAR(10)&amp;"(B/A×100)",VLOOKUP(A15,[7]令和4年度契約状況調査票!$F:$AW,18,FALSE))))))</f>
        <v/>
      </c>
      <c r="K15" s="18"/>
      <c r="L15" s="17" t="str">
        <f>IF(A15="","",IF(VLOOKUP(A15,[7]令和4年度契約状況調査票!$F:$AW,26,FALSE)="①公益社団法人","公社",IF(VLOOKUP(A15,[7]令和4年度契約状況調査票!$F:$AW,26,FALSE)="②公益財団法人","公財","")))</f>
        <v/>
      </c>
      <c r="M15" s="17" t="str">
        <f>IF(A15="","",VLOOKUP(A15,[7]令和4年度契約状況調査票!$F:$AW,27,FALSE))</f>
        <v/>
      </c>
      <c r="N15" s="18" t="str">
        <f>IF(A15="","",IF(VLOOKUP(A15,[7]令和4年度契約状況調査票!$F:$AW,12,FALSE)="国所管",VLOOKUP(A15,[7]令和4年度契約状況調査票!$F:$AW,23,FALSE),""))</f>
        <v/>
      </c>
      <c r="O15" s="19" t="str">
        <f>IF(A15="","",IF(AND(Q15="○",P15="分担契約/単価契約"),"単価契約"&amp;CHAR(10)&amp;"予定調達総額 "&amp;TEXT(VLOOKUP(A15,[7]令和4年度契約状況調査票!$F:$AW,15,FALSE),"#,##0円")&amp;"(B)"&amp;CHAR(10)&amp;"分担契約"&amp;CHAR(10)&amp;VLOOKUP(A15,[7]令和4年度契約状況調査票!$F:$AW,31,FALSE),IF(AND(Q15="○",P15="分担契約"),"分担契約"&amp;CHAR(10)&amp;"契約総額 "&amp;TEXT(VLOOKUP(A15,[7]令和4年度契約状況調査票!$F:$AW,15,FALSE),"#,##0円")&amp;"(B)"&amp;CHAR(10)&amp;VLOOKUP(A15,[7]令和4年度契約状況調査票!$F:$AW,31,FALSE),(IF(P15="分担契約/単価契約","単価契約"&amp;CHAR(10)&amp;"予定調達総額 "&amp;TEXT(VLOOKUP(A15,[7]令和4年度契約状況調査票!$F:$AW,15,FALSE),"#,##0円")&amp;CHAR(10)&amp;"分担契約"&amp;CHAR(10)&amp;VLOOKUP(A15,[7]令和4年度契約状況調査票!$F:$AW,31,FALSE),IF(P15="分担契約","分担契約"&amp;CHAR(10)&amp;"契約総額 "&amp;TEXT(VLOOKUP(A15,[7]令和4年度契約状況調査票!$F:$AW,15,FALSE),"#,##0円")&amp;CHAR(10)&amp;VLOOKUP(A15,[7]令和4年度契約状況調査票!$F:$AW,31,FALSE),IF(P15="単価契約","単価契約"&amp;CHAR(10)&amp;"予定調達総額 "&amp;TEXT(VLOOKUP(A15,[7]令和4年度契約状況調査票!$F:$AW,15,FALSE),"#,##0円")&amp;CHAR(10)&amp;VLOOKUP(A15,[7]令和4年度契約状況調査票!$F:$AW,31,FALSE),VLOOKUP(A15,[7]令和4年度契約状況調査票!$F:$AW,31,FALSE))))))))</f>
        <v/>
      </c>
      <c r="P15" s="9" t="str">
        <f>IF(A15="","",VLOOKUP(A15,[7]令和4年度契約状況調査票!$F:$CE,52,FALSE))</f>
        <v/>
      </c>
    </row>
    <row r="16" spans="1:17" s="9" customFormat="1" ht="67.5" hidden="1" customHeight="1">
      <c r="A16" s="10" t="str">
        <f>IF(MAX([7]令和4年度契約状況調査票!F15:F1029)&gt;=ROW()-5,ROW()-5,"")</f>
        <v/>
      </c>
      <c r="B16" s="11" t="str">
        <f>IF(A16="","",VLOOKUP(A16,[7]令和4年度契約状況調査票!$F:$AW,4,FALSE))</f>
        <v/>
      </c>
      <c r="C16" s="12" t="str">
        <f>IF(A16="","",VLOOKUP(A16,[7]令和4年度契約状況調査票!$F:$AW,5,FALSE))</f>
        <v/>
      </c>
      <c r="D16" s="13" t="str">
        <f>IF(A16="","",VLOOKUP(A16,[7]令和4年度契約状況調査票!$F:$AW,8,FALSE))</f>
        <v/>
      </c>
      <c r="E16" s="11" t="str">
        <f>IF(A16="","",VLOOKUP(A16,[7]令和4年度契約状況調査票!$F:$AW,9,FALSE))</f>
        <v/>
      </c>
      <c r="F16" s="14" t="str">
        <f>IF(A16="","",VLOOKUP(A16,[7]令和4年度契約状況調査票!$F:$AW,10,FALSE))</f>
        <v/>
      </c>
      <c r="G16" s="15" t="str">
        <f>IF(A16="","",VLOOKUP(A16,[7]令和4年度契約状況調査票!$F:$AW,30,FALSE))</f>
        <v/>
      </c>
      <c r="H16" s="16" t="str">
        <f>IF(A16="","",IF(VLOOKUP(A16,[7]令和4年度契約状況調査票!$F:$AW,15,FALSE)="他官署で調達手続きを実施のため","他官署で調達手続きを実施のため",IF(VLOOKUP(A16,[7]令和4年度契約状況調査票!$F:$AW,22,FALSE)="②同種の他の契約の予定価格を類推されるおそれがあるため公表しない","同種の他の契約の予定価格を類推されるおそれがあるため公表しない",IF(VLOOKUP(A16,[7]令和4年度契約状況調査票!$F:$AW,22,FALSE)="－","－",IF(VLOOKUP(A16,[7]令和4年度契約状況調査票!$F:$AW,6,FALSE)&lt;&gt;"",TEXT(VLOOKUP(A16,[7]令和4年度契約状況調査票!$F:$AW,15,FALSE),"#,##0円")&amp;CHAR(10)&amp;"(A)",VLOOKUP(A16,[7]令和4年度契約状況調査票!$F:$AW,15,FALSE))))))</f>
        <v/>
      </c>
      <c r="I16" s="16" t="str">
        <f>IF(A16="","",VLOOKUP(A16,[7]令和4年度契約状況調査票!$F:$AW,16,FALSE))</f>
        <v/>
      </c>
      <c r="J16" s="17" t="str">
        <f>IF(A16="","",IF(VLOOKUP(A16,[7]令和4年度契約状況調査票!$F:$AW,15,FALSE)="他官署で調達手続きを実施のため","－",IF(VLOOKUP(A16,[7]令和4年度契約状況調査票!$F:$AW,22,FALSE)="②同種の他の契約の予定価格を類推されるおそれがあるため公表しない","－",IF(VLOOKUP(A16,[7]令和4年度契約状況調査票!$F:$AW,22,FALSE)="－","－",IF(VLOOKUP(A16,[7]令和4年度契約状況調査票!$F:$AW,6,FALSE)&lt;&gt;"",TEXT(VLOOKUP(A16,[7]令和4年度契約状況調査票!$F:$AW,18,FALSE),"#.0%")&amp;CHAR(10)&amp;"(B/A×100)",VLOOKUP(A16,[7]令和4年度契約状況調査票!$F:$AW,18,FALSE))))))</f>
        <v/>
      </c>
      <c r="K16" s="18"/>
      <c r="L16" s="17" t="str">
        <f>IF(A16="","",IF(VLOOKUP(A16,[7]令和4年度契約状況調査票!$F:$AW,26,FALSE)="①公益社団法人","公社",IF(VLOOKUP(A16,[7]令和4年度契約状況調査票!$F:$AW,26,FALSE)="②公益財団法人","公財","")))</f>
        <v/>
      </c>
      <c r="M16" s="17" t="str">
        <f>IF(A16="","",VLOOKUP(A16,[7]令和4年度契約状況調査票!$F:$AW,27,FALSE))</f>
        <v/>
      </c>
      <c r="N16" s="18" t="str">
        <f>IF(A16="","",IF(VLOOKUP(A16,[7]令和4年度契約状況調査票!$F:$AW,12,FALSE)="国所管",VLOOKUP(A16,[7]令和4年度契約状況調査票!$F:$AW,23,FALSE),""))</f>
        <v/>
      </c>
      <c r="O16" s="19" t="str">
        <f>IF(A16="","",IF(AND(Q16="○",P16="分担契約/単価契約"),"単価契約"&amp;CHAR(10)&amp;"予定調達総額 "&amp;TEXT(VLOOKUP(A16,[7]令和4年度契約状況調査票!$F:$AW,15,FALSE),"#,##0円")&amp;"(B)"&amp;CHAR(10)&amp;"分担契約"&amp;CHAR(10)&amp;VLOOKUP(A16,[7]令和4年度契約状況調査票!$F:$AW,31,FALSE),IF(AND(Q16="○",P16="分担契約"),"分担契約"&amp;CHAR(10)&amp;"契約総額 "&amp;TEXT(VLOOKUP(A16,[7]令和4年度契約状況調査票!$F:$AW,15,FALSE),"#,##0円")&amp;"(B)"&amp;CHAR(10)&amp;VLOOKUP(A16,[7]令和4年度契約状況調査票!$F:$AW,31,FALSE),(IF(P16="分担契約/単価契約","単価契約"&amp;CHAR(10)&amp;"予定調達総額 "&amp;TEXT(VLOOKUP(A16,[7]令和4年度契約状況調査票!$F:$AW,15,FALSE),"#,##0円")&amp;CHAR(10)&amp;"分担契約"&amp;CHAR(10)&amp;VLOOKUP(A16,[7]令和4年度契約状況調査票!$F:$AW,31,FALSE),IF(P16="分担契約","分担契約"&amp;CHAR(10)&amp;"契約総額 "&amp;TEXT(VLOOKUP(A16,[7]令和4年度契約状況調査票!$F:$AW,15,FALSE),"#,##0円")&amp;CHAR(10)&amp;VLOOKUP(A16,[7]令和4年度契約状況調査票!$F:$AW,31,FALSE),IF(P16="単価契約","単価契約"&amp;CHAR(10)&amp;"予定調達総額 "&amp;TEXT(VLOOKUP(A16,[7]令和4年度契約状況調査票!$F:$AW,15,FALSE),"#,##0円")&amp;CHAR(10)&amp;VLOOKUP(A16,[7]令和4年度契約状況調査票!$F:$AW,31,FALSE),VLOOKUP(A16,[7]令和4年度契約状況調査票!$F:$AW,31,FALSE))))))))</f>
        <v/>
      </c>
      <c r="P16" s="9" t="str">
        <f>IF(A16="","",VLOOKUP(A16,[7]令和4年度契約状況調査票!$F:$CE,52,FALSE))</f>
        <v/>
      </c>
    </row>
    <row r="17" spans="1:16" s="9" customFormat="1" ht="60" hidden="1" customHeight="1">
      <c r="A17" s="10" t="str">
        <f>IF(MAX([7]令和4年度契約状況調査票!F16:F1030)&gt;=ROW()-5,ROW()-5,"")</f>
        <v/>
      </c>
      <c r="B17" s="11" t="str">
        <f>IF(A17="","",VLOOKUP(A17,[7]令和4年度契約状況調査票!$F:$AW,4,FALSE))</f>
        <v/>
      </c>
      <c r="C17" s="12" t="str">
        <f>IF(A17="","",VLOOKUP(A17,[7]令和4年度契約状況調査票!$F:$AW,5,FALSE))</f>
        <v/>
      </c>
      <c r="D17" s="13" t="str">
        <f>IF(A17="","",VLOOKUP(A17,[7]令和4年度契約状況調査票!$F:$AW,8,FALSE))</f>
        <v/>
      </c>
      <c r="E17" s="11" t="str">
        <f>IF(A17="","",VLOOKUP(A17,[7]令和4年度契約状況調査票!$F:$AW,9,FALSE))</f>
        <v/>
      </c>
      <c r="F17" s="14" t="str">
        <f>IF(A17="","",VLOOKUP(A17,[7]令和4年度契約状況調査票!$F:$AW,10,FALSE))</f>
        <v/>
      </c>
      <c r="G17" s="15" t="str">
        <f>IF(A17="","",VLOOKUP(A17,[7]令和4年度契約状況調査票!$F:$AW,30,FALSE))</f>
        <v/>
      </c>
      <c r="H17" s="16" t="str">
        <f>IF(A17="","",IF(VLOOKUP(A17,[7]令和4年度契約状況調査票!$F:$AW,15,FALSE)="他官署で調達手続きを実施のため","他官署で調達手続きを実施のため",IF(VLOOKUP(A17,[7]令和4年度契約状況調査票!$F:$AW,22,FALSE)="②同種の他の契約の予定価格を類推されるおそれがあるため公表しない","同種の他の契約の予定価格を類推されるおそれがあるため公表しない",IF(VLOOKUP(A17,[7]令和4年度契約状況調査票!$F:$AW,22,FALSE)="－","－",IF(VLOOKUP(A17,[7]令和4年度契約状況調査票!$F:$AW,6,FALSE)&lt;&gt;"",TEXT(VLOOKUP(A17,[7]令和4年度契約状況調査票!$F:$AW,15,FALSE),"#,##0円")&amp;CHAR(10)&amp;"(A)",VLOOKUP(A17,[7]令和4年度契約状況調査票!$F:$AW,15,FALSE))))))</f>
        <v/>
      </c>
      <c r="I17" s="16" t="str">
        <f>IF(A17="","",VLOOKUP(A17,[7]令和4年度契約状況調査票!$F:$AW,16,FALSE))</f>
        <v/>
      </c>
      <c r="J17" s="17" t="str">
        <f>IF(A17="","",IF(VLOOKUP(A17,[7]令和4年度契約状況調査票!$F:$AW,15,FALSE)="他官署で調達手続きを実施のため","－",IF(VLOOKUP(A17,[7]令和4年度契約状況調査票!$F:$AW,22,FALSE)="②同種の他の契約の予定価格を類推されるおそれがあるため公表しない","－",IF(VLOOKUP(A17,[7]令和4年度契約状況調査票!$F:$AW,22,FALSE)="－","－",IF(VLOOKUP(A17,[7]令和4年度契約状況調査票!$F:$AW,6,FALSE)&lt;&gt;"",TEXT(VLOOKUP(A17,[7]令和4年度契約状況調査票!$F:$AW,18,FALSE),"#.0%")&amp;CHAR(10)&amp;"(B/A×100)",VLOOKUP(A17,[7]令和4年度契約状況調査票!$F:$AW,18,FALSE))))))</f>
        <v/>
      </c>
      <c r="K17" s="18"/>
      <c r="L17" s="17" t="str">
        <f>IF(A17="","",IF(VLOOKUP(A17,[7]令和4年度契約状況調査票!$F:$AW,26,FALSE)="①公益社団法人","公社",IF(VLOOKUP(A17,[7]令和4年度契約状況調査票!$F:$AW,26,FALSE)="②公益財団法人","公財","")))</f>
        <v/>
      </c>
      <c r="M17" s="17" t="str">
        <f>IF(A17="","",VLOOKUP(A17,[7]令和4年度契約状況調査票!$F:$AW,27,FALSE))</f>
        <v/>
      </c>
      <c r="N17" s="18" t="str">
        <f>IF(A17="","",IF(VLOOKUP(A17,[7]令和4年度契約状況調査票!$F:$AW,12,FALSE)="国所管",VLOOKUP(A17,[7]令和4年度契約状況調査票!$F:$AW,23,FALSE),""))</f>
        <v/>
      </c>
      <c r="O17" s="19" t="str">
        <f>IF(A17="","",IF(AND(Q17="○",P17="分担契約/単価契約"),"単価契約"&amp;CHAR(10)&amp;"予定調達総額 "&amp;TEXT(VLOOKUP(A17,[7]令和4年度契約状況調査票!$F:$AW,15,FALSE),"#,##0円")&amp;"(B)"&amp;CHAR(10)&amp;"分担契約"&amp;CHAR(10)&amp;VLOOKUP(A17,[7]令和4年度契約状況調査票!$F:$AW,31,FALSE),IF(AND(Q17="○",P17="分担契約"),"分担契約"&amp;CHAR(10)&amp;"契約総額 "&amp;TEXT(VLOOKUP(A17,[7]令和4年度契約状況調査票!$F:$AW,15,FALSE),"#,##0円")&amp;"(B)"&amp;CHAR(10)&amp;VLOOKUP(A17,[7]令和4年度契約状況調査票!$F:$AW,31,FALSE),(IF(P17="分担契約/単価契約","単価契約"&amp;CHAR(10)&amp;"予定調達総額 "&amp;TEXT(VLOOKUP(A17,[7]令和4年度契約状況調査票!$F:$AW,15,FALSE),"#,##0円")&amp;CHAR(10)&amp;"分担契約"&amp;CHAR(10)&amp;VLOOKUP(A17,[7]令和4年度契約状況調査票!$F:$AW,31,FALSE),IF(P17="分担契約","分担契約"&amp;CHAR(10)&amp;"契約総額 "&amp;TEXT(VLOOKUP(A17,[7]令和4年度契約状況調査票!$F:$AW,15,FALSE),"#,##0円")&amp;CHAR(10)&amp;VLOOKUP(A17,[7]令和4年度契約状況調査票!$F:$AW,31,FALSE),IF(P17="単価契約","単価契約"&amp;CHAR(10)&amp;"予定調達総額 "&amp;TEXT(VLOOKUP(A17,[7]令和4年度契約状況調査票!$F:$AW,15,FALSE),"#,##0円")&amp;CHAR(10)&amp;VLOOKUP(A17,[7]令和4年度契約状況調査票!$F:$AW,31,FALSE),VLOOKUP(A17,[7]令和4年度契約状況調査票!$F:$AW,31,FALSE))))))))</f>
        <v/>
      </c>
      <c r="P17" s="9" t="str">
        <f>IF(A17="","",VLOOKUP(A17,[7]令和4年度契約状況調査票!$F:$CE,52,FALSE))</f>
        <v/>
      </c>
    </row>
    <row r="18" spans="1:16" s="9" customFormat="1" ht="60" hidden="1" customHeight="1">
      <c r="A18" s="10" t="str">
        <f>IF(MAX([7]令和4年度契約状況調査票!F17:F1031)&gt;=ROW()-5,ROW()-5,"")</f>
        <v/>
      </c>
      <c r="B18" s="11" t="str">
        <f>IF(A18="","",VLOOKUP(A18,[7]令和4年度契約状況調査票!$F:$AW,4,FALSE))</f>
        <v/>
      </c>
      <c r="C18" s="12" t="str">
        <f>IF(A18="","",VLOOKUP(A18,[7]令和4年度契約状況調査票!$F:$AW,5,FALSE))</f>
        <v/>
      </c>
      <c r="D18" s="13" t="str">
        <f>IF(A18="","",VLOOKUP(A18,[7]令和4年度契約状況調査票!$F:$AW,8,FALSE))</f>
        <v/>
      </c>
      <c r="E18" s="11" t="str">
        <f>IF(A18="","",VLOOKUP(A18,[7]令和4年度契約状況調査票!$F:$AW,9,FALSE))</f>
        <v/>
      </c>
      <c r="F18" s="14" t="str">
        <f>IF(A18="","",VLOOKUP(A18,[7]令和4年度契約状況調査票!$F:$AW,10,FALSE))</f>
        <v/>
      </c>
      <c r="G18" s="15" t="str">
        <f>IF(A18="","",VLOOKUP(A18,[7]令和4年度契約状況調査票!$F:$AW,30,FALSE))</f>
        <v/>
      </c>
      <c r="H18" s="16" t="str">
        <f>IF(A18="","",IF(VLOOKUP(A18,[7]令和4年度契約状況調査票!$F:$AW,15,FALSE)="他官署で調達手続きを実施のため","他官署で調達手続きを実施のため",IF(VLOOKUP(A18,[7]令和4年度契約状況調査票!$F:$AW,22,FALSE)="②同種の他の契約の予定価格を類推されるおそれがあるため公表しない","同種の他の契約の予定価格を類推されるおそれがあるため公表しない",IF(VLOOKUP(A18,[7]令和4年度契約状況調査票!$F:$AW,22,FALSE)="－","－",IF(VLOOKUP(A18,[7]令和4年度契約状況調査票!$F:$AW,6,FALSE)&lt;&gt;"",TEXT(VLOOKUP(A18,[7]令和4年度契約状況調査票!$F:$AW,15,FALSE),"#,##0円")&amp;CHAR(10)&amp;"(A)",VLOOKUP(A18,[7]令和4年度契約状況調査票!$F:$AW,15,FALSE))))))</f>
        <v/>
      </c>
      <c r="I18" s="16" t="str">
        <f>IF(A18="","",VLOOKUP(A18,[7]令和4年度契約状況調査票!$F:$AW,16,FALSE))</f>
        <v/>
      </c>
      <c r="J18" s="17" t="str">
        <f>IF(A18="","",IF(VLOOKUP(A18,[7]令和4年度契約状況調査票!$F:$AW,15,FALSE)="他官署で調達手続きを実施のため","－",IF(VLOOKUP(A18,[7]令和4年度契約状況調査票!$F:$AW,22,FALSE)="②同種の他の契約の予定価格を類推されるおそれがあるため公表しない","－",IF(VLOOKUP(A18,[7]令和4年度契約状況調査票!$F:$AW,22,FALSE)="－","－",IF(VLOOKUP(A18,[7]令和4年度契約状況調査票!$F:$AW,6,FALSE)&lt;&gt;"",TEXT(VLOOKUP(A18,[7]令和4年度契約状況調査票!$F:$AW,18,FALSE),"#.0%")&amp;CHAR(10)&amp;"(B/A×100)",VLOOKUP(A18,[7]令和4年度契約状況調査票!$F:$AW,18,FALSE))))))</f>
        <v/>
      </c>
      <c r="K18" s="18"/>
      <c r="L18" s="17" t="str">
        <f>IF(A18="","",IF(VLOOKUP(A18,[7]令和4年度契約状況調査票!$F:$AW,26,FALSE)="①公益社団法人","公社",IF(VLOOKUP(A18,[7]令和4年度契約状況調査票!$F:$AW,26,FALSE)="②公益財団法人","公財","")))</f>
        <v/>
      </c>
      <c r="M18" s="17" t="str">
        <f>IF(A18="","",VLOOKUP(A18,[7]令和4年度契約状況調査票!$F:$AW,27,FALSE))</f>
        <v/>
      </c>
      <c r="N18" s="18" t="str">
        <f>IF(A18="","",IF(VLOOKUP(A18,[7]令和4年度契約状況調査票!$F:$AW,12,FALSE)="国所管",VLOOKUP(A18,[7]令和4年度契約状況調査票!$F:$AW,23,FALSE),""))</f>
        <v/>
      </c>
      <c r="O18" s="19" t="str">
        <f>IF(A18="","",IF(AND(Q18="○",P18="分担契約/単価契約"),"単価契約"&amp;CHAR(10)&amp;"予定調達総額 "&amp;TEXT(VLOOKUP(A18,[7]令和4年度契約状況調査票!$F:$AW,15,FALSE),"#,##0円")&amp;"(B)"&amp;CHAR(10)&amp;"分担契約"&amp;CHAR(10)&amp;VLOOKUP(A18,[7]令和4年度契約状況調査票!$F:$AW,31,FALSE),IF(AND(Q18="○",P18="分担契約"),"分担契約"&amp;CHAR(10)&amp;"契約総額 "&amp;TEXT(VLOOKUP(A18,[7]令和4年度契約状況調査票!$F:$AW,15,FALSE),"#,##0円")&amp;"(B)"&amp;CHAR(10)&amp;VLOOKUP(A18,[7]令和4年度契約状況調査票!$F:$AW,31,FALSE),(IF(P18="分担契約/単価契約","単価契約"&amp;CHAR(10)&amp;"予定調達総額 "&amp;TEXT(VLOOKUP(A18,[7]令和4年度契約状況調査票!$F:$AW,15,FALSE),"#,##0円")&amp;CHAR(10)&amp;"分担契約"&amp;CHAR(10)&amp;VLOOKUP(A18,[7]令和4年度契約状況調査票!$F:$AW,31,FALSE),IF(P18="分担契約","分担契約"&amp;CHAR(10)&amp;"契約総額 "&amp;TEXT(VLOOKUP(A18,[7]令和4年度契約状況調査票!$F:$AW,15,FALSE),"#,##0円")&amp;CHAR(10)&amp;VLOOKUP(A18,[7]令和4年度契約状況調査票!$F:$AW,31,FALSE),IF(P18="単価契約","単価契約"&amp;CHAR(10)&amp;"予定調達総額 "&amp;TEXT(VLOOKUP(A18,[7]令和4年度契約状況調査票!$F:$AW,15,FALSE),"#,##0円")&amp;CHAR(10)&amp;VLOOKUP(A18,[7]令和4年度契約状況調査票!$F:$AW,31,FALSE),VLOOKUP(A18,[7]令和4年度契約状況調査票!$F:$AW,31,FALSE))))))))</f>
        <v/>
      </c>
      <c r="P18" s="9" t="str">
        <f>IF(A18="","",VLOOKUP(A18,[7]令和4年度契約状況調査票!$F:$CE,52,FALSE))</f>
        <v/>
      </c>
    </row>
    <row r="19" spans="1:16" s="9" customFormat="1" ht="96.75" hidden="1" customHeight="1">
      <c r="A19" s="10" t="str">
        <f>IF(MAX([7]令和4年度契約状況調査票!F18:F1032)&gt;=ROW()-5,ROW()-5,"")</f>
        <v/>
      </c>
      <c r="B19" s="11" t="str">
        <f>IF(A19="","",VLOOKUP(A19,[7]令和4年度契約状況調査票!$F:$AW,4,FALSE))</f>
        <v/>
      </c>
      <c r="C19" s="12" t="str">
        <f>IF(A19="","",VLOOKUP(A19,[7]令和4年度契約状況調査票!$F:$AW,5,FALSE))</f>
        <v/>
      </c>
      <c r="D19" s="13" t="str">
        <f>IF(A19="","",VLOOKUP(A19,[7]令和4年度契約状況調査票!$F:$AW,8,FALSE))</f>
        <v/>
      </c>
      <c r="E19" s="11" t="str">
        <f>IF(A19="","",VLOOKUP(A19,[7]令和4年度契約状況調査票!$F:$AW,9,FALSE))</f>
        <v/>
      </c>
      <c r="F19" s="14" t="str">
        <f>IF(A19="","",VLOOKUP(A19,[7]令和4年度契約状況調査票!$F:$AW,10,FALSE))</f>
        <v/>
      </c>
      <c r="G19" s="15" t="str">
        <f>IF(A19="","",VLOOKUP(A19,[7]令和4年度契約状況調査票!$F:$AW,30,FALSE))</f>
        <v/>
      </c>
      <c r="H19" s="16" t="str">
        <f>IF(A19="","",IF(VLOOKUP(A19,[7]令和4年度契約状況調査票!$F:$AW,15,FALSE)="他官署で調達手続きを実施のため","他官署で調達手続きを実施のため",IF(VLOOKUP(A19,[7]令和4年度契約状況調査票!$F:$AW,22,FALSE)="②同種の他の契約の予定価格を類推されるおそれがあるため公表しない","同種の他の契約の予定価格を類推されるおそれがあるため公表しない",IF(VLOOKUP(A19,[7]令和4年度契約状況調査票!$F:$AW,22,FALSE)="－","－",IF(VLOOKUP(A19,[7]令和4年度契約状況調査票!$F:$AW,6,FALSE)&lt;&gt;"",TEXT(VLOOKUP(A19,[7]令和4年度契約状況調査票!$F:$AW,15,FALSE),"#,##0円")&amp;CHAR(10)&amp;"(A)",VLOOKUP(A19,[7]令和4年度契約状況調査票!$F:$AW,15,FALSE))))))</f>
        <v/>
      </c>
      <c r="I19" s="16" t="str">
        <f>IF(A19="","",VLOOKUP(A19,[7]令和4年度契約状況調査票!$F:$AW,16,FALSE))</f>
        <v/>
      </c>
      <c r="J19" s="17" t="str">
        <f>IF(A19="","",IF(VLOOKUP(A19,[7]令和4年度契約状況調査票!$F:$AW,15,FALSE)="他官署で調達手続きを実施のため","－",IF(VLOOKUP(A19,[7]令和4年度契約状況調査票!$F:$AW,22,FALSE)="②同種の他の契約の予定価格を類推されるおそれがあるため公表しない","－",IF(VLOOKUP(A19,[7]令和4年度契約状況調査票!$F:$AW,22,FALSE)="－","－",IF(VLOOKUP(A19,[7]令和4年度契約状況調査票!$F:$AW,6,FALSE)&lt;&gt;"",TEXT(VLOOKUP(A19,[7]令和4年度契約状況調査票!$F:$AW,18,FALSE),"#.0%")&amp;CHAR(10)&amp;"(B/A×100)",VLOOKUP(A19,[7]令和4年度契約状況調査票!$F:$AW,18,FALSE))))))</f>
        <v/>
      </c>
      <c r="K19" s="18"/>
      <c r="L19" s="17" t="str">
        <f>IF(A19="","",IF(VLOOKUP(A19,[7]令和4年度契約状況調査票!$F:$AW,26,FALSE)="①公益社団法人","公社",IF(VLOOKUP(A19,[7]令和4年度契約状況調査票!$F:$AW,26,FALSE)="②公益財団法人","公財","")))</f>
        <v/>
      </c>
      <c r="M19" s="17" t="str">
        <f>IF(A19="","",VLOOKUP(A19,[7]令和4年度契約状況調査票!$F:$AW,27,FALSE))</f>
        <v/>
      </c>
      <c r="N19" s="18" t="str">
        <f>IF(A19="","",IF(VLOOKUP(A19,[7]令和4年度契約状況調査票!$F:$AW,12,FALSE)="国所管",VLOOKUP(A19,[7]令和4年度契約状況調査票!$F:$AW,23,FALSE),""))</f>
        <v/>
      </c>
      <c r="O19" s="19" t="str">
        <f>IF(A19="","",IF(AND(Q19="○",P19="分担契約/単価契約"),"単価契約"&amp;CHAR(10)&amp;"予定調達総額 "&amp;TEXT(VLOOKUP(A19,[7]令和4年度契約状況調査票!$F:$AW,15,FALSE),"#,##0円")&amp;"(B)"&amp;CHAR(10)&amp;"分担契約"&amp;CHAR(10)&amp;VLOOKUP(A19,[7]令和4年度契約状況調査票!$F:$AW,31,FALSE),IF(AND(Q19="○",P19="分担契約"),"分担契約"&amp;CHAR(10)&amp;"契約総額 "&amp;TEXT(VLOOKUP(A19,[7]令和4年度契約状況調査票!$F:$AW,15,FALSE),"#,##0円")&amp;"(B)"&amp;CHAR(10)&amp;VLOOKUP(A19,[7]令和4年度契約状況調査票!$F:$AW,31,FALSE),(IF(P19="分担契約/単価契約","単価契約"&amp;CHAR(10)&amp;"予定調達総額 "&amp;TEXT(VLOOKUP(A19,[7]令和4年度契約状況調査票!$F:$AW,15,FALSE),"#,##0円")&amp;CHAR(10)&amp;"分担契約"&amp;CHAR(10)&amp;VLOOKUP(A19,[7]令和4年度契約状況調査票!$F:$AW,31,FALSE),IF(P19="分担契約","分担契約"&amp;CHAR(10)&amp;"契約総額 "&amp;TEXT(VLOOKUP(A19,[7]令和4年度契約状況調査票!$F:$AW,15,FALSE),"#,##0円")&amp;CHAR(10)&amp;VLOOKUP(A19,[7]令和4年度契約状況調査票!$F:$AW,31,FALSE),IF(P19="単価契約","単価契約"&amp;CHAR(10)&amp;"予定調達総額 "&amp;TEXT(VLOOKUP(A19,[7]令和4年度契約状況調査票!$F:$AW,15,FALSE),"#,##0円")&amp;CHAR(10)&amp;VLOOKUP(A19,[7]令和4年度契約状況調査票!$F:$AW,31,FALSE),VLOOKUP(A19,[7]令和4年度契約状況調査票!$F:$AW,31,FALSE))))))))</f>
        <v/>
      </c>
      <c r="P19" s="9" t="str">
        <f>IF(A19="","",VLOOKUP(A19,[7]令和4年度契約状況調査票!$F:$CE,52,FALSE))</f>
        <v/>
      </c>
    </row>
    <row r="20" spans="1:16" s="9" customFormat="1" ht="120.75" hidden="1" customHeight="1">
      <c r="A20" s="10" t="str">
        <f>IF(MAX([7]令和4年度契約状況調査票!F19:F1033)&gt;=ROW()-5,ROW()-5,"")</f>
        <v/>
      </c>
      <c r="B20" s="11" t="str">
        <f>IF(A20="","",VLOOKUP(A20,[7]令和4年度契約状況調査票!$F:$AW,4,FALSE))</f>
        <v/>
      </c>
      <c r="C20" s="12" t="str">
        <f>IF(A20="","",VLOOKUP(A20,[7]令和4年度契約状況調査票!$F:$AW,5,FALSE))</f>
        <v/>
      </c>
      <c r="D20" s="13" t="str">
        <f>IF(A20="","",VLOOKUP(A20,[7]令和4年度契約状況調査票!$F:$AW,8,FALSE))</f>
        <v/>
      </c>
      <c r="E20" s="11" t="str">
        <f>IF(A20="","",VLOOKUP(A20,[7]令和4年度契約状況調査票!$F:$AW,9,FALSE))</f>
        <v/>
      </c>
      <c r="F20" s="14" t="str">
        <f>IF(A20="","",VLOOKUP(A20,[7]令和4年度契約状況調査票!$F:$AW,10,FALSE))</f>
        <v/>
      </c>
      <c r="G20" s="15" t="str">
        <f>IF(A20="","",VLOOKUP(A20,[7]令和4年度契約状況調査票!$F:$AW,30,FALSE))</f>
        <v/>
      </c>
      <c r="H20" s="16" t="str">
        <f>IF(A20="","",IF(VLOOKUP(A20,[7]令和4年度契約状況調査票!$F:$AW,15,FALSE)="他官署で調達手続きを実施のため","他官署で調達手続きを実施のため",IF(VLOOKUP(A20,[7]令和4年度契約状況調査票!$F:$AW,22,FALSE)="②同種の他の契約の予定価格を類推されるおそれがあるため公表しない","同種の他の契約の予定価格を類推されるおそれがあるため公表しない",IF(VLOOKUP(A20,[7]令和4年度契約状況調査票!$F:$AW,22,FALSE)="－","－",IF(VLOOKUP(A20,[7]令和4年度契約状況調査票!$F:$AW,6,FALSE)&lt;&gt;"",TEXT(VLOOKUP(A20,[7]令和4年度契約状況調査票!$F:$AW,15,FALSE),"#,##0円")&amp;CHAR(10)&amp;"(A)",VLOOKUP(A20,[7]令和4年度契約状況調査票!$F:$AW,15,FALSE))))))</f>
        <v/>
      </c>
      <c r="I20" s="16" t="str">
        <f>IF(A20="","",VLOOKUP(A20,[7]令和4年度契約状況調査票!$F:$AW,16,FALSE))</f>
        <v/>
      </c>
      <c r="J20" s="17" t="str">
        <f>IF(A20="","",IF(VLOOKUP(A20,[7]令和4年度契約状況調査票!$F:$AW,15,FALSE)="他官署で調達手続きを実施のため","－",IF(VLOOKUP(A20,[7]令和4年度契約状況調査票!$F:$AW,22,FALSE)="②同種の他の契約の予定価格を類推されるおそれがあるため公表しない","－",IF(VLOOKUP(A20,[7]令和4年度契約状況調査票!$F:$AW,22,FALSE)="－","－",IF(VLOOKUP(A20,[7]令和4年度契約状況調査票!$F:$AW,6,FALSE)&lt;&gt;"",TEXT(VLOOKUP(A20,[7]令和4年度契約状況調査票!$F:$AW,18,FALSE),"#.0%")&amp;CHAR(10)&amp;"(B/A×100)",VLOOKUP(A20,[7]令和4年度契約状況調査票!$F:$AW,18,FALSE))))))</f>
        <v/>
      </c>
      <c r="K20" s="18"/>
      <c r="L20" s="17" t="str">
        <f>IF(A20="","",IF(VLOOKUP(A20,[7]令和4年度契約状況調査票!$F:$AW,26,FALSE)="①公益社団法人","公社",IF(VLOOKUP(A20,[7]令和4年度契約状況調査票!$F:$AW,26,FALSE)="②公益財団法人","公財","")))</f>
        <v/>
      </c>
      <c r="M20" s="17" t="str">
        <f>IF(A20="","",VLOOKUP(A20,[7]令和4年度契約状況調査票!$F:$AW,27,FALSE))</f>
        <v/>
      </c>
      <c r="N20" s="18" t="str">
        <f>IF(A20="","",IF(VLOOKUP(A20,[7]令和4年度契約状況調査票!$F:$AW,12,FALSE)="国所管",VLOOKUP(A20,[7]令和4年度契約状況調査票!$F:$AW,23,FALSE),""))</f>
        <v/>
      </c>
      <c r="O20" s="19" t="str">
        <f>IF(A20="","",IF(AND(Q20="○",P20="分担契約/単価契約"),"単価契約"&amp;CHAR(10)&amp;"予定調達総額 "&amp;TEXT(VLOOKUP(A20,[7]令和4年度契約状況調査票!$F:$AW,15,FALSE),"#,##0円")&amp;"(B)"&amp;CHAR(10)&amp;"分担契約"&amp;CHAR(10)&amp;VLOOKUP(A20,[7]令和4年度契約状況調査票!$F:$AW,31,FALSE),IF(AND(Q20="○",P20="分担契約"),"分担契約"&amp;CHAR(10)&amp;"契約総額 "&amp;TEXT(VLOOKUP(A20,[7]令和4年度契約状況調査票!$F:$AW,15,FALSE),"#,##0円")&amp;"(B)"&amp;CHAR(10)&amp;VLOOKUP(A20,[7]令和4年度契約状況調査票!$F:$AW,31,FALSE),(IF(P20="分担契約/単価契約","単価契約"&amp;CHAR(10)&amp;"予定調達総額 "&amp;TEXT(VLOOKUP(A20,[7]令和4年度契約状況調査票!$F:$AW,15,FALSE),"#,##0円")&amp;CHAR(10)&amp;"分担契約"&amp;CHAR(10)&amp;VLOOKUP(A20,[7]令和4年度契約状況調査票!$F:$AW,31,FALSE),IF(P20="分担契約","分担契約"&amp;CHAR(10)&amp;"契約総額 "&amp;TEXT(VLOOKUP(A20,[7]令和4年度契約状況調査票!$F:$AW,15,FALSE),"#,##0円")&amp;CHAR(10)&amp;VLOOKUP(A20,[7]令和4年度契約状況調査票!$F:$AW,31,FALSE),IF(P20="単価契約","単価契約"&amp;CHAR(10)&amp;"予定調達総額 "&amp;TEXT(VLOOKUP(A20,[7]令和4年度契約状況調査票!$F:$AW,15,FALSE),"#,##0円")&amp;CHAR(10)&amp;VLOOKUP(A20,[7]令和4年度契約状況調査票!$F:$AW,31,FALSE),VLOOKUP(A20,[7]令和4年度契約状況調査票!$F:$AW,31,FALSE))))))))</f>
        <v/>
      </c>
      <c r="P20" s="9" t="str">
        <f>IF(A20="","",VLOOKUP(A20,[7]令和4年度契約状況調査票!$F:$CE,52,FALSE))</f>
        <v/>
      </c>
    </row>
    <row r="21" spans="1:16" s="9" customFormat="1" ht="86.25" hidden="1" customHeight="1">
      <c r="A21" s="10" t="str">
        <f>IF(MAX([7]令和4年度契約状況調査票!F20:F1034)&gt;=ROW()-5,ROW()-5,"")</f>
        <v/>
      </c>
      <c r="B21" s="11" t="str">
        <f>IF(A21="","",VLOOKUP(A21,[7]令和4年度契約状況調査票!$F:$AW,4,FALSE))</f>
        <v/>
      </c>
      <c r="C21" s="12" t="str">
        <f>IF(A21="","",VLOOKUP(A21,[7]令和4年度契約状況調査票!$F:$AW,5,FALSE))</f>
        <v/>
      </c>
      <c r="D21" s="13" t="str">
        <f>IF(A21="","",VLOOKUP(A21,[7]令和4年度契約状況調査票!$F:$AW,8,FALSE))</f>
        <v/>
      </c>
      <c r="E21" s="11" t="str">
        <f>IF(A21="","",VLOOKUP(A21,[7]令和4年度契約状況調査票!$F:$AW,9,FALSE))</f>
        <v/>
      </c>
      <c r="F21" s="14" t="str">
        <f>IF(A21="","",VLOOKUP(A21,[7]令和4年度契約状況調査票!$F:$AW,10,FALSE))</f>
        <v/>
      </c>
      <c r="G21" s="15" t="str">
        <f>IF(A21="","",VLOOKUP(A21,[7]令和4年度契約状況調査票!$F:$AW,30,FALSE))</f>
        <v/>
      </c>
      <c r="H21" s="16" t="str">
        <f>IF(A21="","",IF(VLOOKUP(A21,[7]令和4年度契約状況調査票!$F:$AW,15,FALSE)="他官署で調達手続きを実施のため","他官署で調達手続きを実施のため",IF(VLOOKUP(A21,[7]令和4年度契約状況調査票!$F:$AW,22,FALSE)="②同種の他の契約の予定価格を類推されるおそれがあるため公表しない","同種の他の契約の予定価格を類推されるおそれがあるため公表しない",IF(VLOOKUP(A21,[7]令和4年度契約状況調査票!$F:$AW,22,FALSE)="－","－",IF(VLOOKUP(A21,[7]令和4年度契約状況調査票!$F:$AW,6,FALSE)&lt;&gt;"",TEXT(VLOOKUP(A21,[7]令和4年度契約状況調査票!$F:$AW,15,FALSE),"#,##0円")&amp;CHAR(10)&amp;"(A)",VLOOKUP(A21,[7]令和4年度契約状況調査票!$F:$AW,15,FALSE))))))</f>
        <v/>
      </c>
      <c r="I21" s="16" t="str">
        <f>IF(A21="","",VLOOKUP(A21,[7]令和4年度契約状況調査票!$F:$AW,16,FALSE))</f>
        <v/>
      </c>
      <c r="J21" s="17" t="str">
        <f>IF(A21="","",IF(VLOOKUP(A21,[7]令和4年度契約状況調査票!$F:$AW,15,FALSE)="他官署で調達手続きを実施のため","－",IF(VLOOKUP(A21,[7]令和4年度契約状況調査票!$F:$AW,22,FALSE)="②同種の他の契約の予定価格を類推されるおそれがあるため公表しない","－",IF(VLOOKUP(A21,[7]令和4年度契約状況調査票!$F:$AW,22,FALSE)="－","－",IF(VLOOKUP(A21,[7]令和4年度契約状況調査票!$F:$AW,6,FALSE)&lt;&gt;"",TEXT(VLOOKUP(A21,[7]令和4年度契約状況調査票!$F:$AW,18,FALSE),"#.0%")&amp;CHAR(10)&amp;"(B/A×100)",VLOOKUP(A21,[7]令和4年度契約状況調査票!$F:$AW,18,FALSE))))))</f>
        <v/>
      </c>
      <c r="K21" s="18"/>
      <c r="L21" s="17" t="str">
        <f>IF(A21="","",IF(VLOOKUP(A21,[7]令和4年度契約状況調査票!$F:$AW,26,FALSE)="①公益社団法人","公社",IF(VLOOKUP(A21,[7]令和4年度契約状況調査票!$F:$AW,26,FALSE)="②公益財団法人","公財","")))</f>
        <v/>
      </c>
      <c r="M21" s="17" t="str">
        <f>IF(A21="","",VLOOKUP(A21,[7]令和4年度契約状況調査票!$F:$AW,27,FALSE))</f>
        <v/>
      </c>
      <c r="N21" s="18" t="str">
        <f>IF(A21="","",IF(VLOOKUP(A21,[7]令和4年度契約状況調査票!$F:$AW,12,FALSE)="国所管",VLOOKUP(A21,[7]令和4年度契約状況調査票!$F:$AW,23,FALSE),""))</f>
        <v/>
      </c>
      <c r="O21" s="19" t="str">
        <f>IF(A21="","",IF(AND(Q21="○",P21="分担契約/単価契約"),"単価契約"&amp;CHAR(10)&amp;"予定調達総額 "&amp;TEXT(VLOOKUP(A21,[7]令和4年度契約状況調査票!$F:$AW,15,FALSE),"#,##0円")&amp;"(B)"&amp;CHAR(10)&amp;"分担契約"&amp;CHAR(10)&amp;VLOOKUP(A21,[7]令和4年度契約状況調査票!$F:$AW,31,FALSE),IF(AND(Q21="○",P21="分担契約"),"分担契約"&amp;CHAR(10)&amp;"契約総額 "&amp;TEXT(VLOOKUP(A21,[7]令和4年度契約状況調査票!$F:$AW,15,FALSE),"#,##0円")&amp;"(B)"&amp;CHAR(10)&amp;VLOOKUP(A21,[7]令和4年度契約状況調査票!$F:$AW,31,FALSE),(IF(P21="分担契約/単価契約","単価契約"&amp;CHAR(10)&amp;"予定調達総額 "&amp;TEXT(VLOOKUP(A21,[7]令和4年度契約状況調査票!$F:$AW,15,FALSE),"#,##0円")&amp;CHAR(10)&amp;"分担契約"&amp;CHAR(10)&amp;VLOOKUP(A21,[7]令和4年度契約状況調査票!$F:$AW,31,FALSE),IF(P21="分担契約","分担契約"&amp;CHAR(10)&amp;"契約総額 "&amp;TEXT(VLOOKUP(A21,[7]令和4年度契約状況調査票!$F:$AW,15,FALSE),"#,##0円")&amp;CHAR(10)&amp;VLOOKUP(A21,[7]令和4年度契約状況調査票!$F:$AW,31,FALSE),IF(P21="単価契約","単価契約"&amp;CHAR(10)&amp;"予定調達総額 "&amp;TEXT(VLOOKUP(A21,[7]令和4年度契約状況調査票!$F:$AW,15,FALSE),"#,##0円")&amp;CHAR(10)&amp;VLOOKUP(A21,[7]令和4年度契約状況調査票!$F:$AW,31,FALSE),VLOOKUP(A21,[7]令和4年度契約状況調査票!$F:$AW,31,FALSE))))))))</f>
        <v/>
      </c>
      <c r="P21" s="9" t="str">
        <f>IF(A21="","",VLOOKUP(A21,[7]令和4年度契約状況調査票!$F:$CE,52,FALSE))</f>
        <v/>
      </c>
    </row>
    <row r="22" spans="1:16" s="9" customFormat="1" ht="102" hidden="1" customHeight="1">
      <c r="A22" s="10" t="str">
        <f>IF(MAX([7]令和4年度契約状況調査票!F21:F1035)&gt;=ROW()-5,ROW()-5,"")</f>
        <v/>
      </c>
      <c r="B22" s="11" t="str">
        <f>IF(A22="","",VLOOKUP(A22,[7]令和4年度契約状況調査票!$F:$AW,4,FALSE))</f>
        <v/>
      </c>
      <c r="C22" s="12" t="str">
        <f>IF(A22="","",VLOOKUP(A22,[7]令和4年度契約状況調査票!$F:$AW,5,FALSE))</f>
        <v/>
      </c>
      <c r="D22" s="13" t="str">
        <f>IF(A22="","",VLOOKUP(A22,[7]令和4年度契約状況調査票!$F:$AW,8,FALSE))</f>
        <v/>
      </c>
      <c r="E22" s="11" t="str">
        <f>IF(A22="","",VLOOKUP(A22,[7]令和4年度契約状況調査票!$F:$AW,9,FALSE))</f>
        <v/>
      </c>
      <c r="F22" s="14" t="str">
        <f>IF(A22="","",VLOOKUP(A22,[7]令和4年度契約状況調査票!$F:$AW,10,FALSE))</f>
        <v/>
      </c>
      <c r="G22" s="15" t="str">
        <f>IF(A22="","",VLOOKUP(A22,[7]令和4年度契約状況調査票!$F:$AW,30,FALSE))</f>
        <v/>
      </c>
      <c r="H22" s="16" t="str">
        <f>IF(A22="","",IF(VLOOKUP(A22,[7]令和4年度契約状況調査票!$F:$AW,15,FALSE)="他官署で調達手続きを実施のため","他官署で調達手続きを実施のため",IF(VLOOKUP(A22,[7]令和4年度契約状況調査票!$F:$AW,22,FALSE)="②同種の他の契約の予定価格を類推されるおそれがあるため公表しない","同種の他の契約の予定価格を類推されるおそれがあるため公表しない",IF(VLOOKUP(A22,[7]令和4年度契約状況調査票!$F:$AW,22,FALSE)="－","－",IF(VLOOKUP(A22,[7]令和4年度契約状況調査票!$F:$AW,6,FALSE)&lt;&gt;"",TEXT(VLOOKUP(A22,[7]令和4年度契約状況調査票!$F:$AW,15,FALSE),"#,##0円")&amp;CHAR(10)&amp;"(A)",VLOOKUP(A22,[7]令和4年度契約状況調査票!$F:$AW,15,FALSE))))))</f>
        <v/>
      </c>
      <c r="I22" s="16" t="str">
        <f>IF(A22="","",VLOOKUP(A22,[7]令和4年度契約状況調査票!$F:$AW,16,FALSE))</f>
        <v/>
      </c>
      <c r="J22" s="17" t="str">
        <f>IF(A22="","",IF(VLOOKUP(A22,[7]令和4年度契約状況調査票!$F:$AW,15,FALSE)="他官署で調達手続きを実施のため","－",IF(VLOOKUP(A22,[7]令和4年度契約状況調査票!$F:$AW,22,FALSE)="②同種の他の契約の予定価格を類推されるおそれがあるため公表しない","－",IF(VLOOKUP(A22,[7]令和4年度契約状況調査票!$F:$AW,22,FALSE)="－","－",IF(VLOOKUP(A22,[7]令和4年度契約状況調査票!$F:$AW,6,FALSE)&lt;&gt;"",TEXT(VLOOKUP(A22,[7]令和4年度契約状況調査票!$F:$AW,18,FALSE),"#.0%")&amp;CHAR(10)&amp;"(B/A×100)",VLOOKUP(A22,[7]令和4年度契約状況調査票!$F:$AW,18,FALSE))))))</f>
        <v/>
      </c>
      <c r="K22" s="18"/>
      <c r="L22" s="17" t="str">
        <f>IF(A22="","",IF(VLOOKUP(A22,[7]令和4年度契約状況調査票!$F:$AW,26,FALSE)="①公益社団法人","公社",IF(VLOOKUP(A22,[7]令和4年度契約状況調査票!$F:$AW,26,FALSE)="②公益財団法人","公財","")))</f>
        <v/>
      </c>
      <c r="M22" s="17" t="str">
        <f>IF(A22="","",VLOOKUP(A22,[7]令和4年度契約状況調査票!$F:$AW,27,FALSE))</f>
        <v/>
      </c>
      <c r="N22" s="18" t="str">
        <f>IF(A22="","",IF(VLOOKUP(A22,[7]令和4年度契約状況調査票!$F:$AW,12,FALSE)="国所管",VLOOKUP(A22,[7]令和4年度契約状況調査票!$F:$AW,23,FALSE),""))</f>
        <v/>
      </c>
      <c r="O22" s="19" t="str">
        <f>IF(A22="","",IF(AND(Q22="○",P22="分担契約/単価契約"),"単価契約"&amp;CHAR(10)&amp;"予定調達総額 "&amp;TEXT(VLOOKUP(A22,[7]令和4年度契約状況調査票!$F:$AW,15,FALSE),"#,##0円")&amp;"(B)"&amp;CHAR(10)&amp;"分担契約"&amp;CHAR(10)&amp;VLOOKUP(A22,[7]令和4年度契約状況調査票!$F:$AW,31,FALSE),IF(AND(Q22="○",P22="分担契約"),"分担契約"&amp;CHAR(10)&amp;"契約総額 "&amp;TEXT(VLOOKUP(A22,[7]令和4年度契約状況調査票!$F:$AW,15,FALSE),"#,##0円")&amp;"(B)"&amp;CHAR(10)&amp;VLOOKUP(A22,[7]令和4年度契約状況調査票!$F:$AW,31,FALSE),(IF(P22="分担契約/単価契約","単価契約"&amp;CHAR(10)&amp;"予定調達総額 "&amp;TEXT(VLOOKUP(A22,[7]令和4年度契約状況調査票!$F:$AW,15,FALSE),"#,##0円")&amp;CHAR(10)&amp;"分担契約"&amp;CHAR(10)&amp;VLOOKUP(A22,[7]令和4年度契約状況調査票!$F:$AW,31,FALSE),IF(P22="分担契約","分担契約"&amp;CHAR(10)&amp;"契約総額 "&amp;TEXT(VLOOKUP(A22,[7]令和4年度契約状況調査票!$F:$AW,15,FALSE),"#,##0円")&amp;CHAR(10)&amp;VLOOKUP(A22,[7]令和4年度契約状況調査票!$F:$AW,31,FALSE),IF(P22="単価契約","単価契約"&amp;CHAR(10)&amp;"予定調達総額 "&amp;TEXT(VLOOKUP(A22,[7]令和4年度契約状況調査票!$F:$AW,15,FALSE),"#,##0円")&amp;CHAR(10)&amp;VLOOKUP(A22,[7]令和4年度契約状況調査票!$F:$AW,31,FALSE),VLOOKUP(A22,[7]令和4年度契約状況調査票!$F:$AW,31,FALSE))))))))</f>
        <v/>
      </c>
      <c r="P22" s="9" t="str">
        <f>IF(A22="","",VLOOKUP(A22,[7]令和4年度契約状況調査票!$F:$CE,52,FALSE))</f>
        <v/>
      </c>
    </row>
    <row r="23" spans="1:16" s="9" customFormat="1" ht="120.75" hidden="1" customHeight="1">
      <c r="A23" s="10" t="str">
        <f>IF(MAX([7]令和4年度契約状況調査票!F22:F1036)&gt;=ROW()-5,ROW()-5,"")</f>
        <v/>
      </c>
      <c r="B23" s="11" t="str">
        <f>IF(A23="","",VLOOKUP(A23,[7]令和4年度契約状況調査票!$F:$AW,4,FALSE))</f>
        <v/>
      </c>
      <c r="C23" s="12" t="str">
        <f>IF(A23="","",VLOOKUP(A23,[7]令和4年度契約状況調査票!$F:$AW,5,FALSE))</f>
        <v/>
      </c>
      <c r="D23" s="13" t="str">
        <f>IF(A23="","",VLOOKUP(A23,[7]令和4年度契約状況調査票!$F:$AW,8,FALSE))</f>
        <v/>
      </c>
      <c r="E23" s="11" t="str">
        <f>IF(A23="","",VLOOKUP(A23,[7]令和4年度契約状況調査票!$F:$AW,9,FALSE))</f>
        <v/>
      </c>
      <c r="F23" s="14" t="str">
        <f>IF(A23="","",VLOOKUP(A23,[7]令和4年度契約状況調査票!$F:$AW,10,FALSE))</f>
        <v/>
      </c>
      <c r="G23" s="15" t="str">
        <f>IF(A23="","",VLOOKUP(A23,[7]令和4年度契約状況調査票!$F:$AW,30,FALSE))</f>
        <v/>
      </c>
      <c r="H23" s="16" t="str">
        <f>IF(A23="","",IF(VLOOKUP(A23,[7]令和4年度契約状況調査票!$F:$AW,15,FALSE)="他官署で調達手続きを実施のため","他官署で調達手続きを実施のため",IF(VLOOKUP(A23,[7]令和4年度契約状況調査票!$F:$AW,22,FALSE)="②同種の他の契約の予定価格を類推されるおそれがあるため公表しない","同種の他の契約の予定価格を類推されるおそれがあるため公表しない",IF(VLOOKUP(A23,[7]令和4年度契約状況調査票!$F:$AW,22,FALSE)="－","－",IF(VLOOKUP(A23,[7]令和4年度契約状況調査票!$F:$AW,6,FALSE)&lt;&gt;"",TEXT(VLOOKUP(A23,[7]令和4年度契約状況調査票!$F:$AW,15,FALSE),"#,##0円")&amp;CHAR(10)&amp;"(A)",VLOOKUP(A23,[7]令和4年度契約状況調査票!$F:$AW,15,FALSE))))))</f>
        <v/>
      </c>
      <c r="I23" s="16" t="str">
        <f>IF(A23="","",VLOOKUP(A23,[7]令和4年度契約状況調査票!$F:$AW,16,FALSE))</f>
        <v/>
      </c>
      <c r="J23" s="17" t="str">
        <f>IF(A23="","",IF(VLOOKUP(A23,[7]令和4年度契約状況調査票!$F:$AW,15,FALSE)="他官署で調達手続きを実施のため","－",IF(VLOOKUP(A23,[7]令和4年度契約状況調査票!$F:$AW,22,FALSE)="②同種の他の契約の予定価格を類推されるおそれがあるため公表しない","－",IF(VLOOKUP(A23,[7]令和4年度契約状況調査票!$F:$AW,22,FALSE)="－","－",IF(VLOOKUP(A23,[7]令和4年度契約状況調査票!$F:$AW,6,FALSE)&lt;&gt;"",TEXT(VLOOKUP(A23,[7]令和4年度契約状況調査票!$F:$AW,18,FALSE),"#.0%")&amp;CHAR(10)&amp;"(B/A×100)",VLOOKUP(A23,[7]令和4年度契約状況調査票!$F:$AW,18,FALSE))))))</f>
        <v/>
      </c>
      <c r="K23" s="18"/>
      <c r="L23" s="17" t="str">
        <f>IF(A23="","",IF(VLOOKUP(A23,[7]令和4年度契約状況調査票!$F:$AW,26,FALSE)="①公益社団法人","公社",IF(VLOOKUP(A23,[7]令和4年度契約状況調査票!$F:$AW,26,FALSE)="②公益財団法人","公財","")))</f>
        <v/>
      </c>
      <c r="M23" s="17" t="str">
        <f>IF(A23="","",VLOOKUP(A23,[7]令和4年度契約状況調査票!$F:$AW,27,FALSE))</f>
        <v/>
      </c>
      <c r="N23" s="18" t="str">
        <f>IF(A23="","",IF(VLOOKUP(A23,[7]令和4年度契約状況調査票!$F:$AW,12,FALSE)="国所管",VLOOKUP(A23,[7]令和4年度契約状況調査票!$F:$AW,23,FALSE),""))</f>
        <v/>
      </c>
      <c r="O23" s="19" t="str">
        <f>IF(A23="","",IF(AND(Q23="○",P23="分担契約/単価契約"),"単価契約"&amp;CHAR(10)&amp;"予定調達総額 "&amp;TEXT(VLOOKUP(A23,[7]令和4年度契約状況調査票!$F:$AW,15,FALSE),"#,##0円")&amp;"(B)"&amp;CHAR(10)&amp;"分担契約"&amp;CHAR(10)&amp;VLOOKUP(A23,[7]令和4年度契約状況調査票!$F:$AW,31,FALSE),IF(AND(Q23="○",P23="分担契約"),"分担契約"&amp;CHAR(10)&amp;"契約総額 "&amp;TEXT(VLOOKUP(A23,[7]令和4年度契約状況調査票!$F:$AW,15,FALSE),"#,##0円")&amp;"(B)"&amp;CHAR(10)&amp;VLOOKUP(A23,[7]令和4年度契約状況調査票!$F:$AW,31,FALSE),(IF(P23="分担契約/単価契約","単価契約"&amp;CHAR(10)&amp;"予定調達総額 "&amp;TEXT(VLOOKUP(A23,[7]令和4年度契約状況調査票!$F:$AW,15,FALSE),"#,##0円")&amp;CHAR(10)&amp;"分担契約"&amp;CHAR(10)&amp;VLOOKUP(A23,[7]令和4年度契約状況調査票!$F:$AW,31,FALSE),IF(P23="分担契約","分担契約"&amp;CHAR(10)&amp;"契約総額 "&amp;TEXT(VLOOKUP(A23,[7]令和4年度契約状況調査票!$F:$AW,15,FALSE),"#,##0円")&amp;CHAR(10)&amp;VLOOKUP(A23,[7]令和4年度契約状況調査票!$F:$AW,31,FALSE),IF(P23="単価契約","単価契約"&amp;CHAR(10)&amp;"予定調達総額 "&amp;TEXT(VLOOKUP(A23,[7]令和4年度契約状況調査票!$F:$AW,15,FALSE),"#,##0円")&amp;CHAR(10)&amp;VLOOKUP(A23,[7]令和4年度契約状況調査票!$F:$AW,31,FALSE),VLOOKUP(A23,[7]令和4年度契約状況調査票!$F:$AW,31,FALSE))))))))</f>
        <v/>
      </c>
      <c r="P23" s="9" t="str">
        <f>IF(A23="","",VLOOKUP(A23,[7]令和4年度契約状況調査票!$F:$CE,52,FALSE))</f>
        <v/>
      </c>
    </row>
    <row r="24" spans="1:16" s="9" customFormat="1" ht="60" hidden="1" customHeight="1">
      <c r="A24" s="10" t="str">
        <f>IF(MAX([7]令和4年度契約状況調査票!F23:F1037)&gt;=ROW()-5,ROW()-5,"")</f>
        <v/>
      </c>
      <c r="B24" s="11" t="str">
        <f>IF(A24="","",VLOOKUP(A24,[7]令和4年度契約状況調査票!$F:$AW,4,FALSE))</f>
        <v/>
      </c>
      <c r="C24" s="12" t="str">
        <f>IF(A24="","",VLOOKUP(A24,[7]令和4年度契約状況調査票!$F:$AW,5,FALSE))</f>
        <v/>
      </c>
      <c r="D24" s="13" t="str">
        <f>IF(A24="","",VLOOKUP(A24,[7]令和4年度契約状況調査票!$F:$AW,8,FALSE))</f>
        <v/>
      </c>
      <c r="E24" s="11" t="str">
        <f>IF(A24="","",VLOOKUP(A24,[7]令和4年度契約状況調査票!$F:$AW,9,FALSE))</f>
        <v/>
      </c>
      <c r="F24" s="14" t="str">
        <f>IF(A24="","",VLOOKUP(A24,[7]令和4年度契約状況調査票!$F:$AW,10,FALSE))</f>
        <v/>
      </c>
      <c r="G24" s="15" t="str">
        <f>IF(A24="","",VLOOKUP(A24,[7]令和4年度契約状況調査票!$F:$AW,30,FALSE))</f>
        <v/>
      </c>
      <c r="H24" s="16" t="str">
        <f>IF(A24="","",IF(VLOOKUP(A24,[7]令和4年度契約状況調査票!$F:$AW,15,FALSE)="他官署で調達手続きを実施のため","他官署で調達手続きを実施のため",IF(VLOOKUP(A24,[7]令和4年度契約状況調査票!$F:$AW,22,FALSE)="②同種の他の契約の予定価格を類推されるおそれがあるため公表しない","同種の他の契約の予定価格を類推されるおそれがあるため公表しない",IF(VLOOKUP(A24,[7]令和4年度契約状況調査票!$F:$AW,22,FALSE)="－","－",IF(VLOOKUP(A24,[7]令和4年度契約状況調査票!$F:$AW,6,FALSE)&lt;&gt;"",TEXT(VLOOKUP(A24,[7]令和4年度契約状況調査票!$F:$AW,15,FALSE),"#,##0円")&amp;CHAR(10)&amp;"(A)",VLOOKUP(A24,[7]令和4年度契約状況調査票!$F:$AW,15,FALSE))))))</f>
        <v/>
      </c>
      <c r="I24" s="16" t="str">
        <f>IF(A24="","",VLOOKUP(A24,[7]令和4年度契約状況調査票!$F:$AW,16,FALSE))</f>
        <v/>
      </c>
      <c r="J24" s="17" t="str">
        <f>IF(A24="","",IF(VLOOKUP(A24,[7]令和4年度契約状況調査票!$F:$AW,15,FALSE)="他官署で調達手続きを実施のため","－",IF(VLOOKUP(A24,[7]令和4年度契約状況調査票!$F:$AW,22,FALSE)="②同種の他の契約の予定価格を類推されるおそれがあるため公表しない","－",IF(VLOOKUP(A24,[7]令和4年度契約状況調査票!$F:$AW,22,FALSE)="－","－",IF(VLOOKUP(A24,[7]令和4年度契約状況調査票!$F:$AW,6,FALSE)&lt;&gt;"",TEXT(VLOOKUP(A24,[7]令和4年度契約状況調査票!$F:$AW,18,FALSE),"#.0%")&amp;CHAR(10)&amp;"(B/A×100)",VLOOKUP(A24,[7]令和4年度契約状況調査票!$F:$AW,18,FALSE))))))</f>
        <v/>
      </c>
      <c r="K24" s="18"/>
      <c r="L24" s="17" t="str">
        <f>IF(A24="","",IF(VLOOKUP(A24,[7]令和4年度契約状況調査票!$F:$AW,26,FALSE)="①公益社団法人","公社",IF(VLOOKUP(A24,[7]令和4年度契約状況調査票!$F:$AW,26,FALSE)="②公益財団法人","公財","")))</f>
        <v/>
      </c>
      <c r="M24" s="17" t="str">
        <f>IF(A24="","",VLOOKUP(A24,[7]令和4年度契約状況調査票!$F:$AW,27,FALSE))</f>
        <v/>
      </c>
      <c r="N24" s="18" t="str">
        <f>IF(A24="","",IF(VLOOKUP(A24,[7]令和4年度契約状況調査票!$F:$AW,12,FALSE)="国所管",VLOOKUP(A24,[7]令和4年度契約状況調査票!$F:$AW,23,FALSE),""))</f>
        <v/>
      </c>
      <c r="O24" s="19" t="str">
        <f>IF(A24="","",IF(AND(Q24="○",P24="分担契約/単価契約"),"単価契約"&amp;CHAR(10)&amp;"予定調達総額 "&amp;TEXT(VLOOKUP(A24,[7]令和4年度契約状況調査票!$F:$AW,15,FALSE),"#,##0円")&amp;"(B)"&amp;CHAR(10)&amp;"分担契約"&amp;CHAR(10)&amp;VLOOKUP(A24,[7]令和4年度契約状況調査票!$F:$AW,31,FALSE),IF(AND(Q24="○",P24="分担契約"),"分担契約"&amp;CHAR(10)&amp;"契約総額 "&amp;TEXT(VLOOKUP(A24,[7]令和4年度契約状況調査票!$F:$AW,15,FALSE),"#,##0円")&amp;"(B)"&amp;CHAR(10)&amp;VLOOKUP(A24,[7]令和4年度契約状況調査票!$F:$AW,31,FALSE),(IF(P24="分担契約/単価契約","単価契約"&amp;CHAR(10)&amp;"予定調達総額 "&amp;TEXT(VLOOKUP(A24,[7]令和4年度契約状況調査票!$F:$AW,15,FALSE),"#,##0円")&amp;CHAR(10)&amp;"分担契約"&amp;CHAR(10)&amp;VLOOKUP(A24,[7]令和4年度契約状況調査票!$F:$AW,31,FALSE),IF(P24="分担契約","分担契約"&amp;CHAR(10)&amp;"契約総額 "&amp;TEXT(VLOOKUP(A24,[7]令和4年度契約状況調査票!$F:$AW,15,FALSE),"#,##0円")&amp;CHAR(10)&amp;VLOOKUP(A24,[7]令和4年度契約状況調査票!$F:$AW,31,FALSE),IF(P24="単価契約","単価契約"&amp;CHAR(10)&amp;"予定調達総額 "&amp;TEXT(VLOOKUP(A24,[7]令和4年度契約状況調査票!$F:$AW,15,FALSE),"#,##0円")&amp;CHAR(10)&amp;VLOOKUP(A24,[7]令和4年度契約状況調査票!$F:$AW,31,FALSE),VLOOKUP(A24,[7]令和4年度契約状況調査票!$F:$AW,31,FALSE))))))))</f>
        <v/>
      </c>
      <c r="P24" s="9" t="str">
        <f>IF(A24="","",VLOOKUP(A24,[7]令和4年度契約状況調査票!$F:$CE,52,FALSE))</f>
        <v/>
      </c>
    </row>
    <row r="25" spans="1:16" s="9" customFormat="1" ht="87.75" hidden="1" customHeight="1">
      <c r="A25" s="10" t="str">
        <f>IF(MAX([7]令和4年度契約状況調査票!F24:F1038)&gt;=ROW()-5,ROW()-5,"")</f>
        <v/>
      </c>
      <c r="B25" s="11" t="str">
        <f>IF(A25="","",VLOOKUP(A25,[7]令和4年度契約状況調査票!$F:$AW,4,FALSE))</f>
        <v/>
      </c>
      <c r="C25" s="12" t="str">
        <f>IF(A25="","",VLOOKUP(A25,[7]令和4年度契約状況調査票!$F:$AW,5,FALSE))</f>
        <v/>
      </c>
      <c r="D25" s="13" t="str">
        <f>IF(A25="","",VLOOKUP(A25,[7]令和4年度契約状況調査票!$F:$AW,8,FALSE))</f>
        <v/>
      </c>
      <c r="E25" s="11" t="str">
        <f>IF(A25="","",VLOOKUP(A25,[7]令和4年度契約状況調査票!$F:$AW,9,FALSE))</f>
        <v/>
      </c>
      <c r="F25" s="14" t="str">
        <f>IF(A25="","",VLOOKUP(A25,[7]令和4年度契約状況調査票!$F:$AW,10,FALSE))</f>
        <v/>
      </c>
      <c r="G25" s="15" t="str">
        <f>IF(A25="","",VLOOKUP(A25,[7]令和4年度契約状況調査票!$F:$AW,30,FALSE))</f>
        <v/>
      </c>
      <c r="H25" s="16" t="str">
        <f>IF(A25="","",IF(VLOOKUP(A25,[7]令和4年度契約状況調査票!$F:$AW,15,FALSE)="他官署で調達手続きを実施のため","他官署で調達手続きを実施のため",IF(VLOOKUP(A25,[7]令和4年度契約状況調査票!$F:$AW,22,FALSE)="②同種の他の契約の予定価格を類推されるおそれがあるため公表しない","同種の他の契約の予定価格を類推されるおそれがあるため公表しない",IF(VLOOKUP(A25,[7]令和4年度契約状況調査票!$F:$AW,22,FALSE)="－","－",IF(VLOOKUP(A25,[7]令和4年度契約状況調査票!$F:$AW,6,FALSE)&lt;&gt;"",TEXT(VLOOKUP(A25,[7]令和4年度契約状況調査票!$F:$AW,15,FALSE),"#,##0円")&amp;CHAR(10)&amp;"(A)",VLOOKUP(A25,[7]令和4年度契約状況調査票!$F:$AW,15,FALSE))))))</f>
        <v/>
      </c>
      <c r="I25" s="16" t="str">
        <f>IF(A25="","",VLOOKUP(A25,[7]令和4年度契約状況調査票!$F:$AW,16,FALSE))</f>
        <v/>
      </c>
      <c r="J25" s="17" t="str">
        <f>IF(A25="","",IF(VLOOKUP(A25,[7]令和4年度契約状況調査票!$F:$AW,15,FALSE)="他官署で調達手続きを実施のため","－",IF(VLOOKUP(A25,[7]令和4年度契約状況調査票!$F:$AW,22,FALSE)="②同種の他の契約の予定価格を類推されるおそれがあるため公表しない","－",IF(VLOOKUP(A25,[7]令和4年度契約状況調査票!$F:$AW,22,FALSE)="－","－",IF(VLOOKUP(A25,[7]令和4年度契約状況調査票!$F:$AW,6,FALSE)&lt;&gt;"",TEXT(VLOOKUP(A25,[7]令和4年度契約状況調査票!$F:$AW,18,FALSE),"#.0%")&amp;CHAR(10)&amp;"(B/A×100)",VLOOKUP(A25,[7]令和4年度契約状況調査票!$F:$AW,18,FALSE))))))</f>
        <v/>
      </c>
      <c r="K25" s="18"/>
      <c r="L25" s="17" t="str">
        <f>IF(A25="","",IF(VLOOKUP(A25,[7]令和4年度契約状況調査票!$F:$AW,26,FALSE)="①公益社団法人","公社",IF(VLOOKUP(A25,[7]令和4年度契約状況調査票!$F:$AW,26,FALSE)="②公益財団法人","公財","")))</f>
        <v/>
      </c>
      <c r="M25" s="17" t="str">
        <f>IF(A25="","",VLOOKUP(A25,[7]令和4年度契約状況調査票!$F:$AW,27,FALSE))</f>
        <v/>
      </c>
      <c r="N25" s="18" t="str">
        <f>IF(A25="","",IF(VLOOKUP(A25,[7]令和4年度契約状況調査票!$F:$AW,12,FALSE)="国所管",VLOOKUP(A25,[7]令和4年度契約状況調査票!$F:$AW,23,FALSE),""))</f>
        <v/>
      </c>
      <c r="O25" s="19" t="str">
        <f>IF(A25="","",IF(AND(Q25="○",P25="分担契約/単価契約"),"単価契約"&amp;CHAR(10)&amp;"予定調達総額 "&amp;TEXT(VLOOKUP(A25,[7]令和4年度契約状況調査票!$F:$AW,15,FALSE),"#,##0円")&amp;"(B)"&amp;CHAR(10)&amp;"分担契約"&amp;CHAR(10)&amp;VLOOKUP(A25,[7]令和4年度契約状況調査票!$F:$AW,31,FALSE),IF(AND(Q25="○",P25="分担契約"),"分担契約"&amp;CHAR(10)&amp;"契約総額 "&amp;TEXT(VLOOKUP(A25,[7]令和4年度契約状況調査票!$F:$AW,15,FALSE),"#,##0円")&amp;"(B)"&amp;CHAR(10)&amp;VLOOKUP(A25,[7]令和4年度契約状況調査票!$F:$AW,31,FALSE),(IF(P25="分担契約/単価契約","単価契約"&amp;CHAR(10)&amp;"予定調達総額 "&amp;TEXT(VLOOKUP(A25,[7]令和4年度契約状況調査票!$F:$AW,15,FALSE),"#,##0円")&amp;CHAR(10)&amp;"分担契約"&amp;CHAR(10)&amp;VLOOKUP(A25,[7]令和4年度契約状況調査票!$F:$AW,31,FALSE),IF(P25="分担契約","分担契約"&amp;CHAR(10)&amp;"契約総額 "&amp;TEXT(VLOOKUP(A25,[7]令和4年度契約状況調査票!$F:$AW,15,FALSE),"#,##0円")&amp;CHAR(10)&amp;VLOOKUP(A25,[7]令和4年度契約状況調査票!$F:$AW,31,FALSE),IF(P25="単価契約","単価契約"&amp;CHAR(10)&amp;"予定調達総額 "&amp;TEXT(VLOOKUP(A25,[7]令和4年度契約状況調査票!$F:$AW,15,FALSE),"#,##0円")&amp;CHAR(10)&amp;VLOOKUP(A25,[7]令和4年度契約状況調査票!$F:$AW,31,FALSE),VLOOKUP(A25,[7]令和4年度契約状況調査票!$F:$AW,31,FALSE))))))))</f>
        <v/>
      </c>
      <c r="P25" s="9" t="str">
        <f>IF(A25="","",VLOOKUP(A25,[7]令和4年度契約状況調査票!$F:$CE,52,FALSE))</f>
        <v/>
      </c>
    </row>
    <row r="26" spans="1:16" s="9" customFormat="1" ht="120.75" hidden="1" customHeight="1">
      <c r="A26" s="10" t="str">
        <f>IF(MAX([7]令和4年度契約状況調査票!F25:F1039)&gt;=ROW()-5,ROW()-5,"")</f>
        <v/>
      </c>
      <c r="B26" s="11" t="str">
        <f>IF(A26="","",VLOOKUP(A26,[7]令和4年度契約状況調査票!$F:$AW,4,FALSE))</f>
        <v/>
      </c>
      <c r="C26" s="12" t="str">
        <f>IF(A26="","",VLOOKUP(A26,[7]令和4年度契約状況調査票!$F:$AW,5,FALSE))</f>
        <v/>
      </c>
      <c r="D26" s="13" t="str">
        <f>IF(A26="","",VLOOKUP(A26,[7]令和4年度契約状況調査票!$F:$AW,8,FALSE))</f>
        <v/>
      </c>
      <c r="E26" s="11" t="str">
        <f>IF(A26="","",VLOOKUP(A26,[7]令和4年度契約状況調査票!$F:$AW,9,FALSE))</f>
        <v/>
      </c>
      <c r="F26" s="14" t="str">
        <f>IF(A26="","",VLOOKUP(A26,[7]令和4年度契約状況調査票!$F:$AW,10,FALSE))</f>
        <v/>
      </c>
      <c r="G26" s="15" t="str">
        <f>IF(A26="","",VLOOKUP(A26,[7]令和4年度契約状況調査票!$F:$AW,30,FALSE))</f>
        <v/>
      </c>
      <c r="H26" s="16" t="str">
        <f>IF(A26="","",IF(VLOOKUP(A26,[7]令和4年度契約状況調査票!$F:$AW,15,FALSE)="他官署で調達手続きを実施のため","他官署で調達手続きを実施のため",IF(VLOOKUP(A26,[7]令和4年度契約状況調査票!$F:$AW,22,FALSE)="②同種の他の契約の予定価格を類推されるおそれがあるため公表しない","同種の他の契約の予定価格を類推されるおそれがあるため公表しない",IF(VLOOKUP(A26,[7]令和4年度契約状況調査票!$F:$AW,22,FALSE)="－","－",IF(VLOOKUP(A26,[7]令和4年度契約状況調査票!$F:$AW,6,FALSE)&lt;&gt;"",TEXT(VLOOKUP(A26,[7]令和4年度契約状況調査票!$F:$AW,15,FALSE),"#,##0円")&amp;CHAR(10)&amp;"(A)",VLOOKUP(A26,[7]令和4年度契約状況調査票!$F:$AW,15,FALSE))))))</f>
        <v/>
      </c>
      <c r="I26" s="16" t="str">
        <f>IF(A26="","",VLOOKUP(A26,[7]令和4年度契約状況調査票!$F:$AW,16,FALSE))</f>
        <v/>
      </c>
      <c r="J26" s="17" t="str">
        <f>IF(A26="","",IF(VLOOKUP(A26,[7]令和4年度契約状況調査票!$F:$AW,15,FALSE)="他官署で調達手続きを実施のため","－",IF(VLOOKUP(A26,[7]令和4年度契約状況調査票!$F:$AW,22,FALSE)="②同種の他の契約の予定価格を類推されるおそれがあるため公表しない","－",IF(VLOOKUP(A26,[7]令和4年度契約状況調査票!$F:$AW,22,FALSE)="－","－",IF(VLOOKUP(A26,[7]令和4年度契約状況調査票!$F:$AW,6,FALSE)&lt;&gt;"",TEXT(VLOOKUP(A26,[7]令和4年度契約状況調査票!$F:$AW,18,FALSE),"#.0%")&amp;CHAR(10)&amp;"(B/A×100)",VLOOKUP(A26,[7]令和4年度契約状況調査票!$F:$AW,18,FALSE))))))</f>
        <v/>
      </c>
      <c r="K26" s="18"/>
      <c r="L26" s="17" t="str">
        <f>IF(A26="","",IF(VLOOKUP(A26,[7]令和4年度契約状況調査票!$F:$AW,26,FALSE)="①公益社団法人","公社",IF(VLOOKUP(A26,[7]令和4年度契約状況調査票!$F:$AW,26,FALSE)="②公益財団法人","公財","")))</f>
        <v/>
      </c>
      <c r="M26" s="17" t="str">
        <f>IF(A26="","",VLOOKUP(A26,[7]令和4年度契約状況調査票!$F:$AW,27,FALSE))</f>
        <v/>
      </c>
      <c r="N26" s="18" t="str">
        <f>IF(A26="","",IF(VLOOKUP(A26,[7]令和4年度契約状況調査票!$F:$AW,12,FALSE)="国所管",VLOOKUP(A26,[7]令和4年度契約状況調査票!$F:$AW,23,FALSE),""))</f>
        <v/>
      </c>
      <c r="O26" s="19" t="str">
        <f>IF(A26="","",IF(AND(Q26="○",P26="分担契約/単価契約"),"単価契約"&amp;CHAR(10)&amp;"予定調達総額 "&amp;TEXT(VLOOKUP(A26,[7]令和4年度契約状況調査票!$F:$AW,15,FALSE),"#,##0円")&amp;"(B)"&amp;CHAR(10)&amp;"分担契約"&amp;CHAR(10)&amp;VLOOKUP(A26,[7]令和4年度契約状況調査票!$F:$AW,31,FALSE),IF(AND(Q26="○",P26="分担契約"),"分担契約"&amp;CHAR(10)&amp;"契約総額 "&amp;TEXT(VLOOKUP(A26,[7]令和4年度契約状況調査票!$F:$AW,15,FALSE),"#,##0円")&amp;"(B)"&amp;CHAR(10)&amp;VLOOKUP(A26,[7]令和4年度契約状況調査票!$F:$AW,31,FALSE),(IF(P26="分担契約/単価契約","単価契約"&amp;CHAR(10)&amp;"予定調達総額 "&amp;TEXT(VLOOKUP(A26,[7]令和4年度契約状況調査票!$F:$AW,15,FALSE),"#,##0円")&amp;CHAR(10)&amp;"分担契約"&amp;CHAR(10)&amp;VLOOKUP(A26,[7]令和4年度契約状況調査票!$F:$AW,31,FALSE),IF(P26="分担契約","分担契約"&amp;CHAR(10)&amp;"契約総額 "&amp;TEXT(VLOOKUP(A26,[7]令和4年度契約状況調査票!$F:$AW,15,FALSE),"#,##0円")&amp;CHAR(10)&amp;VLOOKUP(A26,[7]令和4年度契約状況調査票!$F:$AW,31,FALSE),IF(P26="単価契約","単価契約"&amp;CHAR(10)&amp;"予定調達総額 "&amp;TEXT(VLOOKUP(A26,[7]令和4年度契約状況調査票!$F:$AW,15,FALSE),"#,##0円")&amp;CHAR(10)&amp;VLOOKUP(A26,[7]令和4年度契約状況調査票!$F:$AW,31,FALSE),VLOOKUP(A26,[7]令和4年度契約状況調査票!$F:$AW,31,FALSE))))))))</f>
        <v/>
      </c>
      <c r="P26" s="9" t="str">
        <f>IF(A26="","",VLOOKUP(A26,[7]令和4年度契約状況調査票!$F:$CE,52,FALSE))</f>
        <v/>
      </c>
    </row>
    <row r="27" spans="1:16" s="9" customFormat="1" ht="60" hidden="1" customHeight="1">
      <c r="A27" s="10" t="str">
        <f>IF(MAX([7]令和4年度契約状況調査票!F26:F1040)&gt;=ROW()-5,ROW()-5,"")</f>
        <v/>
      </c>
      <c r="B27" s="11" t="str">
        <f>IF(A27="","",VLOOKUP(A27,[7]令和4年度契約状況調査票!$F:$AW,4,FALSE))</f>
        <v/>
      </c>
      <c r="C27" s="12" t="str">
        <f>IF(A27="","",VLOOKUP(A27,[7]令和4年度契約状況調査票!$F:$AW,5,FALSE))</f>
        <v/>
      </c>
      <c r="D27" s="13" t="str">
        <f>IF(A27="","",VLOOKUP(A27,[7]令和4年度契約状況調査票!$F:$AW,8,FALSE))</f>
        <v/>
      </c>
      <c r="E27" s="11" t="str">
        <f>IF(A27="","",VLOOKUP(A27,[7]令和4年度契約状況調査票!$F:$AW,9,FALSE))</f>
        <v/>
      </c>
      <c r="F27" s="14" t="str">
        <f>IF(A27="","",VLOOKUP(A27,[7]令和4年度契約状況調査票!$F:$AW,10,FALSE))</f>
        <v/>
      </c>
      <c r="G27" s="15" t="str">
        <f>IF(A27="","",VLOOKUP(A27,[7]令和4年度契約状況調査票!$F:$AW,30,FALSE))</f>
        <v/>
      </c>
      <c r="H27" s="16" t="str">
        <f>IF(A27="","",IF(VLOOKUP(A27,[7]令和4年度契約状況調査票!$F:$AW,15,FALSE)="他官署で調達手続きを実施のため","他官署で調達手続きを実施のため",IF(VLOOKUP(A27,[7]令和4年度契約状況調査票!$F:$AW,22,FALSE)="②同種の他の契約の予定価格を類推されるおそれがあるため公表しない","同種の他の契約の予定価格を類推されるおそれがあるため公表しない",IF(VLOOKUP(A27,[7]令和4年度契約状況調査票!$F:$AW,22,FALSE)="－","－",IF(VLOOKUP(A27,[7]令和4年度契約状況調査票!$F:$AW,6,FALSE)&lt;&gt;"",TEXT(VLOOKUP(A27,[7]令和4年度契約状況調査票!$F:$AW,15,FALSE),"#,##0円")&amp;CHAR(10)&amp;"(A)",VLOOKUP(A27,[7]令和4年度契約状況調査票!$F:$AW,15,FALSE))))))</f>
        <v/>
      </c>
      <c r="I27" s="16" t="str">
        <f>IF(A27="","",VLOOKUP(A27,[7]令和4年度契約状況調査票!$F:$AW,16,FALSE))</f>
        <v/>
      </c>
      <c r="J27" s="17" t="str">
        <f>IF(A27="","",IF(VLOOKUP(A27,[7]令和4年度契約状況調査票!$F:$AW,15,FALSE)="他官署で調達手続きを実施のため","－",IF(VLOOKUP(A27,[7]令和4年度契約状況調査票!$F:$AW,22,FALSE)="②同種の他の契約の予定価格を類推されるおそれがあるため公表しない","－",IF(VLOOKUP(A27,[7]令和4年度契約状況調査票!$F:$AW,22,FALSE)="－","－",IF(VLOOKUP(A27,[7]令和4年度契約状況調査票!$F:$AW,6,FALSE)&lt;&gt;"",TEXT(VLOOKUP(A27,[7]令和4年度契約状況調査票!$F:$AW,18,FALSE),"#.0%")&amp;CHAR(10)&amp;"(B/A×100)",VLOOKUP(A27,[7]令和4年度契約状況調査票!$F:$AW,18,FALSE))))))</f>
        <v/>
      </c>
      <c r="K27" s="18"/>
      <c r="L27" s="17" t="str">
        <f>IF(A27="","",IF(VLOOKUP(A27,[7]令和4年度契約状況調査票!$F:$AW,26,FALSE)="①公益社団法人","公社",IF(VLOOKUP(A27,[7]令和4年度契約状況調査票!$F:$AW,26,FALSE)="②公益財団法人","公財","")))</f>
        <v/>
      </c>
      <c r="M27" s="17" t="str">
        <f>IF(A27="","",VLOOKUP(A27,[7]令和4年度契約状況調査票!$F:$AW,27,FALSE))</f>
        <v/>
      </c>
      <c r="N27" s="18" t="str">
        <f>IF(A27="","",IF(VLOOKUP(A27,[7]令和4年度契約状況調査票!$F:$AW,12,FALSE)="国所管",VLOOKUP(A27,[7]令和4年度契約状況調査票!$F:$AW,23,FALSE),""))</f>
        <v/>
      </c>
      <c r="O27" s="19" t="str">
        <f>IF(A27="","",IF(AND(Q27="○",P27="分担契約/単価契約"),"単価契約"&amp;CHAR(10)&amp;"予定調達総額 "&amp;TEXT(VLOOKUP(A27,[7]令和4年度契約状況調査票!$F:$AW,15,FALSE),"#,##0円")&amp;"(B)"&amp;CHAR(10)&amp;"分担契約"&amp;CHAR(10)&amp;VLOOKUP(A27,[7]令和4年度契約状況調査票!$F:$AW,31,FALSE),IF(AND(Q27="○",P27="分担契約"),"分担契約"&amp;CHAR(10)&amp;"契約総額 "&amp;TEXT(VLOOKUP(A27,[7]令和4年度契約状況調査票!$F:$AW,15,FALSE),"#,##0円")&amp;"(B)"&amp;CHAR(10)&amp;VLOOKUP(A27,[7]令和4年度契約状況調査票!$F:$AW,31,FALSE),(IF(P27="分担契約/単価契約","単価契約"&amp;CHAR(10)&amp;"予定調達総額 "&amp;TEXT(VLOOKUP(A27,[7]令和4年度契約状況調査票!$F:$AW,15,FALSE),"#,##0円")&amp;CHAR(10)&amp;"分担契約"&amp;CHAR(10)&amp;VLOOKUP(A27,[7]令和4年度契約状況調査票!$F:$AW,31,FALSE),IF(P27="分担契約","分担契約"&amp;CHAR(10)&amp;"契約総額 "&amp;TEXT(VLOOKUP(A27,[7]令和4年度契約状況調査票!$F:$AW,15,FALSE),"#,##0円")&amp;CHAR(10)&amp;VLOOKUP(A27,[7]令和4年度契約状況調査票!$F:$AW,31,FALSE),IF(P27="単価契約","単価契約"&amp;CHAR(10)&amp;"予定調達総額 "&amp;TEXT(VLOOKUP(A27,[7]令和4年度契約状況調査票!$F:$AW,15,FALSE),"#,##0円")&amp;CHAR(10)&amp;VLOOKUP(A27,[7]令和4年度契約状況調査票!$F:$AW,31,FALSE),VLOOKUP(A27,[7]令和4年度契約状況調査票!$F:$AW,31,FALSE))))))))</f>
        <v/>
      </c>
      <c r="P27" s="9" t="str">
        <f>IF(A27="","",VLOOKUP(A27,[7]令和4年度契約状況調査票!$F:$CE,52,FALSE))</f>
        <v/>
      </c>
    </row>
    <row r="28" spans="1:16" s="9" customFormat="1" ht="60" hidden="1" customHeight="1">
      <c r="A28" s="10" t="str">
        <f>IF(MAX([7]令和4年度契約状況調査票!F27:F1041)&gt;=ROW()-5,ROW()-5,"")</f>
        <v/>
      </c>
      <c r="B28" s="11" t="str">
        <f>IF(A28="","",VLOOKUP(A28,[7]令和4年度契約状況調査票!$F:$AW,4,FALSE))</f>
        <v/>
      </c>
      <c r="C28" s="12" t="str">
        <f>IF(A28="","",VLOOKUP(A28,[7]令和4年度契約状況調査票!$F:$AW,5,FALSE))</f>
        <v/>
      </c>
      <c r="D28" s="13" t="str">
        <f>IF(A28="","",VLOOKUP(A28,[7]令和4年度契約状況調査票!$F:$AW,8,FALSE))</f>
        <v/>
      </c>
      <c r="E28" s="11" t="str">
        <f>IF(A28="","",VLOOKUP(A28,[7]令和4年度契約状況調査票!$F:$AW,9,FALSE))</f>
        <v/>
      </c>
      <c r="F28" s="14" t="str">
        <f>IF(A28="","",VLOOKUP(A28,[7]令和4年度契約状況調査票!$F:$AW,10,FALSE))</f>
        <v/>
      </c>
      <c r="G28" s="15" t="str">
        <f>IF(A28="","",VLOOKUP(A28,[7]令和4年度契約状況調査票!$F:$AW,30,FALSE))</f>
        <v/>
      </c>
      <c r="H28" s="16" t="str">
        <f>IF(A28="","",IF(VLOOKUP(A28,[7]令和4年度契約状況調査票!$F:$AW,15,FALSE)="他官署で調達手続きを実施のため","他官署で調達手続きを実施のため",IF(VLOOKUP(A28,[7]令和4年度契約状況調査票!$F:$AW,22,FALSE)="②同種の他の契約の予定価格を類推されるおそれがあるため公表しない","同種の他の契約の予定価格を類推されるおそれがあるため公表しない",IF(VLOOKUP(A28,[7]令和4年度契約状況調査票!$F:$AW,22,FALSE)="－","－",IF(VLOOKUP(A28,[7]令和4年度契約状況調査票!$F:$AW,6,FALSE)&lt;&gt;"",TEXT(VLOOKUP(A28,[7]令和4年度契約状況調査票!$F:$AW,15,FALSE),"#,##0円")&amp;CHAR(10)&amp;"(A)",VLOOKUP(A28,[7]令和4年度契約状況調査票!$F:$AW,15,FALSE))))))</f>
        <v/>
      </c>
      <c r="I28" s="16" t="str">
        <f>IF(A28="","",VLOOKUP(A28,[7]令和4年度契約状況調査票!$F:$AW,16,FALSE))</f>
        <v/>
      </c>
      <c r="J28" s="17" t="str">
        <f>IF(A28="","",IF(VLOOKUP(A28,[7]令和4年度契約状況調査票!$F:$AW,15,FALSE)="他官署で調達手続きを実施のため","－",IF(VLOOKUP(A28,[7]令和4年度契約状況調査票!$F:$AW,22,FALSE)="②同種の他の契約の予定価格を類推されるおそれがあるため公表しない","－",IF(VLOOKUP(A28,[7]令和4年度契約状況調査票!$F:$AW,22,FALSE)="－","－",IF(VLOOKUP(A28,[7]令和4年度契約状況調査票!$F:$AW,6,FALSE)&lt;&gt;"",TEXT(VLOOKUP(A28,[7]令和4年度契約状況調査票!$F:$AW,18,FALSE),"#.0%")&amp;CHAR(10)&amp;"(B/A×100)",VLOOKUP(A28,[7]令和4年度契約状況調査票!$F:$AW,18,FALSE))))))</f>
        <v/>
      </c>
      <c r="K28" s="18"/>
      <c r="L28" s="17" t="str">
        <f>IF(A28="","",IF(VLOOKUP(A28,[7]令和4年度契約状況調査票!$F:$AW,26,FALSE)="①公益社団法人","公社",IF(VLOOKUP(A28,[7]令和4年度契約状況調査票!$F:$AW,26,FALSE)="②公益財団法人","公財","")))</f>
        <v/>
      </c>
      <c r="M28" s="17" t="str">
        <f>IF(A28="","",VLOOKUP(A28,[7]令和4年度契約状況調査票!$F:$AW,27,FALSE))</f>
        <v/>
      </c>
      <c r="N28" s="18" t="str">
        <f>IF(A28="","",IF(VLOOKUP(A28,[7]令和4年度契約状況調査票!$F:$AW,12,FALSE)="国所管",VLOOKUP(A28,[7]令和4年度契約状況調査票!$F:$AW,23,FALSE),""))</f>
        <v/>
      </c>
      <c r="O28" s="19" t="str">
        <f>IF(A28="","",IF(AND(Q28="○",P28="分担契約/単価契約"),"単価契約"&amp;CHAR(10)&amp;"予定調達総額 "&amp;TEXT(VLOOKUP(A28,[7]令和4年度契約状況調査票!$F:$AW,15,FALSE),"#,##0円")&amp;"(B)"&amp;CHAR(10)&amp;"分担契約"&amp;CHAR(10)&amp;VLOOKUP(A28,[7]令和4年度契約状況調査票!$F:$AW,31,FALSE),IF(AND(Q28="○",P28="分担契約"),"分担契約"&amp;CHAR(10)&amp;"契約総額 "&amp;TEXT(VLOOKUP(A28,[7]令和4年度契約状況調査票!$F:$AW,15,FALSE),"#,##0円")&amp;"(B)"&amp;CHAR(10)&amp;VLOOKUP(A28,[7]令和4年度契約状況調査票!$F:$AW,31,FALSE),(IF(P28="分担契約/単価契約","単価契約"&amp;CHAR(10)&amp;"予定調達総額 "&amp;TEXT(VLOOKUP(A28,[7]令和4年度契約状況調査票!$F:$AW,15,FALSE),"#,##0円")&amp;CHAR(10)&amp;"分担契約"&amp;CHAR(10)&amp;VLOOKUP(A28,[7]令和4年度契約状況調査票!$F:$AW,31,FALSE),IF(P28="分担契約","分担契約"&amp;CHAR(10)&amp;"契約総額 "&amp;TEXT(VLOOKUP(A28,[7]令和4年度契約状況調査票!$F:$AW,15,FALSE),"#,##0円")&amp;CHAR(10)&amp;VLOOKUP(A28,[7]令和4年度契約状況調査票!$F:$AW,31,FALSE),IF(P28="単価契約","単価契約"&amp;CHAR(10)&amp;"予定調達総額 "&amp;TEXT(VLOOKUP(A28,[7]令和4年度契約状況調査票!$F:$AW,15,FALSE),"#,##0円")&amp;CHAR(10)&amp;VLOOKUP(A28,[7]令和4年度契約状況調査票!$F:$AW,31,FALSE),VLOOKUP(A28,[7]令和4年度契約状況調査票!$F:$AW,31,FALSE))))))))</f>
        <v/>
      </c>
      <c r="P28" s="9" t="str">
        <f>IF(A28="","",VLOOKUP(A28,[7]令和4年度契約状況調査票!$F:$CE,52,FALSE))</f>
        <v/>
      </c>
    </row>
    <row r="29" spans="1:16" s="9" customFormat="1" ht="60" hidden="1" customHeight="1">
      <c r="A29" s="10" t="str">
        <f>IF(MAX([7]令和4年度契約状況調査票!F28:F1042)&gt;=ROW()-5,ROW()-5,"")</f>
        <v/>
      </c>
      <c r="B29" s="11" t="str">
        <f>IF(A29="","",VLOOKUP(A29,[7]令和4年度契約状況調査票!$F:$AW,4,FALSE))</f>
        <v/>
      </c>
      <c r="C29" s="12" t="str">
        <f>IF(A29="","",VLOOKUP(A29,[7]令和4年度契約状況調査票!$F:$AW,5,FALSE))</f>
        <v/>
      </c>
      <c r="D29" s="13" t="str">
        <f>IF(A29="","",VLOOKUP(A29,[7]令和4年度契約状況調査票!$F:$AW,8,FALSE))</f>
        <v/>
      </c>
      <c r="E29" s="11" t="str">
        <f>IF(A29="","",VLOOKUP(A29,[7]令和4年度契約状況調査票!$F:$AW,9,FALSE))</f>
        <v/>
      </c>
      <c r="F29" s="14" t="str">
        <f>IF(A29="","",VLOOKUP(A29,[7]令和4年度契約状況調査票!$F:$AW,10,FALSE))</f>
        <v/>
      </c>
      <c r="G29" s="15" t="str">
        <f>IF(A29="","",VLOOKUP(A29,[7]令和4年度契約状況調査票!$F:$AW,30,FALSE))</f>
        <v/>
      </c>
      <c r="H29" s="16" t="str">
        <f>IF(A29="","",IF(VLOOKUP(A29,[7]令和4年度契約状況調査票!$F:$AW,15,FALSE)="他官署で調達手続きを実施のため","他官署で調達手続きを実施のため",IF(VLOOKUP(A29,[7]令和4年度契約状況調査票!$F:$AW,22,FALSE)="②同種の他の契約の予定価格を類推されるおそれがあるため公表しない","同種の他の契約の予定価格を類推されるおそれがあるため公表しない",IF(VLOOKUP(A29,[7]令和4年度契約状況調査票!$F:$AW,22,FALSE)="－","－",IF(VLOOKUP(A29,[7]令和4年度契約状況調査票!$F:$AW,6,FALSE)&lt;&gt;"",TEXT(VLOOKUP(A29,[7]令和4年度契約状況調査票!$F:$AW,15,FALSE),"#,##0円")&amp;CHAR(10)&amp;"(A)",VLOOKUP(A29,[7]令和4年度契約状況調査票!$F:$AW,15,FALSE))))))</f>
        <v/>
      </c>
      <c r="I29" s="16" t="str">
        <f>IF(A29="","",VLOOKUP(A29,[7]令和4年度契約状況調査票!$F:$AW,16,FALSE))</f>
        <v/>
      </c>
      <c r="J29" s="17" t="str">
        <f>IF(A29="","",IF(VLOOKUP(A29,[7]令和4年度契約状況調査票!$F:$AW,15,FALSE)="他官署で調達手続きを実施のため","－",IF(VLOOKUP(A29,[7]令和4年度契約状況調査票!$F:$AW,22,FALSE)="②同種の他の契約の予定価格を類推されるおそれがあるため公表しない","－",IF(VLOOKUP(A29,[7]令和4年度契約状況調査票!$F:$AW,22,FALSE)="－","－",IF(VLOOKUP(A29,[7]令和4年度契約状況調査票!$F:$AW,6,FALSE)&lt;&gt;"",TEXT(VLOOKUP(A29,[7]令和4年度契約状況調査票!$F:$AW,18,FALSE),"#.0%")&amp;CHAR(10)&amp;"(B/A×100)",VLOOKUP(A29,[7]令和4年度契約状況調査票!$F:$AW,18,FALSE))))))</f>
        <v/>
      </c>
      <c r="K29" s="18"/>
      <c r="L29" s="17" t="str">
        <f>IF(A29="","",IF(VLOOKUP(A29,[7]令和4年度契約状況調査票!$F:$AW,26,FALSE)="①公益社団法人","公社",IF(VLOOKUP(A29,[7]令和4年度契約状況調査票!$F:$AW,26,FALSE)="②公益財団法人","公財","")))</f>
        <v/>
      </c>
      <c r="M29" s="17" t="str">
        <f>IF(A29="","",VLOOKUP(A29,[7]令和4年度契約状況調査票!$F:$AW,27,FALSE))</f>
        <v/>
      </c>
      <c r="N29" s="18" t="str">
        <f>IF(A29="","",IF(VLOOKUP(A29,[7]令和4年度契約状況調査票!$F:$AW,12,FALSE)="国所管",VLOOKUP(A29,[7]令和4年度契約状況調査票!$F:$AW,23,FALSE),""))</f>
        <v/>
      </c>
      <c r="O29" s="19" t="str">
        <f>IF(A29="","",IF(AND(Q29="○",P29="分担契約/単価契約"),"単価契約"&amp;CHAR(10)&amp;"予定調達総額 "&amp;TEXT(VLOOKUP(A29,[7]令和4年度契約状況調査票!$F:$AW,15,FALSE),"#,##0円")&amp;"(B)"&amp;CHAR(10)&amp;"分担契約"&amp;CHAR(10)&amp;VLOOKUP(A29,[7]令和4年度契約状況調査票!$F:$AW,31,FALSE),IF(AND(Q29="○",P29="分担契約"),"分担契約"&amp;CHAR(10)&amp;"契約総額 "&amp;TEXT(VLOOKUP(A29,[7]令和4年度契約状況調査票!$F:$AW,15,FALSE),"#,##0円")&amp;"(B)"&amp;CHAR(10)&amp;VLOOKUP(A29,[7]令和4年度契約状況調査票!$F:$AW,31,FALSE),(IF(P29="分担契約/単価契約","単価契約"&amp;CHAR(10)&amp;"予定調達総額 "&amp;TEXT(VLOOKUP(A29,[7]令和4年度契約状況調査票!$F:$AW,15,FALSE),"#,##0円")&amp;CHAR(10)&amp;"分担契約"&amp;CHAR(10)&amp;VLOOKUP(A29,[7]令和4年度契約状況調査票!$F:$AW,31,FALSE),IF(P29="分担契約","分担契約"&amp;CHAR(10)&amp;"契約総額 "&amp;TEXT(VLOOKUP(A29,[7]令和4年度契約状況調査票!$F:$AW,15,FALSE),"#,##0円")&amp;CHAR(10)&amp;VLOOKUP(A29,[7]令和4年度契約状況調査票!$F:$AW,31,FALSE),IF(P29="単価契約","単価契約"&amp;CHAR(10)&amp;"予定調達総額 "&amp;TEXT(VLOOKUP(A29,[7]令和4年度契約状況調査票!$F:$AW,15,FALSE),"#,##0円")&amp;CHAR(10)&amp;VLOOKUP(A29,[7]令和4年度契約状況調査票!$F:$AW,31,FALSE),VLOOKUP(A29,[7]令和4年度契約状況調査票!$F:$AW,31,FALSE))))))))</f>
        <v/>
      </c>
      <c r="P29" s="9" t="str">
        <f>IF(A29="","",VLOOKUP(A29,[7]令和4年度契約状況調査票!$F:$CE,52,FALSE))</f>
        <v/>
      </c>
    </row>
    <row r="30" spans="1:16" s="9" customFormat="1" ht="67.5" hidden="1" customHeight="1">
      <c r="A30" s="10" t="str">
        <f>IF(MAX([7]令和4年度契約状況調査票!F29:F1043)&gt;=ROW()-5,ROW()-5,"")</f>
        <v/>
      </c>
      <c r="B30" s="11" t="str">
        <f>IF(A30="","",VLOOKUP(A30,[7]令和4年度契約状況調査票!$F:$AW,4,FALSE))</f>
        <v/>
      </c>
      <c r="C30" s="12" t="str">
        <f>IF(A30="","",VLOOKUP(A30,[7]令和4年度契約状況調査票!$F:$AW,5,FALSE))</f>
        <v/>
      </c>
      <c r="D30" s="13" t="str">
        <f>IF(A30="","",VLOOKUP(A30,[7]令和4年度契約状況調査票!$F:$AW,8,FALSE))</f>
        <v/>
      </c>
      <c r="E30" s="11" t="str">
        <f>IF(A30="","",VLOOKUP(A30,[7]令和4年度契約状況調査票!$F:$AW,9,FALSE))</f>
        <v/>
      </c>
      <c r="F30" s="14" t="str">
        <f>IF(A30="","",VLOOKUP(A30,[7]令和4年度契約状況調査票!$F:$AW,10,FALSE))</f>
        <v/>
      </c>
      <c r="G30" s="15" t="str">
        <f>IF(A30="","",VLOOKUP(A30,[7]令和4年度契約状況調査票!$F:$AW,30,FALSE))</f>
        <v/>
      </c>
      <c r="H30" s="16" t="str">
        <f>IF(A30="","",IF(VLOOKUP(A30,[7]令和4年度契約状況調査票!$F:$AW,15,FALSE)="他官署で調達手続きを実施のため","他官署で調達手続きを実施のため",IF(VLOOKUP(A30,[7]令和4年度契約状況調査票!$F:$AW,22,FALSE)="②同種の他の契約の予定価格を類推されるおそれがあるため公表しない","同種の他の契約の予定価格を類推されるおそれがあるため公表しない",IF(VLOOKUP(A30,[7]令和4年度契約状況調査票!$F:$AW,22,FALSE)="－","－",IF(VLOOKUP(A30,[7]令和4年度契約状況調査票!$F:$AW,6,FALSE)&lt;&gt;"",TEXT(VLOOKUP(A30,[7]令和4年度契約状況調査票!$F:$AW,15,FALSE),"#,##0円")&amp;CHAR(10)&amp;"(A)",VLOOKUP(A30,[7]令和4年度契約状況調査票!$F:$AW,15,FALSE))))))</f>
        <v/>
      </c>
      <c r="I30" s="16" t="str">
        <f>IF(A30="","",VLOOKUP(A30,[7]令和4年度契約状況調査票!$F:$AW,16,FALSE))</f>
        <v/>
      </c>
      <c r="J30" s="17" t="str">
        <f>IF(A30="","",IF(VLOOKUP(A30,[7]令和4年度契約状況調査票!$F:$AW,15,FALSE)="他官署で調達手続きを実施のため","－",IF(VLOOKUP(A30,[7]令和4年度契約状況調査票!$F:$AW,22,FALSE)="②同種の他の契約の予定価格を類推されるおそれがあるため公表しない","－",IF(VLOOKUP(A30,[7]令和4年度契約状況調査票!$F:$AW,22,FALSE)="－","－",IF(VLOOKUP(A30,[7]令和4年度契約状況調査票!$F:$AW,6,FALSE)&lt;&gt;"",TEXT(VLOOKUP(A30,[7]令和4年度契約状況調査票!$F:$AW,18,FALSE),"#.0%")&amp;CHAR(10)&amp;"(B/A×100)",VLOOKUP(A30,[7]令和4年度契約状況調査票!$F:$AW,18,FALSE))))))</f>
        <v/>
      </c>
      <c r="K30" s="18"/>
      <c r="L30" s="17" t="str">
        <f>IF(A30="","",IF(VLOOKUP(A30,[7]令和4年度契約状況調査票!$F:$AW,26,FALSE)="①公益社団法人","公社",IF(VLOOKUP(A30,[7]令和4年度契約状況調査票!$F:$AW,26,FALSE)="②公益財団法人","公財","")))</f>
        <v/>
      </c>
      <c r="M30" s="17" t="str">
        <f>IF(A30="","",VLOOKUP(A30,[7]令和4年度契約状況調査票!$F:$AW,27,FALSE))</f>
        <v/>
      </c>
      <c r="N30" s="18" t="str">
        <f>IF(A30="","",IF(VLOOKUP(A30,[7]令和4年度契約状況調査票!$F:$AW,12,FALSE)="国所管",VLOOKUP(A30,[7]令和4年度契約状況調査票!$F:$AW,23,FALSE),""))</f>
        <v/>
      </c>
      <c r="O30" s="19" t="str">
        <f>IF(A30="","",IF(AND(Q30="○",P30="分担契約/単価契約"),"単価契約"&amp;CHAR(10)&amp;"予定調達総額 "&amp;TEXT(VLOOKUP(A30,[7]令和4年度契約状況調査票!$F:$AW,15,FALSE),"#,##0円")&amp;"(B)"&amp;CHAR(10)&amp;"分担契約"&amp;CHAR(10)&amp;VLOOKUP(A30,[7]令和4年度契約状況調査票!$F:$AW,31,FALSE),IF(AND(Q30="○",P30="分担契約"),"分担契約"&amp;CHAR(10)&amp;"契約総額 "&amp;TEXT(VLOOKUP(A30,[7]令和4年度契約状況調査票!$F:$AW,15,FALSE),"#,##0円")&amp;"(B)"&amp;CHAR(10)&amp;VLOOKUP(A30,[7]令和4年度契約状況調査票!$F:$AW,31,FALSE),(IF(P30="分担契約/単価契約","単価契約"&amp;CHAR(10)&amp;"予定調達総額 "&amp;TEXT(VLOOKUP(A30,[7]令和4年度契約状況調査票!$F:$AW,15,FALSE),"#,##0円")&amp;CHAR(10)&amp;"分担契約"&amp;CHAR(10)&amp;VLOOKUP(A30,[7]令和4年度契約状況調査票!$F:$AW,31,FALSE),IF(P30="分担契約","分担契約"&amp;CHAR(10)&amp;"契約総額 "&amp;TEXT(VLOOKUP(A30,[7]令和4年度契約状況調査票!$F:$AW,15,FALSE),"#,##0円")&amp;CHAR(10)&amp;VLOOKUP(A30,[7]令和4年度契約状況調査票!$F:$AW,31,FALSE),IF(P30="単価契約","単価契約"&amp;CHAR(10)&amp;"予定調達総額 "&amp;TEXT(VLOOKUP(A30,[7]令和4年度契約状況調査票!$F:$AW,15,FALSE),"#,##0円")&amp;CHAR(10)&amp;VLOOKUP(A30,[7]令和4年度契約状況調査票!$F:$AW,31,FALSE),VLOOKUP(A30,[7]令和4年度契約状況調査票!$F:$AW,31,FALSE))))))))</f>
        <v/>
      </c>
      <c r="P30" s="9" t="str">
        <f>IF(A30="","",VLOOKUP(A30,[7]令和4年度契約状況調査票!$F:$CE,52,FALSE))</f>
        <v/>
      </c>
    </row>
    <row r="31" spans="1:16" s="9" customFormat="1" ht="60" hidden="1" customHeight="1">
      <c r="A31" s="10" t="str">
        <f>IF(MAX([7]令和4年度契約状況調査票!F30:F1044)&gt;=ROW()-5,ROW()-5,"")</f>
        <v/>
      </c>
      <c r="B31" s="11" t="str">
        <f>IF(A31="","",VLOOKUP(A31,[7]令和4年度契約状況調査票!$F:$AW,4,FALSE))</f>
        <v/>
      </c>
      <c r="C31" s="12" t="str">
        <f>IF(A31="","",VLOOKUP(A31,[7]令和4年度契約状況調査票!$F:$AW,5,FALSE))</f>
        <v/>
      </c>
      <c r="D31" s="13" t="str">
        <f>IF(A31="","",VLOOKUP(A31,[7]令和4年度契約状況調査票!$F:$AW,8,FALSE))</f>
        <v/>
      </c>
      <c r="E31" s="11" t="str">
        <f>IF(A31="","",VLOOKUP(A31,[7]令和4年度契約状況調査票!$F:$AW,9,FALSE))</f>
        <v/>
      </c>
      <c r="F31" s="14" t="str">
        <f>IF(A31="","",VLOOKUP(A31,[7]令和4年度契約状況調査票!$F:$AW,10,FALSE))</f>
        <v/>
      </c>
      <c r="G31" s="15" t="str">
        <f>IF(A31="","",VLOOKUP(A31,[7]令和4年度契約状況調査票!$F:$AW,30,FALSE))</f>
        <v/>
      </c>
      <c r="H31" s="16" t="str">
        <f>IF(A31="","",IF(VLOOKUP(A31,[7]令和4年度契約状況調査票!$F:$AW,15,FALSE)="他官署で調達手続きを実施のため","他官署で調達手続きを実施のため",IF(VLOOKUP(A31,[7]令和4年度契約状況調査票!$F:$AW,22,FALSE)="②同種の他の契約の予定価格を類推されるおそれがあるため公表しない","同種の他の契約の予定価格を類推されるおそれがあるため公表しない",IF(VLOOKUP(A31,[7]令和4年度契約状況調査票!$F:$AW,22,FALSE)="－","－",IF(VLOOKUP(A31,[7]令和4年度契約状況調査票!$F:$AW,6,FALSE)&lt;&gt;"",TEXT(VLOOKUP(A31,[7]令和4年度契約状況調査票!$F:$AW,15,FALSE),"#,##0円")&amp;CHAR(10)&amp;"(A)",VLOOKUP(A31,[7]令和4年度契約状況調査票!$F:$AW,15,FALSE))))))</f>
        <v/>
      </c>
      <c r="I31" s="16" t="str">
        <f>IF(A31="","",VLOOKUP(A31,[7]令和4年度契約状況調査票!$F:$AW,16,FALSE))</f>
        <v/>
      </c>
      <c r="J31" s="17" t="str">
        <f>IF(A31="","",IF(VLOOKUP(A31,[7]令和4年度契約状況調査票!$F:$AW,15,FALSE)="他官署で調達手続きを実施のため","－",IF(VLOOKUP(A31,[7]令和4年度契約状況調査票!$F:$AW,22,FALSE)="②同種の他の契約の予定価格を類推されるおそれがあるため公表しない","－",IF(VLOOKUP(A31,[7]令和4年度契約状況調査票!$F:$AW,22,FALSE)="－","－",IF(VLOOKUP(A31,[7]令和4年度契約状況調査票!$F:$AW,6,FALSE)&lt;&gt;"",TEXT(VLOOKUP(A31,[7]令和4年度契約状況調査票!$F:$AW,18,FALSE),"#.0%")&amp;CHAR(10)&amp;"(B/A×100)",VLOOKUP(A31,[7]令和4年度契約状況調査票!$F:$AW,18,FALSE))))))</f>
        <v/>
      </c>
      <c r="K31" s="18"/>
      <c r="L31" s="17" t="str">
        <f>IF(A31="","",IF(VLOOKUP(A31,[7]令和4年度契約状況調査票!$F:$AW,26,FALSE)="①公益社団法人","公社",IF(VLOOKUP(A31,[7]令和4年度契約状況調査票!$F:$AW,26,FALSE)="②公益財団法人","公財","")))</f>
        <v/>
      </c>
      <c r="M31" s="17" t="str">
        <f>IF(A31="","",VLOOKUP(A31,[7]令和4年度契約状況調査票!$F:$AW,27,FALSE))</f>
        <v/>
      </c>
      <c r="N31" s="18" t="str">
        <f>IF(A31="","",IF(VLOOKUP(A31,[7]令和4年度契約状況調査票!$F:$AW,12,FALSE)="国所管",VLOOKUP(A31,[7]令和4年度契約状況調査票!$F:$AW,23,FALSE),""))</f>
        <v/>
      </c>
      <c r="O31" s="19" t="str">
        <f>IF(A31="","",IF(AND(Q31="○",P31="分担契約/単価契約"),"単価契約"&amp;CHAR(10)&amp;"予定調達総額 "&amp;TEXT(VLOOKUP(A31,[7]令和4年度契約状況調査票!$F:$AW,15,FALSE),"#,##0円")&amp;"(B)"&amp;CHAR(10)&amp;"分担契約"&amp;CHAR(10)&amp;VLOOKUP(A31,[7]令和4年度契約状況調査票!$F:$AW,31,FALSE),IF(AND(Q31="○",P31="分担契約"),"分担契約"&amp;CHAR(10)&amp;"契約総額 "&amp;TEXT(VLOOKUP(A31,[7]令和4年度契約状況調査票!$F:$AW,15,FALSE),"#,##0円")&amp;"(B)"&amp;CHAR(10)&amp;VLOOKUP(A31,[7]令和4年度契約状況調査票!$F:$AW,31,FALSE),(IF(P31="分担契約/単価契約","単価契約"&amp;CHAR(10)&amp;"予定調達総額 "&amp;TEXT(VLOOKUP(A31,[7]令和4年度契約状況調査票!$F:$AW,15,FALSE),"#,##0円")&amp;CHAR(10)&amp;"分担契約"&amp;CHAR(10)&amp;VLOOKUP(A31,[7]令和4年度契約状況調査票!$F:$AW,31,FALSE),IF(P31="分担契約","分担契約"&amp;CHAR(10)&amp;"契約総額 "&amp;TEXT(VLOOKUP(A31,[7]令和4年度契約状況調査票!$F:$AW,15,FALSE),"#,##0円")&amp;CHAR(10)&amp;VLOOKUP(A31,[7]令和4年度契約状況調査票!$F:$AW,31,FALSE),IF(P31="単価契約","単価契約"&amp;CHAR(10)&amp;"予定調達総額 "&amp;TEXT(VLOOKUP(A31,[7]令和4年度契約状況調査票!$F:$AW,15,FALSE),"#,##0円")&amp;CHAR(10)&amp;VLOOKUP(A31,[7]令和4年度契約状況調査票!$F:$AW,31,FALSE),VLOOKUP(A31,[7]令和4年度契約状況調査票!$F:$AW,31,FALSE))))))))</f>
        <v/>
      </c>
      <c r="P31" s="9" t="str">
        <f>IF(A31="","",VLOOKUP(A31,[7]令和4年度契約状況調査票!$F:$CE,52,FALSE))</f>
        <v/>
      </c>
    </row>
    <row r="32" spans="1:16" s="9" customFormat="1" ht="124.5" hidden="1" customHeight="1">
      <c r="A32" s="10" t="str">
        <f>IF(MAX([7]令和4年度契約状況調査票!F31:F1045)&gt;=ROW()-5,ROW()-5,"")</f>
        <v/>
      </c>
      <c r="B32" s="11" t="str">
        <f>IF(A32="","",VLOOKUP(A32,[7]令和4年度契約状況調査票!$F:$AW,4,FALSE))</f>
        <v/>
      </c>
      <c r="C32" s="12" t="str">
        <f>IF(A32="","",VLOOKUP(A32,[7]令和4年度契約状況調査票!$F:$AW,5,FALSE))</f>
        <v/>
      </c>
      <c r="D32" s="13" t="str">
        <f>IF(A32="","",VLOOKUP(A32,[7]令和4年度契約状況調査票!$F:$AW,8,FALSE))</f>
        <v/>
      </c>
      <c r="E32" s="11" t="str">
        <f>IF(A32="","",VLOOKUP(A32,[7]令和4年度契約状況調査票!$F:$AW,9,FALSE))</f>
        <v/>
      </c>
      <c r="F32" s="14" t="str">
        <f>IF(A32="","",VLOOKUP(A32,[7]令和4年度契約状況調査票!$F:$AW,10,FALSE))</f>
        <v/>
      </c>
      <c r="G32" s="15" t="str">
        <f>IF(A32="","",VLOOKUP(A32,[7]令和4年度契約状況調査票!$F:$AW,30,FALSE))</f>
        <v/>
      </c>
      <c r="H32" s="16" t="str">
        <f>IF(A32="","",IF(VLOOKUP(A32,[7]令和4年度契約状況調査票!$F:$AW,15,FALSE)="他官署で調達手続きを実施のため","他官署で調達手続きを実施のため",IF(VLOOKUP(A32,[7]令和4年度契約状況調査票!$F:$AW,22,FALSE)="②同種の他の契約の予定価格を類推されるおそれがあるため公表しない","同種の他の契約の予定価格を類推されるおそれがあるため公表しない",IF(VLOOKUP(A32,[7]令和4年度契約状況調査票!$F:$AW,22,FALSE)="－","－",IF(VLOOKUP(A32,[7]令和4年度契約状況調査票!$F:$AW,6,FALSE)&lt;&gt;"",TEXT(VLOOKUP(A32,[7]令和4年度契約状況調査票!$F:$AW,15,FALSE),"#,##0円")&amp;CHAR(10)&amp;"(A)",VLOOKUP(A32,[7]令和4年度契約状況調査票!$F:$AW,15,FALSE))))))</f>
        <v/>
      </c>
      <c r="I32" s="16" t="str">
        <f>IF(A32="","",VLOOKUP(A32,[7]令和4年度契約状況調査票!$F:$AW,16,FALSE))</f>
        <v/>
      </c>
      <c r="J32" s="17" t="str">
        <f>IF(A32="","",IF(VLOOKUP(A32,[7]令和4年度契約状況調査票!$F:$AW,15,FALSE)="他官署で調達手続きを実施のため","－",IF(VLOOKUP(A32,[7]令和4年度契約状況調査票!$F:$AW,22,FALSE)="②同種の他の契約の予定価格を類推されるおそれがあるため公表しない","－",IF(VLOOKUP(A32,[7]令和4年度契約状況調査票!$F:$AW,22,FALSE)="－","－",IF(VLOOKUP(A32,[7]令和4年度契約状況調査票!$F:$AW,6,FALSE)&lt;&gt;"",TEXT(VLOOKUP(A32,[7]令和4年度契約状況調査票!$F:$AW,18,FALSE),"#.0%")&amp;CHAR(10)&amp;"(B/A×100)",VLOOKUP(A32,[7]令和4年度契約状況調査票!$F:$AW,18,FALSE))))))</f>
        <v/>
      </c>
      <c r="K32" s="18"/>
      <c r="L32" s="17" t="str">
        <f>IF(A32="","",IF(VLOOKUP(A32,[7]令和4年度契約状況調査票!$F:$AW,26,FALSE)="①公益社団法人","公社",IF(VLOOKUP(A32,[7]令和4年度契約状況調査票!$F:$AW,26,FALSE)="②公益財団法人","公財","")))</f>
        <v/>
      </c>
      <c r="M32" s="17" t="str">
        <f>IF(A32="","",VLOOKUP(A32,[7]令和4年度契約状況調査票!$F:$AW,27,FALSE))</f>
        <v/>
      </c>
      <c r="N32" s="18" t="str">
        <f>IF(A32="","",IF(VLOOKUP(A32,[7]令和4年度契約状況調査票!$F:$AW,12,FALSE)="国所管",VLOOKUP(A32,[7]令和4年度契約状況調査票!$F:$AW,23,FALSE),""))</f>
        <v/>
      </c>
      <c r="O32" s="19" t="str">
        <f>IF(A32="","",IF(AND(Q32="○",P32="分担契約/単価契約"),"単価契約"&amp;CHAR(10)&amp;"予定調達総額 "&amp;TEXT(VLOOKUP(A32,[7]令和4年度契約状況調査票!$F:$AW,15,FALSE),"#,##0円")&amp;"(B)"&amp;CHAR(10)&amp;"分担契約"&amp;CHAR(10)&amp;VLOOKUP(A32,[7]令和4年度契約状況調査票!$F:$AW,31,FALSE),IF(AND(Q32="○",P32="分担契約"),"分担契約"&amp;CHAR(10)&amp;"契約総額 "&amp;TEXT(VLOOKUP(A32,[7]令和4年度契約状況調査票!$F:$AW,15,FALSE),"#,##0円")&amp;"(B)"&amp;CHAR(10)&amp;VLOOKUP(A32,[7]令和4年度契約状況調査票!$F:$AW,31,FALSE),(IF(P32="分担契約/単価契約","単価契約"&amp;CHAR(10)&amp;"予定調達総額 "&amp;TEXT(VLOOKUP(A32,[7]令和4年度契約状況調査票!$F:$AW,15,FALSE),"#,##0円")&amp;CHAR(10)&amp;"分担契約"&amp;CHAR(10)&amp;VLOOKUP(A32,[7]令和4年度契約状況調査票!$F:$AW,31,FALSE),IF(P32="分担契約","分担契約"&amp;CHAR(10)&amp;"契約総額 "&amp;TEXT(VLOOKUP(A32,[7]令和4年度契約状況調査票!$F:$AW,15,FALSE),"#,##0円")&amp;CHAR(10)&amp;VLOOKUP(A32,[7]令和4年度契約状況調査票!$F:$AW,31,FALSE),IF(P32="単価契約","単価契約"&amp;CHAR(10)&amp;"予定調達総額 "&amp;TEXT(VLOOKUP(A32,[7]令和4年度契約状況調査票!$F:$AW,15,FALSE),"#,##0円")&amp;CHAR(10)&amp;VLOOKUP(A32,[7]令和4年度契約状況調査票!$F:$AW,31,FALSE),VLOOKUP(A32,[7]令和4年度契約状況調査票!$F:$AW,31,FALSE))))))))</f>
        <v/>
      </c>
      <c r="P32" s="9" t="str">
        <f>IF(A32="","",VLOOKUP(A32,[7]令和4年度契約状況調査票!$F:$CE,52,FALSE))</f>
        <v/>
      </c>
    </row>
    <row r="33" spans="1:16" s="9" customFormat="1" ht="124.5" hidden="1" customHeight="1">
      <c r="A33" s="10" t="str">
        <f>IF(MAX([7]令和4年度契約状況調査票!F32:F1046)&gt;=ROW()-5,ROW()-5,"")</f>
        <v/>
      </c>
      <c r="B33" s="11" t="str">
        <f>IF(A33="","",VLOOKUP(A33,[7]令和4年度契約状況調査票!$F:$AW,4,FALSE))</f>
        <v/>
      </c>
      <c r="C33" s="12" t="str">
        <f>IF(A33="","",VLOOKUP(A33,[7]令和4年度契約状況調査票!$F:$AW,5,FALSE))</f>
        <v/>
      </c>
      <c r="D33" s="13" t="str">
        <f>IF(A33="","",VLOOKUP(A33,[7]令和4年度契約状況調査票!$F:$AW,8,FALSE))</f>
        <v/>
      </c>
      <c r="E33" s="11" t="str">
        <f>IF(A33="","",VLOOKUP(A33,[7]令和4年度契約状況調査票!$F:$AW,9,FALSE))</f>
        <v/>
      </c>
      <c r="F33" s="14" t="str">
        <f>IF(A33="","",VLOOKUP(A33,[7]令和4年度契約状況調査票!$F:$AW,10,FALSE))</f>
        <v/>
      </c>
      <c r="G33" s="15" t="str">
        <f>IF(A33="","",VLOOKUP(A33,[7]令和4年度契約状況調査票!$F:$AW,30,FALSE))</f>
        <v/>
      </c>
      <c r="H33" s="16" t="str">
        <f>IF(A33="","",IF(VLOOKUP(A33,[7]令和4年度契約状況調査票!$F:$AW,15,FALSE)="他官署で調達手続きを実施のため","他官署で調達手続きを実施のため",IF(VLOOKUP(A33,[7]令和4年度契約状況調査票!$F:$AW,22,FALSE)="②同種の他の契約の予定価格を類推されるおそれがあるため公表しない","同種の他の契約の予定価格を類推されるおそれがあるため公表しない",IF(VLOOKUP(A33,[7]令和4年度契約状況調査票!$F:$AW,22,FALSE)="－","－",IF(VLOOKUP(A33,[7]令和4年度契約状況調査票!$F:$AW,6,FALSE)&lt;&gt;"",TEXT(VLOOKUP(A33,[7]令和4年度契約状況調査票!$F:$AW,15,FALSE),"#,##0円")&amp;CHAR(10)&amp;"(A)",VLOOKUP(A33,[7]令和4年度契約状況調査票!$F:$AW,15,FALSE))))))</f>
        <v/>
      </c>
      <c r="I33" s="16" t="str">
        <f>IF(A33="","",VLOOKUP(A33,[7]令和4年度契約状況調査票!$F:$AW,16,FALSE))</f>
        <v/>
      </c>
      <c r="J33" s="17" t="str">
        <f>IF(A33="","",IF(VLOOKUP(A33,[7]令和4年度契約状況調査票!$F:$AW,15,FALSE)="他官署で調達手続きを実施のため","－",IF(VLOOKUP(A33,[7]令和4年度契約状況調査票!$F:$AW,22,FALSE)="②同種の他の契約の予定価格を類推されるおそれがあるため公表しない","－",IF(VLOOKUP(A33,[7]令和4年度契約状況調査票!$F:$AW,22,FALSE)="－","－",IF(VLOOKUP(A33,[7]令和4年度契約状況調査票!$F:$AW,6,FALSE)&lt;&gt;"",TEXT(VLOOKUP(A33,[7]令和4年度契約状況調査票!$F:$AW,18,FALSE),"#.0%")&amp;CHAR(10)&amp;"(B/A×100)",VLOOKUP(A33,[7]令和4年度契約状況調査票!$F:$AW,18,FALSE))))))</f>
        <v/>
      </c>
      <c r="K33" s="18"/>
      <c r="L33" s="17" t="str">
        <f>IF(A33="","",IF(VLOOKUP(A33,[7]令和4年度契約状況調査票!$F:$AW,26,FALSE)="①公益社団法人","公社",IF(VLOOKUP(A33,[7]令和4年度契約状況調査票!$F:$AW,26,FALSE)="②公益財団法人","公財","")))</f>
        <v/>
      </c>
      <c r="M33" s="17" t="str">
        <f>IF(A33="","",VLOOKUP(A33,[7]令和4年度契約状況調査票!$F:$AW,27,FALSE))</f>
        <v/>
      </c>
      <c r="N33" s="18" t="str">
        <f>IF(A33="","",IF(VLOOKUP(A33,[7]令和4年度契約状況調査票!$F:$AW,12,FALSE)="国所管",VLOOKUP(A33,[7]令和4年度契約状況調査票!$F:$AW,23,FALSE),""))</f>
        <v/>
      </c>
      <c r="O33" s="19" t="str">
        <f>IF(A33="","",IF(AND(Q33="○",P33="分担契約/単価契約"),"単価契約"&amp;CHAR(10)&amp;"予定調達総額 "&amp;TEXT(VLOOKUP(A33,[7]令和4年度契約状況調査票!$F:$AW,15,FALSE),"#,##0円")&amp;"(B)"&amp;CHAR(10)&amp;"分担契約"&amp;CHAR(10)&amp;VLOOKUP(A33,[7]令和4年度契約状況調査票!$F:$AW,31,FALSE),IF(AND(Q33="○",P33="分担契約"),"分担契約"&amp;CHAR(10)&amp;"契約総額 "&amp;TEXT(VLOOKUP(A33,[7]令和4年度契約状況調査票!$F:$AW,15,FALSE),"#,##0円")&amp;"(B)"&amp;CHAR(10)&amp;VLOOKUP(A33,[7]令和4年度契約状況調査票!$F:$AW,31,FALSE),(IF(P33="分担契約/単価契約","単価契約"&amp;CHAR(10)&amp;"予定調達総額 "&amp;TEXT(VLOOKUP(A33,[7]令和4年度契約状況調査票!$F:$AW,15,FALSE),"#,##0円")&amp;CHAR(10)&amp;"分担契約"&amp;CHAR(10)&amp;VLOOKUP(A33,[7]令和4年度契約状況調査票!$F:$AW,31,FALSE),IF(P33="分担契約","分担契約"&amp;CHAR(10)&amp;"契約総額 "&amp;TEXT(VLOOKUP(A33,[7]令和4年度契約状況調査票!$F:$AW,15,FALSE),"#,##0円")&amp;CHAR(10)&amp;VLOOKUP(A33,[7]令和4年度契約状況調査票!$F:$AW,31,FALSE),IF(P33="単価契約","単価契約"&amp;CHAR(10)&amp;"予定調達総額 "&amp;TEXT(VLOOKUP(A33,[7]令和4年度契約状況調査票!$F:$AW,15,FALSE),"#,##0円")&amp;CHAR(10)&amp;VLOOKUP(A33,[7]令和4年度契約状況調査票!$F:$AW,31,FALSE),VLOOKUP(A33,[7]令和4年度契約状況調査票!$F:$AW,31,FALSE))))))))</f>
        <v/>
      </c>
      <c r="P33" s="9" t="str">
        <f>IF(A33="","",VLOOKUP(A33,[7]令和4年度契約状況調査票!$F:$CE,52,FALSE))</f>
        <v/>
      </c>
    </row>
    <row r="34" spans="1:16" s="9" customFormat="1" ht="67.5" hidden="1" customHeight="1">
      <c r="A34" s="10" t="str">
        <f>IF(MAX([7]令和4年度契約状況調査票!F33:F1047)&gt;=ROW()-5,ROW()-5,"")</f>
        <v/>
      </c>
      <c r="B34" s="11" t="str">
        <f>IF(A34="","",VLOOKUP(A34,[7]令和4年度契約状況調査票!$F:$AW,4,FALSE))</f>
        <v/>
      </c>
      <c r="C34" s="12" t="str">
        <f>IF(A34="","",VLOOKUP(A34,[7]令和4年度契約状況調査票!$F:$AW,5,FALSE))</f>
        <v/>
      </c>
      <c r="D34" s="13" t="str">
        <f>IF(A34="","",VLOOKUP(A34,[7]令和4年度契約状況調査票!$F:$AW,8,FALSE))</f>
        <v/>
      </c>
      <c r="E34" s="11" t="str">
        <f>IF(A34="","",VLOOKUP(A34,[7]令和4年度契約状況調査票!$F:$AW,9,FALSE))</f>
        <v/>
      </c>
      <c r="F34" s="14" t="str">
        <f>IF(A34="","",VLOOKUP(A34,[7]令和4年度契約状況調査票!$F:$AW,10,FALSE))</f>
        <v/>
      </c>
      <c r="G34" s="15" t="str">
        <f>IF(A34="","",VLOOKUP(A34,[7]令和4年度契約状況調査票!$F:$AW,30,FALSE))</f>
        <v/>
      </c>
      <c r="H34" s="16" t="str">
        <f>IF(A34="","",IF(VLOOKUP(A34,[7]令和4年度契約状況調査票!$F:$AW,15,FALSE)="他官署で調達手続きを実施のため","他官署で調達手続きを実施のため",IF(VLOOKUP(A34,[7]令和4年度契約状況調査票!$F:$AW,22,FALSE)="②同種の他の契約の予定価格を類推されるおそれがあるため公表しない","同種の他の契約の予定価格を類推されるおそれがあるため公表しない",IF(VLOOKUP(A34,[7]令和4年度契約状況調査票!$F:$AW,22,FALSE)="－","－",IF(VLOOKUP(A34,[7]令和4年度契約状況調査票!$F:$AW,6,FALSE)&lt;&gt;"",TEXT(VLOOKUP(A34,[7]令和4年度契約状況調査票!$F:$AW,15,FALSE),"#,##0円")&amp;CHAR(10)&amp;"(A)",VLOOKUP(A34,[7]令和4年度契約状況調査票!$F:$AW,15,FALSE))))))</f>
        <v/>
      </c>
      <c r="I34" s="16" t="str">
        <f>IF(A34="","",VLOOKUP(A34,[7]令和4年度契約状況調査票!$F:$AW,16,FALSE))</f>
        <v/>
      </c>
      <c r="J34" s="17" t="str">
        <f>IF(A34="","",IF(VLOOKUP(A34,[7]令和4年度契約状況調査票!$F:$AW,15,FALSE)="他官署で調達手続きを実施のため","－",IF(VLOOKUP(A34,[7]令和4年度契約状況調査票!$F:$AW,22,FALSE)="②同種の他の契約の予定価格を類推されるおそれがあるため公表しない","－",IF(VLOOKUP(A34,[7]令和4年度契約状況調査票!$F:$AW,22,FALSE)="－","－",IF(VLOOKUP(A34,[7]令和4年度契約状況調査票!$F:$AW,6,FALSE)&lt;&gt;"",TEXT(VLOOKUP(A34,[7]令和4年度契約状況調査票!$F:$AW,18,FALSE),"#.0%")&amp;CHAR(10)&amp;"(B/A×100)",VLOOKUP(A34,[7]令和4年度契約状況調査票!$F:$AW,18,FALSE))))))</f>
        <v/>
      </c>
      <c r="K34" s="18"/>
      <c r="L34" s="17" t="str">
        <f>IF(A34="","",IF(VLOOKUP(A34,[7]令和4年度契約状況調査票!$F:$AW,26,FALSE)="①公益社団法人","公社",IF(VLOOKUP(A34,[7]令和4年度契約状況調査票!$F:$AW,26,FALSE)="②公益財団法人","公財","")))</f>
        <v/>
      </c>
      <c r="M34" s="17" t="str">
        <f>IF(A34="","",VLOOKUP(A34,[7]令和4年度契約状況調査票!$F:$AW,27,FALSE))</f>
        <v/>
      </c>
      <c r="N34" s="18" t="str">
        <f>IF(A34="","",IF(VLOOKUP(A34,[7]令和4年度契約状況調査票!$F:$AW,12,FALSE)="国所管",VLOOKUP(A34,[7]令和4年度契約状況調査票!$F:$AW,23,FALSE),""))</f>
        <v/>
      </c>
      <c r="O34" s="19" t="str">
        <f>IF(A34="","",IF(AND(Q34="○",P34="分担契約/単価契約"),"単価契約"&amp;CHAR(10)&amp;"予定調達総額 "&amp;TEXT(VLOOKUP(A34,[7]令和4年度契約状況調査票!$F:$AW,15,FALSE),"#,##0円")&amp;"(B)"&amp;CHAR(10)&amp;"分担契約"&amp;CHAR(10)&amp;VLOOKUP(A34,[7]令和4年度契約状況調査票!$F:$AW,31,FALSE),IF(AND(Q34="○",P34="分担契約"),"分担契約"&amp;CHAR(10)&amp;"契約総額 "&amp;TEXT(VLOOKUP(A34,[7]令和4年度契約状況調査票!$F:$AW,15,FALSE),"#,##0円")&amp;"(B)"&amp;CHAR(10)&amp;VLOOKUP(A34,[7]令和4年度契約状況調査票!$F:$AW,31,FALSE),(IF(P34="分担契約/単価契約","単価契約"&amp;CHAR(10)&amp;"予定調達総額 "&amp;TEXT(VLOOKUP(A34,[7]令和4年度契約状況調査票!$F:$AW,15,FALSE),"#,##0円")&amp;CHAR(10)&amp;"分担契約"&amp;CHAR(10)&amp;VLOOKUP(A34,[7]令和4年度契約状況調査票!$F:$AW,31,FALSE),IF(P34="分担契約","分担契約"&amp;CHAR(10)&amp;"契約総額 "&amp;TEXT(VLOOKUP(A34,[7]令和4年度契約状況調査票!$F:$AW,15,FALSE),"#,##0円")&amp;CHAR(10)&amp;VLOOKUP(A34,[7]令和4年度契約状況調査票!$F:$AW,31,FALSE),IF(P34="単価契約","単価契約"&amp;CHAR(10)&amp;"予定調達総額 "&amp;TEXT(VLOOKUP(A34,[7]令和4年度契約状況調査票!$F:$AW,15,FALSE),"#,##0円")&amp;CHAR(10)&amp;VLOOKUP(A34,[7]令和4年度契約状況調査票!$F:$AW,31,FALSE),VLOOKUP(A34,[7]令和4年度契約状況調査票!$F:$AW,31,FALSE))))))))</f>
        <v/>
      </c>
      <c r="P34" s="9" t="str">
        <f>IF(A34="","",VLOOKUP(A34,[7]令和4年度契約状況調査票!$F:$CE,52,FALSE))</f>
        <v/>
      </c>
    </row>
    <row r="35" spans="1:16" s="9" customFormat="1" ht="67.5" hidden="1" customHeight="1">
      <c r="A35" s="10" t="str">
        <f>IF(MAX([7]令和4年度契約状況調査票!F34:F1048)&gt;=ROW()-5,ROW()-5,"")</f>
        <v/>
      </c>
      <c r="B35" s="11" t="str">
        <f>IF(A35="","",VLOOKUP(A35,[7]令和4年度契約状況調査票!$F:$AW,4,FALSE))</f>
        <v/>
      </c>
      <c r="C35" s="12" t="str">
        <f>IF(A35="","",VLOOKUP(A35,[7]令和4年度契約状況調査票!$F:$AW,5,FALSE))</f>
        <v/>
      </c>
      <c r="D35" s="13" t="str">
        <f>IF(A35="","",VLOOKUP(A35,[7]令和4年度契約状況調査票!$F:$AW,8,FALSE))</f>
        <v/>
      </c>
      <c r="E35" s="11" t="str">
        <f>IF(A35="","",VLOOKUP(A35,[7]令和4年度契約状況調査票!$F:$AW,9,FALSE))</f>
        <v/>
      </c>
      <c r="F35" s="14" t="str">
        <f>IF(A35="","",VLOOKUP(A35,[7]令和4年度契約状況調査票!$F:$AW,10,FALSE))</f>
        <v/>
      </c>
      <c r="G35" s="15" t="str">
        <f>IF(A35="","",VLOOKUP(A35,[7]令和4年度契約状況調査票!$F:$AW,30,FALSE))</f>
        <v/>
      </c>
      <c r="H35" s="16" t="str">
        <f>IF(A35="","",IF(VLOOKUP(A35,[7]令和4年度契約状況調査票!$F:$AW,15,FALSE)="他官署で調達手続きを実施のため","他官署で調達手続きを実施のため",IF(VLOOKUP(A35,[7]令和4年度契約状況調査票!$F:$AW,22,FALSE)="②同種の他の契約の予定価格を類推されるおそれがあるため公表しない","同種の他の契約の予定価格を類推されるおそれがあるため公表しない",IF(VLOOKUP(A35,[7]令和4年度契約状況調査票!$F:$AW,22,FALSE)="－","－",IF(VLOOKUP(A35,[7]令和4年度契約状況調査票!$F:$AW,6,FALSE)&lt;&gt;"",TEXT(VLOOKUP(A35,[7]令和4年度契約状況調査票!$F:$AW,15,FALSE),"#,##0円")&amp;CHAR(10)&amp;"(A)",VLOOKUP(A35,[7]令和4年度契約状況調査票!$F:$AW,15,FALSE))))))</f>
        <v/>
      </c>
      <c r="I35" s="16" t="str">
        <f>IF(A35="","",VLOOKUP(A35,[7]令和4年度契約状況調査票!$F:$AW,16,FALSE))</f>
        <v/>
      </c>
      <c r="J35" s="17" t="str">
        <f>IF(A35="","",IF(VLOOKUP(A35,[7]令和4年度契約状況調査票!$F:$AW,15,FALSE)="他官署で調達手続きを実施のため","－",IF(VLOOKUP(A35,[7]令和4年度契約状況調査票!$F:$AW,22,FALSE)="②同種の他の契約の予定価格を類推されるおそれがあるため公表しない","－",IF(VLOOKUP(A35,[7]令和4年度契約状況調査票!$F:$AW,22,FALSE)="－","－",IF(VLOOKUP(A35,[7]令和4年度契約状況調査票!$F:$AW,6,FALSE)&lt;&gt;"",TEXT(VLOOKUP(A35,[7]令和4年度契約状況調査票!$F:$AW,18,FALSE),"#.0%")&amp;CHAR(10)&amp;"(B/A×100)",VLOOKUP(A35,[7]令和4年度契約状況調査票!$F:$AW,18,FALSE))))))</f>
        <v/>
      </c>
      <c r="K35" s="18"/>
      <c r="L35" s="17" t="str">
        <f>IF(A35="","",IF(VLOOKUP(A35,[7]令和4年度契約状況調査票!$F:$AW,26,FALSE)="①公益社団法人","公社",IF(VLOOKUP(A35,[7]令和4年度契約状況調査票!$F:$AW,26,FALSE)="②公益財団法人","公財","")))</f>
        <v/>
      </c>
      <c r="M35" s="17" t="str">
        <f>IF(A35="","",VLOOKUP(A35,[7]令和4年度契約状況調査票!$F:$AW,27,FALSE))</f>
        <v/>
      </c>
      <c r="N35" s="18" t="str">
        <f>IF(A35="","",IF(VLOOKUP(A35,[7]令和4年度契約状況調査票!$F:$AW,12,FALSE)="国所管",VLOOKUP(A35,[7]令和4年度契約状況調査票!$F:$AW,23,FALSE),""))</f>
        <v/>
      </c>
      <c r="O35" s="19" t="str">
        <f>IF(A35="","",IF(AND(Q35="○",P35="分担契約/単価契約"),"単価契約"&amp;CHAR(10)&amp;"予定調達総額 "&amp;TEXT(VLOOKUP(A35,[7]令和4年度契約状況調査票!$F:$AW,15,FALSE),"#,##0円")&amp;"(B)"&amp;CHAR(10)&amp;"分担契約"&amp;CHAR(10)&amp;VLOOKUP(A35,[7]令和4年度契約状況調査票!$F:$AW,31,FALSE),IF(AND(Q35="○",P35="分担契約"),"分担契約"&amp;CHAR(10)&amp;"契約総額 "&amp;TEXT(VLOOKUP(A35,[7]令和4年度契約状況調査票!$F:$AW,15,FALSE),"#,##0円")&amp;"(B)"&amp;CHAR(10)&amp;VLOOKUP(A35,[7]令和4年度契約状況調査票!$F:$AW,31,FALSE),(IF(P35="分担契約/単価契約","単価契約"&amp;CHAR(10)&amp;"予定調達総額 "&amp;TEXT(VLOOKUP(A35,[7]令和4年度契約状況調査票!$F:$AW,15,FALSE),"#,##0円")&amp;CHAR(10)&amp;"分担契約"&amp;CHAR(10)&amp;VLOOKUP(A35,[7]令和4年度契約状況調査票!$F:$AW,31,FALSE),IF(P35="分担契約","分担契約"&amp;CHAR(10)&amp;"契約総額 "&amp;TEXT(VLOOKUP(A35,[7]令和4年度契約状況調査票!$F:$AW,15,FALSE),"#,##0円")&amp;CHAR(10)&amp;VLOOKUP(A35,[7]令和4年度契約状況調査票!$F:$AW,31,FALSE),IF(P35="単価契約","単価契約"&amp;CHAR(10)&amp;"予定調達総額 "&amp;TEXT(VLOOKUP(A35,[7]令和4年度契約状況調査票!$F:$AW,15,FALSE),"#,##0円")&amp;CHAR(10)&amp;VLOOKUP(A35,[7]令和4年度契約状況調査票!$F:$AW,31,FALSE),VLOOKUP(A35,[7]令和4年度契約状況調査票!$F:$AW,31,FALSE))))))))</f>
        <v/>
      </c>
      <c r="P35" s="9" t="str">
        <f>IF(A35="","",VLOOKUP(A35,[7]令和4年度契約状況調査票!$F:$CE,52,FALSE))</f>
        <v/>
      </c>
    </row>
    <row r="36" spans="1:16" s="9" customFormat="1" ht="67.5" hidden="1" customHeight="1">
      <c r="A36" s="10" t="str">
        <f>IF(MAX([7]令和4年度契約状況調査票!F35:F1049)&gt;=ROW()-5,ROW()-5,"")</f>
        <v/>
      </c>
      <c r="B36" s="11" t="str">
        <f>IF(A36="","",VLOOKUP(A36,[7]令和4年度契約状況調査票!$F:$AW,4,FALSE))</f>
        <v/>
      </c>
      <c r="C36" s="12" t="str">
        <f>IF(A36="","",VLOOKUP(A36,[7]令和4年度契約状況調査票!$F:$AW,5,FALSE))</f>
        <v/>
      </c>
      <c r="D36" s="13" t="str">
        <f>IF(A36="","",VLOOKUP(A36,[7]令和4年度契約状況調査票!$F:$AW,8,FALSE))</f>
        <v/>
      </c>
      <c r="E36" s="11" t="str">
        <f>IF(A36="","",VLOOKUP(A36,[7]令和4年度契約状況調査票!$F:$AW,9,FALSE))</f>
        <v/>
      </c>
      <c r="F36" s="14" t="str">
        <f>IF(A36="","",VLOOKUP(A36,[7]令和4年度契約状況調査票!$F:$AW,10,FALSE))</f>
        <v/>
      </c>
      <c r="G36" s="15" t="str">
        <f>IF(A36="","",VLOOKUP(A36,[7]令和4年度契約状況調査票!$F:$AW,30,FALSE))</f>
        <v/>
      </c>
      <c r="H36" s="16" t="str">
        <f>IF(A36="","",IF(VLOOKUP(A36,[7]令和4年度契約状況調査票!$F:$AW,15,FALSE)="他官署で調達手続きを実施のため","他官署で調達手続きを実施のため",IF(VLOOKUP(A36,[7]令和4年度契約状況調査票!$F:$AW,22,FALSE)="②同種の他の契約の予定価格を類推されるおそれがあるため公表しない","同種の他の契約の予定価格を類推されるおそれがあるため公表しない",IF(VLOOKUP(A36,[7]令和4年度契約状況調査票!$F:$AW,22,FALSE)="－","－",IF(VLOOKUP(A36,[7]令和4年度契約状況調査票!$F:$AW,6,FALSE)&lt;&gt;"",TEXT(VLOOKUP(A36,[7]令和4年度契約状況調査票!$F:$AW,15,FALSE),"#,##0円")&amp;CHAR(10)&amp;"(A)",VLOOKUP(A36,[7]令和4年度契約状況調査票!$F:$AW,15,FALSE))))))</f>
        <v/>
      </c>
      <c r="I36" s="16" t="str">
        <f>IF(A36="","",VLOOKUP(A36,[7]令和4年度契約状況調査票!$F:$AW,16,FALSE))</f>
        <v/>
      </c>
      <c r="J36" s="17" t="str">
        <f>IF(A36="","",IF(VLOOKUP(A36,[7]令和4年度契約状況調査票!$F:$AW,15,FALSE)="他官署で調達手続きを実施のため","－",IF(VLOOKUP(A36,[7]令和4年度契約状況調査票!$F:$AW,22,FALSE)="②同種の他の契約の予定価格を類推されるおそれがあるため公表しない","－",IF(VLOOKUP(A36,[7]令和4年度契約状況調査票!$F:$AW,22,FALSE)="－","－",IF(VLOOKUP(A36,[7]令和4年度契約状況調査票!$F:$AW,6,FALSE)&lt;&gt;"",TEXT(VLOOKUP(A36,[7]令和4年度契約状況調査票!$F:$AW,18,FALSE),"#.0%")&amp;CHAR(10)&amp;"(B/A×100)",VLOOKUP(A36,[7]令和4年度契約状況調査票!$F:$AW,18,FALSE))))))</f>
        <v/>
      </c>
      <c r="K36" s="18"/>
      <c r="L36" s="17" t="str">
        <f>IF(A36="","",IF(VLOOKUP(A36,[7]令和4年度契約状況調査票!$F:$AW,26,FALSE)="①公益社団法人","公社",IF(VLOOKUP(A36,[7]令和4年度契約状況調査票!$F:$AW,26,FALSE)="②公益財団法人","公財","")))</f>
        <v/>
      </c>
      <c r="M36" s="17" t="str">
        <f>IF(A36="","",VLOOKUP(A36,[7]令和4年度契約状況調査票!$F:$AW,27,FALSE))</f>
        <v/>
      </c>
      <c r="N36" s="18" t="str">
        <f>IF(A36="","",IF(VLOOKUP(A36,[7]令和4年度契約状況調査票!$F:$AW,12,FALSE)="国所管",VLOOKUP(A36,[7]令和4年度契約状況調査票!$F:$AW,23,FALSE),""))</f>
        <v/>
      </c>
      <c r="O36" s="19" t="str">
        <f>IF(A36="","",IF(AND(Q36="○",P36="分担契約/単価契約"),"単価契約"&amp;CHAR(10)&amp;"予定調達総額 "&amp;TEXT(VLOOKUP(A36,[7]令和4年度契約状況調査票!$F:$AW,15,FALSE),"#,##0円")&amp;"(B)"&amp;CHAR(10)&amp;"分担契約"&amp;CHAR(10)&amp;VLOOKUP(A36,[7]令和4年度契約状況調査票!$F:$AW,31,FALSE),IF(AND(Q36="○",P36="分担契約"),"分担契約"&amp;CHAR(10)&amp;"契約総額 "&amp;TEXT(VLOOKUP(A36,[7]令和4年度契約状況調査票!$F:$AW,15,FALSE),"#,##0円")&amp;"(B)"&amp;CHAR(10)&amp;VLOOKUP(A36,[7]令和4年度契約状況調査票!$F:$AW,31,FALSE),(IF(P36="分担契約/単価契約","単価契約"&amp;CHAR(10)&amp;"予定調達総額 "&amp;TEXT(VLOOKUP(A36,[7]令和4年度契約状況調査票!$F:$AW,15,FALSE),"#,##0円")&amp;CHAR(10)&amp;"分担契約"&amp;CHAR(10)&amp;VLOOKUP(A36,[7]令和4年度契約状況調査票!$F:$AW,31,FALSE),IF(P36="分担契約","分担契約"&amp;CHAR(10)&amp;"契約総額 "&amp;TEXT(VLOOKUP(A36,[7]令和4年度契約状況調査票!$F:$AW,15,FALSE),"#,##0円")&amp;CHAR(10)&amp;VLOOKUP(A36,[7]令和4年度契約状況調査票!$F:$AW,31,FALSE),IF(P36="単価契約","単価契約"&amp;CHAR(10)&amp;"予定調達総額 "&amp;TEXT(VLOOKUP(A36,[7]令和4年度契約状況調査票!$F:$AW,15,FALSE),"#,##0円")&amp;CHAR(10)&amp;VLOOKUP(A36,[7]令和4年度契約状況調査票!$F:$AW,31,FALSE),VLOOKUP(A36,[7]令和4年度契約状況調査票!$F:$AW,31,FALSE))))))))</f>
        <v/>
      </c>
      <c r="P36" s="9" t="str">
        <f>IF(A36="","",VLOOKUP(A36,[7]令和4年度契約状況調査票!$F:$CE,52,FALSE))</f>
        <v/>
      </c>
    </row>
    <row r="37" spans="1:16" s="9" customFormat="1" ht="67.5" hidden="1" customHeight="1">
      <c r="A37" s="10" t="str">
        <f>IF(MAX([7]令和4年度契約状況調査票!F36:F1050)&gt;=ROW()-5,ROW()-5,"")</f>
        <v/>
      </c>
      <c r="B37" s="11" t="str">
        <f>IF(A37="","",VLOOKUP(A37,[7]令和4年度契約状況調査票!$F:$AW,4,FALSE))</f>
        <v/>
      </c>
      <c r="C37" s="12" t="str">
        <f>IF(A37="","",VLOOKUP(A37,[7]令和4年度契約状況調査票!$F:$AW,5,FALSE))</f>
        <v/>
      </c>
      <c r="D37" s="13" t="str">
        <f>IF(A37="","",VLOOKUP(A37,[7]令和4年度契約状況調査票!$F:$AW,8,FALSE))</f>
        <v/>
      </c>
      <c r="E37" s="11" t="str">
        <f>IF(A37="","",VLOOKUP(A37,[7]令和4年度契約状況調査票!$F:$AW,9,FALSE))</f>
        <v/>
      </c>
      <c r="F37" s="14" t="str">
        <f>IF(A37="","",VLOOKUP(A37,[7]令和4年度契約状況調査票!$F:$AW,10,FALSE))</f>
        <v/>
      </c>
      <c r="G37" s="15" t="str">
        <f>IF(A37="","",VLOOKUP(A37,[7]令和4年度契約状況調査票!$F:$AW,30,FALSE))</f>
        <v/>
      </c>
      <c r="H37" s="16" t="str">
        <f>IF(A37="","",IF(VLOOKUP(A37,[7]令和4年度契約状況調査票!$F:$AW,15,FALSE)="他官署で調達手続きを実施のため","他官署で調達手続きを実施のため",IF(VLOOKUP(A37,[7]令和4年度契約状況調査票!$F:$AW,22,FALSE)="②同種の他の契約の予定価格を類推されるおそれがあるため公表しない","同種の他の契約の予定価格を類推されるおそれがあるため公表しない",IF(VLOOKUP(A37,[7]令和4年度契約状況調査票!$F:$AW,22,FALSE)="－","－",IF(VLOOKUP(A37,[7]令和4年度契約状況調査票!$F:$AW,6,FALSE)&lt;&gt;"",TEXT(VLOOKUP(A37,[7]令和4年度契約状況調査票!$F:$AW,15,FALSE),"#,##0円")&amp;CHAR(10)&amp;"(A)",VLOOKUP(A37,[7]令和4年度契約状況調査票!$F:$AW,15,FALSE))))))</f>
        <v/>
      </c>
      <c r="I37" s="16" t="str">
        <f>IF(A37="","",VLOOKUP(A37,[7]令和4年度契約状況調査票!$F:$AW,16,FALSE))</f>
        <v/>
      </c>
      <c r="J37" s="17" t="str">
        <f>IF(A37="","",IF(VLOOKUP(A37,[7]令和4年度契約状況調査票!$F:$AW,15,FALSE)="他官署で調達手続きを実施のため","－",IF(VLOOKUP(A37,[7]令和4年度契約状況調査票!$F:$AW,22,FALSE)="②同種の他の契約の予定価格を類推されるおそれがあるため公表しない","－",IF(VLOOKUP(A37,[7]令和4年度契約状況調査票!$F:$AW,22,FALSE)="－","－",IF(VLOOKUP(A37,[7]令和4年度契約状況調査票!$F:$AW,6,FALSE)&lt;&gt;"",TEXT(VLOOKUP(A37,[7]令和4年度契約状況調査票!$F:$AW,18,FALSE),"#.0%")&amp;CHAR(10)&amp;"(B/A×100)",VLOOKUP(A37,[7]令和4年度契約状況調査票!$F:$AW,18,FALSE))))))</f>
        <v/>
      </c>
      <c r="K37" s="18"/>
      <c r="L37" s="17" t="str">
        <f>IF(A37="","",IF(VLOOKUP(A37,[7]令和4年度契約状況調査票!$F:$AW,26,FALSE)="①公益社団法人","公社",IF(VLOOKUP(A37,[7]令和4年度契約状況調査票!$F:$AW,26,FALSE)="②公益財団法人","公財","")))</f>
        <v/>
      </c>
      <c r="M37" s="17" t="str">
        <f>IF(A37="","",VLOOKUP(A37,[7]令和4年度契約状況調査票!$F:$AW,27,FALSE))</f>
        <v/>
      </c>
      <c r="N37" s="18" t="str">
        <f>IF(A37="","",IF(VLOOKUP(A37,[7]令和4年度契約状況調査票!$F:$AW,12,FALSE)="国所管",VLOOKUP(A37,[7]令和4年度契約状況調査票!$F:$AW,23,FALSE),""))</f>
        <v/>
      </c>
      <c r="O37" s="19" t="str">
        <f>IF(A37="","",IF(AND(Q37="○",P37="分担契約/単価契約"),"単価契約"&amp;CHAR(10)&amp;"予定調達総額 "&amp;TEXT(VLOOKUP(A37,[7]令和4年度契約状況調査票!$F:$AW,15,FALSE),"#,##0円")&amp;"(B)"&amp;CHAR(10)&amp;"分担契約"&amp;CHAR(10)&amp;VLOOKUP(A37,[7]令和4年度契約状況調査票!$F:$AW,31,FALSE),IF(AND(Q37="○",P37="分担契約"),"分担契約"&amp;CHAR(10)&amp;"契約総額 "&amp;TEXT(VLOOKUP(A37,[7]令和4年度契約状況調査票!$F:$AW,15,FALSE),"#,##0円")&amp;"(B)"&amp;CHAR(10)&amp;VLOOKUP(A37,[7]令和4年度契約状況調査票!$F:$AW,31,FALSE),(IF(P37="分担契約/単価契約","単価契約"&amp;CHAR(10)&amp;"予定調達総額 "&amp;TEXT(VLOOKUP(A37,[7]令和4年度契約状況調査票!$F:$AW,15,FALSE),"#,##0円")&amp;CHAR(10)&amp;"分担契約"&amp;CHAR(10)&amp;VLOOKUP(A37,[7]令和4年度契約状況調査票!$F:$AW,31,FALSE),IF(P37="分担契約","分担契約"&amp;CHAR(10)&amp;"契約総額 "&amp;TEXT(VLOOKUP(A37,[7]令和4年度契約状況調査票!$F:$AW,15,FALSE),"#,##0円")&amp;CHAR(10)&amp;VLOOKUP(A37,[7]令和4年度契約状況調査票!$F:$AW,31,FALSE),IF(P37="単価契約","単価契約"&amp;CHAR(10)&amp;"予定調達総額 "&amp;TEXT(VLOOKUP(A37,[7]令和4年度契約状況調査票!$F:$AW,15,FALSE),"#,##0円")&amp;CHAR(10)&amp;VLOOKUP(A37,[7]令和4年度契約状況調査票!$F:$AW,31,FALSE),VLOOKUP(A37,[7]令和4年度契約状況調査票!$F:$AW,31,FALSE))))))))</f>
        <v/>
      </c>
      <c r="P37" s="9" t="str">
        <f>IF(A37="","",VLOOKUP(A37,[7]令和4年度契約状況調査票!$F:$CE,52,FALSE))</f>
        <v/>
      </c>
    </row>
    <row r="38" spans="1:16" s="9" customFormat="1" ht="67.5" hidden="1" customHeight="1">
      <c r="A38" s="10" t="str">
        <f>IF(MAX([7]令和4年度契約状況調査票!F37:F1051)&gt;=ROW()-5,ROW()-5,"")</f>
        <v/>
      </c>
      <c r="B38" s="11" t="str">
        <f>IF(A38="","",VLOOKUP(A38,[7]令和4年度契約状況調査票!$F:$AW,4,FALSE))</f>
        <v/>
      </c>
      <c r="C38" s="12" t="str">
        <f>IF(A38="","",VLOOKUP(A38,[7]令和4年度契約状況調査票!$F:$AW,5,FALSE))</f>
        <v/>
      </c>
      <c r="D38" s="13" t="str">
        <f>IF(A38="","",VLOOKUP(A38,[7]令和4年度契約状況調査票!$F:$AW,8,FALSE))</f>
        <v/>
      </c>
      <c r="E38" s="11" t="str">
        <f>IF(A38="","",VLOOKUP(A38,[7]令和4年度契約状況調査票!$F:$AW,9,FALSE))</f>
        <v/>
      </c>
      <c r="F38" s="14" t="str">
        <f>IF(A38="","",VLOOKUP(A38,[7]令和4年度契約状況調査票!$F:$AW,10,FALSE))</f>
        <v/>
      </c>
      <c r="G38" s="15" t="str">
        <f>IF(A38="","",VLOOKUP(A38,[7]令和4年度契約状況調査票!$F:$AW,30,FALSE))</f>
        <v/>
      </c>
      <c r="H38" s="16" t="str">
        <f>IF(A38="","",IF(VLOOKUP(A38,[7]令和4年度契約状況調査票!$F:$AW,15,FALSE)="他官署で調達手続きを実施のため","他官署で調達手続きを実施のため",IF(VLOOKUP(A38,[7]令和4年度契約状況調査票!$F:$AW,22,FALSE)="②同種の他の契約の予定価格を類推されるおそれがあるため公表しない","同種の他の契約の予定価格を類推されるおそれがあるため公表しない",IF(VLOOKUP(A38,[7]令和4年度契約状況調査票!$F:$AW,22,FALSE)="－","－",IF(VLOOKUP(A38,[7]令和4年度契約状況調査票!$F:$AW,6,FALSE)&lt;&gt;"",TEXT(VLOOKUP(A38,[7]令和4年度契約状況調査票!$F:$AW,15,FALSE),"#,##0円")&amp;CHAR(10)&amp;"(A)",VLOOKUP(A38,[7]令和4年度契約状況調査票!$F:$AW,15,FALSE))))))</f>
        <v/>
      </c>
      <c r="I38" s="16" t="str">
        <f>IF(A38="","",VLOOKUP(A38,[7]令和4年度契約状況調査票!$F:$AW,16,FALSE))</f>
        <v/>
      </c>
      <c r="J38" s="17" t="str">
        <f>IF(A38="","",IF(VLOOKUP(A38,[7]令和4年度契約状況調査票!$F:$AW,15,FALSE)="他官署で調達手続きを実施のため","－",IF(VLOOKUP(A38,[7]令和4年度契約状況調査票!$F:$AW,22,FALSE)="②同種の他の契約の予定価格を類推されるおそれがあるため公表しない","－",IF(VLOOKUP(A38,[7]令和4年度契約状況調査票!$F:$AW,22,FALSE)="－","－",IF(VLOOKUP(A38,[7]令和4年度契約状況調査票!$F:$AW,6,FALSE)&lt;&gt;"",TEXT(VLOOKUP(A38,[7]令和4年度契約状況調査票!$F:$AW,18,FALSE),"#.0%")&amp;CHAR(10)&amp;"(B/A×100)",VLOOKUP(A38,[7]令和4年度契約状況調査票!$F:$AW,18,FALSE))))))</f>
        <v/>
      </c>
      <c r="K38" s="18"/>
      <c r="L38" s="17" t="str">
        <f>IF(A38="","",IF(VLOOKUP(A38,[7]令和4年度契約状況調査票!$F:$AW,26,FALSE)="①公益社団法人","公社",IF(VLOOKUP(A38,[7]令和4年度契約状況調査票!$F:$AW,26,FALSE)="②公益財団法人","公財","")))</f>
        <v/>
      </c>
      <c r="M38" s="17" t="str">
        <f>IF(A38="","",VLOOKUP(A38,[7]令和4年度契約状況調査票!$F:$AW,27,FALSE))</f>
        <v/>
      </c>
      <c r="N38" s="18" t="str">
        <f>IF(A38="","",IF(VLOOKUP(A38,[7]令和4年度契約状況調査票!$F:$AW,12,FALSE)="国所管",VLOOKUP(A38,[7]令和4年度契約状況調査票!$F:$AW,23,FALSE),""))</f>
        <v/>
      </c>
      <c r="O38" s="19" t="str">
        <f>IF(A38="","",IF(AND(Q38="○",P38="分担契約/単価契約"),"単価契約"&amp;CHAR(10)&amp;"予定調達総額 "&amp;TEXT(VLOOKUP(A38,[7]令和4年度契約状況調査票!$F:$AW,15,FALSE),"#,##0円")&amp;"(B)"&amp;CHAR(10)&amp;"分担契約"&amp;CHAR(10)&amp;VLOOKUP(A38,[7]令和4年度契約状況調査票!$F:$AW,31,FALSE),IF(AND(Q38="○",P38="分担契約"),"分担契約"&amp;CHAR(10)&amp;"契約総額 "&amp;TEXT(VLOOKUP(A38,[7]令和4年度契約状況調査票!$F:$AW,15,FALSE),"#,##0円")&amp;"(B)"&amp;CHAR(10)&amp;VLOOKUP(A38,[7]令和4年度契約状況調査票!$F:$AW,31,FALSE),(IF(P38="分担契約/単価契約","単価契約"&amp;CHAR(10)&amp;"予定調達総額 "&amp;TEXT(VLOOKUP(A38,[7]令和4年度契約状況調査票!$F:$AW,15,FALSE),"#,##0円")&amp;CHAR(10)&amp;"分担契約"&amp;CHAR(10)&amp;VLOOKUP(A38,[7]令和4年度契約状況調査票!$F:$AW,31,FALSE),IF(P38="分担契約","分担契約"&amp;CHAR(10)&amp;"契約総額 "&amp;TEXT(VLOOKUP(A38,[7]令和4年度契約状況調査票!$F:$AW,15,FALSE),"#,##0円")&amp;CHAR(10)&amp;VLOOKUP(A38,[7]令和4年度契約状況調査票!$F:$AW,31,FALSE),IF(P38="単価契約","単価契約"&amp;CHAR(10)&amp;"予定調達総額 "&amp;TEXT(VLOOKUP(A38,[7]令和4年度契約状況調査票!$F:$AW,15,FALSE),"#,##0円")&amp;CHAR(10)&amp;VLOOKUP(A38,[7]令和4年度契約状況調査票!$F:$AW,31,FALSE),VLOOKUP(A38,[7]令和4年度契約状況調査票!$F:$AW,31,FALSE))))))))</f>
        <v/>
      </c>
      <c r="P38" s="9" t="str">
        <f>IF(A38="","",VLOOKUP(A38,[7]令和4年度契約状況調査票!$F:$CE,52,FALSE))</f>
        <v/>
      </c>
    </row>
    <row r="39" spans="1:16" s="9" customFormat="1" ht="67.5" hidden="1" customHeight="1">
      <c r="A39" s="10" t="str">
        <f>IF(MAX([7]令和4年度契約状況調査票!F38:F1052)&gt;=ROW()-5,ROW()-5,"")</f>
        <v/>
      </c>
      <c r="B39" s="11" t="str">
        <f>IF(A39="","",VLOOKUP(A39,[7]令和4年度契約状況調査票!$F:$AW,4,FALSE))</f>
        <v/>
      </c>
      <c r="C39" s="12" t="str">
        <f>IF(A39="","",VLOOKUP(A39,[7]令和4年度契約状況調査票!$F:$AW,5,FALSE))</f>
        <v/>
      </c>
      <c r="D39" s="13" t="str">
        <f>IF(A39="","",VLOOKUP(A39,[7]令和4年度契約状況調査票!$F:$AW,8,FALSE))</f>
        <v/>
      </c>
      <c r="E39" s="11" t="str">
        <f>IF(A39="","",VLOOKUP(A39,[7]令和4年度契約状況調査票!$F:$AW,9,FALSE))</f>
        <v/>
      </c>
      <c r="F39" s="14" t="str">
        <f>IF(A39="","",VLOOKUP(A39,[7]令和4年度契約状況調査票!$F:$AW,10,FALSE))</f>
        <v/>
      </c>
      <c r="G39" s="15" t="str">
        <f>IF(A39="","",VLOOKUP(A39,[7]令和4年度契約状況調査票!$F:$AW,30,FALSE))</f>
        <v/>
      </c>
      <c r="H39" s="16" t="str">
        <f>IF(A39="","",IF(VLOOKUP(A39,[7]令和4年度契約状況調査票!$F:$AW,15,FALSE)="他官署で調達手続きを実施のため","他官署で調達手続きを実施のため",IF(VLOOKUP(A39,[7]令和4年度契約状況調査票!$F:$AW,22,FALSE)="②同種の他の契約の予定価格を類推されるおそれがあるため公表しない","同種の他の契約の予定価格を類推されるおそれがあるため公表しない",IF(VLOOKUP(A39,[7]令和4年度契約状況調査票!$F:$AW,22,FALSE)="－","－",IF(VLOOKUP(A39,[7]令和4年度契約状況調査票!$F:$AW,6,FALSE)&lt;&gt;"",TEXT(VLOOKUP(A39,[7]令和4年度契約状況調査票!$F:$AW,15,FALSE),"#,##0円")&amp;CHAR(10)&amp;"(A)",VLOOKUP(A39,[7]令和4年度契約状況調査票!$F:$AW,15,FALSE))))))</f>
        <v/>
      </c>
      <c r="I39" s="16" t="str">
        <f>IF(A39="","",VLOOKUP(A39,[7]令和4年度契約状況調査票!$F:$AW,16,FALSE))</f>
        <v/>
      </c>
      <c r="J39" s="17" t="str">
        <f>IF(A39="","",IF(VLOOKUP(A39,[7]令和4年度契約状況調査票!$F:$AW,15,FALSE)="他官署で調達手続きを実施のため","－",IF(VLOOKUP(A39,[7]令和4年度契約状況調査票!$F:$AW,22,FALSE)="②同種の他の契約の予定価格を類推されるおそれがあるため公表しない","－",IF(VLOOKUP(A39,[7]令和4年度契約状況調査票!$F:$AW,22,FALSE)="－","－",IF(VLOOKUP(A39,[7]令和4年度契約状況調査票!$F:$AW,6,FALSE)&lt;&gt;"",TEXT(VLOOKUP(A39,[7]令和4年度契約状況調査票!$F:$AW,18,FALSE),"#.0%")&amp;CHAR(10)&amp;"(B/A×100)",VLOOKUP(A39,[7]令和4年度契約状況調査票!$F:$AW,18,FALSE))))))</f>
        <v/>
      </c>
      <c r="K39" s="18"/>
      <c r="L39" s="17" t="str">
        <f>IF(A39="","",IF(VLOOKUP(A39,[7]令和4年度契約状況調査票!$F:$AW,26,FALSE)="①公益社団法人","公社",IF(VLOOKUP(A39,[7]令和4年度契約状況調査票!$F:$AW,26,FALSE)="②公益財団法人","公財","")))</f>
        <v/>
      </c>
      <c r="M39" s="17" t="str">
        <f>IF(A39="","",VLOOKUP(A39,[7]令和4年度契約状況調査票!$F:$AW,27,FALSE))</f>
        <v/>
      </c>
      <c r="N39" s="18" t="str">
        <f>IF(A39="","",IF(VLOOKUP(A39,[7]令和4年度契約状況調査票!$F:$AW,12,FALSE)="国所管",VLOOKUP(A39,[7]令和4年度契約状況調査票!$F:$AW,23,FALSE),""))</f>
        <v/>
      </c>
      <c r="O39" s="19" t="str">
        <f>IF(A39="","",IF(AND(Q39="○",P39="分担契約/単価契約"),"単価契約"&amp;CHAR(10)&amp;"予定調達総額 "&amp;TEXT(VLOOKUP(A39,[7]令和4年度契約状況調査票!$F:$AW,15,FALSE),"#,##0円")&amp;"(B)"&amp;CHAR(10)&amp;"分担契約"&amp;CHAR(10)&amp;VLOOKUP(A39,[7]令和4年度契約状況調査票!$F:$AW,31,FALSE),IF(AND(Q39="○",P39="分担契約"),"分担契約"&amp;CHAR(10)&amp;"契約総額 "&amp;TEXT(VLOOKUP(A39,[7]令和4年度契約状況調査票!$F:$AW,15,FALSE),"#,##0円")&amp;"(B)"&amp;CHAR(10)&amp;VLOOKUP(A39,[7]令和4年度契約状況調査票!$F:$AW,31,FALSE),(IF(P39="分担契約/単価契約","単価契約"&amp;CHAR(10)&amp;"予定調達総額 "&amp;TEXT(VLOOKUP(A39,[7]令和4年度契約状況調査票!$F:$AW,15,FALSE),"#,##0円")&amp;CHAR(10)&amp;"分担契約"&amp;CHAR(10)&amp;VLOOKUP(A39,[7]令和4年度契約状況調査票!$F:$AW,31,FALSE),IF(P39="分担契約","分担契約"&amp;CHAR(10)&amp;"契約総額 "&amp;TEXT(VLOOKUP(A39,[7]令和4年度契約状況調査票!$F:$AW,15,FALSE),"#,##0円")&amp;CHAR(10)&amp;VLOOKUP(A39,[7]令和4年度契約状況調査票!$F:$AW,31,FALSE),IF(P39="単価契約","単価契約"&amp;CHAR(10)&amp;"予定調達総額 "&amp;TEXT(VLOOKUP(A39,[7]令和4年度契約状況調査票!$F:$AW,15,FALSE),"#,##0円")&amp;CHAR(10)&amp;VLOOKUP(A39,[7]令和4年度契約状況調査票!$F:$AW,31,FALSE),VLOOKUP(A39,[7]令和4年度契約状況調査票!$F:$AW,31,FALSE))))))))</f>
        <v/>
      </c>
      <c r="P39" s="9" t="str">
        <f>IF(A39="","",VLOOKUP(A39,[7]令和4年度契約状況調査票!$F:$CE,52,FALSE))</f>
        <v/>
      </c>
    </row>
    <row r="40" spans="1:16" s="9" customFormat="1" ht="67.5" hidden="1" customHeight="1">
      <c r="A40" s="10" t="str">
        <f>IF(MAX([7]令和4年度契約状況調査票!F39:F1053)&gt;=ROW()-5,ROW()-5,"")</f>
        <v/>
      </c>
      <c r="B40" s="11" t="str">
        <f>IF(A40="","",VLOOKUP(A40,[7]令和4年度契約状況調査票!$F:$AW,4,FALSE))</f>
        <v/>
      </c>
      <c r="C40" s="12" t="str">
        <f>IF(A40="","",VLOOKUP(A40,[7]令和4年度契約状況調査票!$F:$AW,5,FALSE))</f>
        <v/>
      </c>
      <c r="D40" s="13" t="str">
        <f>IF(A40="","",VLOOKUP(A40,[7]令和4年度契約状況調査票!$F:$AW,8,FALSE))</f>
        <v/>
      </c>
      <c r="E40" s="11" t="str">
        <f>IF(A40="","",VLOOKUP(A40,[7]令和4年度契約状況調査票!$F:$AW,9,FALSE))</f>
        <v/>
      </c>
      <c r="F40" s="14" t="str">
        <f>IF(A40="","",VLOOKUP(A40,[7]令和4年度契約状況調査票!$F:$AW,10,FALSE))</f>
        <v/>
      </c>
      <c r="G40" s="15" t="str">
        <f>IF(A40="","",VLOOKUP(A40,[7]令和4年度契約状況調査票!$F:$AW,30,FALSE))</f>
        <v/>
      </c>
      <c r="H40" s="16" t="str">
        <f>IF(A40="","",IF(VLOOKUP(A40,[7]令和4年度契約状況調査票!$F:$AW,15,FALSE)="他官署で調達手続きを実施のため","他官署で調達手続きを実施のため",IF(VLOOKUP(A40,[7]令和4年度契約状況調査票!$F:$AW,22,FALSE)="②同種の他の契約の予定価格を類推されるおそれがあるため公表しない","同種の他の契約の予定価格を類推されるおそれがあるため公表しない",IF(VLOOKUP(A40,[7]令和4年度契約状況調査票!$F:$AW,22,FALSE)="－","－",IF(VLOOKUP(A40,[7]令和4年度契約状況調査票!$F:$AW,6,FALSE)&lt;&gt;"",TEXT(VLOOKUP(A40,[7]令和4年度契約状況調査票!$F:$AW,15,FALSE),"#,##0円")&amp;CHAR(10)&amp;"(A)",VLOOKUP(A40,[7]令和4年度契約状況調査票!$F:$AW,15,FALSE))))))</f>
        <v/>
      </c>
      <c r="I40" s="16" t="str">
        <f>IF(A40="","",VLOOKUP(A40,[7]令和4年度契約状況調査票!$F:$AW,16,FALSE))</f>
        <v/>
      </c>
      <c r="J40" s="17" t="str">
        <f>IF(A40="","",IF(VLOOKUP(A40,[7]令和4年度契約状況調査票!$F:$AW,15,FALSE)="他官署で調達手続きを実施のため","－",IF(VLOOKUP(A40,[7]令和4年度契約状況調査票!$F:$AW,22,FALSE)="②同種の他の契約の予定価格を類推されるおそれがあるため公表しない","－",IF(VLOOKUP(A40,[7]令和4年度契約状況調査票!$F:$AW,22,FALSE)="－","－",IF(VLOOKUP(A40,[7]令和4年度契約状況調査票!$F:$AW,6,FALSE)&lt;&gt;"",TEXT(VLOOKUP(A40,[7]令和4年度契約状況調査票!$F:$AW,18,FALSE),"#.0%")&amp;CHAR(10)&amp;"(B/A×100)",VLOOKUP(A40,[7]令和4年度契約状況調査票!$F:$AW,18,FALSE))))))</f>
        <v/>
      </c>
      <c r="K40" s="18"/>
      <c r="L40" s="17" t="str">
        <f>IF(A40="","",IF(VLOOKUP(A40,[7]令和4年度契約状況調査票!$F:$AW,26,FALSE)="①公益社団法人","公社",IF(VLOOKUP(A40,[7]令和4年度契約状況調査票!$F:$AW,26,FALSE)="②公益財団法人","公財","")))</f>
        <v/>
      </c>
      <c r="M40" s="17" t="str">
        <f>IF(A40="","",VLOOKUP(A40,[7]令和4年度契約状況調査票!$F:$AW,27,FALSE))</f>
        <v/>
      </c>
      <c r="N40" s="18" t="str">
        <f>IF(A40="","",IF(VLOOKUP(A40,[7]令和4年度契約状況調査票!$F:$AW,12,FALSE)="国所管",VLOOKUP(A40,[7]令和4年度契約状況調査票!$F:$AW,23,FALSE),""))</f>
        <v/>
      </c>
      <c r="O40" s="19" t="str">
        <f>IF(A40="","",IF(AND(Q40="○",P40="分担契約/単価契約"),"単価契約"&amp;CHAR(10)&amp;"予定調達総額 "&amp;TEXT(VLOOKUP(A40,[7]令和4年度契約状況調査票!$F:$AW,15,FALSE),"#,##0円")&amp;"(B)"&amp;CHAR(10)&amp;"分担契約"&amp;CHAR(10)&amp;VLOOKUP(A40,[7]令和4年度契約状況調査票!$F:$AW,31,FALSE),IF(AND(Q40="○",P40="分担契約"),"分担契約"&amp;CHAR(10)&amp;"契約総額 "&amp;TEXT(VLOOKUP(A40,[7]令和4年度契約状況調査票!$F:$AW,15,FALSE),"#,##0円")&amp;"(B)"&amp;CHAR(10)&amp;VLOOKUP(A40,[7]令和4年度契約状況調査票!$F:$AW,31,FALSE),(IF(P40="分担契約/単価契約","単価契約"&amp;CHAR(10)&amp;"予定調達総額 "&amp;TEXT(VLOOKUP(A40,[7]令和4年度契約状況調査票!$F:$AW,15,FALSE),"#,##0円")&amp;CHAR(10)&amp;"分担契約"&amp;CHAR(10)&amp;VLOOKUP(A40,[7]令和4年度契約状況調査票!$F:$AW,31,FALSE),IF(P40="分担契約","分担契約"&amp;CHAR(10)&amp;"契約総額 "&amp;TEXT(VLOOKUP(A40,[7]令和4年度契約状況調査票!$F:$AW,15,FALSE),"#,##0円")&amp;CHAR(10)&amp;VLOOKUP(A40,[7]令和4年度契約状況調査票!$F:$AW,31,FALSE),IF(P40="単価契約","単価契約"&amp;CHAR(10)&amp;"予定調達総額 "&amp;TEXT(VLOOKUP(A40,[7]令和4年度契約状況調査票!$F:$AW,15,FALSE),"#,##0円")&amp;CHAR(10)&amp;VLOOKUP(A40,[7]令和4年度契約状況調査票!$F:$AW,31,FALSE),VLOOKUP(A40,[7]令和4年度契約状況調査票!$F:$AW,31,FALSE))))))))</f>
        <v/>
      </c>
      <c r="P40" s="9" t="str">
        <f>IF(A40="","",VLOOKUP(A40,[7]令和4年度契約状況調査票!$F:$CE,52,FALSE))</f>
        <v/>
      </c>
    </row>
    <row r="41" spans="1:16" s="9" customFormat="1" ht="67.5" hidden="1" customHeight="1">
      <c r="A41" s="10" t="str">
        <f>IF(MAX([7]令和4年度契約状況調査票!F40:F1054)&gt;=ROW()-5,ROW()-5,"")</f>
        <v/>
      </c>
      <c r="B41" s="11" t="str">
        <f>IF(A41="","",VLOOKUP(A41,[7]令和4年度契約状況調査票!$F:$AW,4,FALSE))</f>
        <v/>
      </c>
      <c r="C41" s="12" t="str">
        <f>IF(A41="","",VLOOKUP(A41,[7]令和4年度契約状況調査票!$F:$AW,5,FALSE))</f>
        <v/>
      </c>
      <c r="D41" s="13" t="str">
        <f>IF(A41="","",VLOOKUP(A41,[7]令和4年度契約状況調査票!$F:$AW,8,FALSE))</f>
        <v/>
      </c>
      <c r="E41" s="11" t="str">
        <f>IF(A41="","",VLOOKUP(A41,[7]令和4年度契約状況調査票!$F:$AW,9,FALSE))</f>
        <v/>
      </c>
      <c r="F41" s="14" t="str">
        <f>IF(A41="","",VLOOKUP(A41,[7]令和4年度契約状況調査票!$F:$AW,10,FALSE))</f>
        <v/>
      </c>
      <c r="G41" s="15" t="str">
        <f>IF(A41="","",VLOOKUP(A41,[7]令和4年度契約状況調査票!$F:$AW,30,FALSE))</f>
        <v/>
      </c>
      <c r="H41" s="16" t="str">
        <f>IF(A41="","",IF(VLOOKUP(A41,[7]令和4年度契約状況調査票!$F:$AW,15,FALSE)="他官署で調達手続きを実施のため","他官署で調達手続きを実施のため",IF(VLOOKUP(A41,[7]令和4年度契約状況調査票!$F:$AW,22,FALSE)="②同種の他の契約の予定価格を類推されるおそれがあるため公表しない","同種の他の契約の予定価格を類推されるおそれがあるため公表しない",IF(VLOOKUP(A41,[7]令和4年度契約状況調査票!$F:$AW,22,FALSE)="－","－",IF(VLOOKUP(A41,[7]令和4年度契約状況調査票!$F:$AW,6,FALSE)&lt;&gt;"",TEXT(VLOOKUP(A41,[7]令和4年度契約状況調査票!$F:$AW,15,FALSE),"#,##0円")&amp;CHAR(10)&amp;"(A)",VLOOKUP(A41,[7]令和4年度契約状況調査票!$F:$AW,15,FALSE))))))</f>
        <v/>
      </c>
      <c r="I41" s="16" t="str">
        <f>IF(A41="","",VLOOKUP(A41,[7]令和4年度契約状況調査票!$F:$AW,16,FALSE))</f>
        <v/>
      </c>
      <c r="J41" s="17" t="str">
        <f>IF(A41="","",IF(VLOOKUP(A41,[7]令和4年度契約状況調査票!$F:$AW,15,FALSE)="他官署で調達手続きを実施のため","－",IF(VLOOKUP(A41,[7]令和4年度契約状況調査票!$F:$AW,22,FALSE)="②同種の他の契約の予定価格を類推されるおそれがあるため公表しない","－",IF(VLOOKUP(A41,[7]令和4年度契約状況調査票!$F:$AW,22,FALSE)="－","－",IF(VLOOKUP(A41,[7]令和4年度契約状況調査票!$F:$AW,6,FALSE)&lt;&gt;"",TEXT(VLOOKUP(A41,[7]令和4年度契約状況調査票!$F:$AW,18,FALSE),"#.0%")&amp;CHAR(10)&amp;"(B/A×100)",VLOOKUP(A41,[7]令和4年度契約状況調査票!$F:$AW,18,FALSE))))))</f>
        <v/>
      </c>
      <c r="K41" s="18"/>
      <c r="L41" s="17" t="str">
        <f>IF(A41="","",IF(VLOOKUP(A41,[7]令和4年度契約状況調査票!$F:$AW,26,FALSE)="①公益社団法人","公社",IF(VLOOKUP(A41,[7]令和4年度契約状況調査票!$F:$AW,26,FALSE)="②公益財団法人","公財","")))</f>
        <v/>
      </c>
      <c r="M41" s="17" t="str">
        <f>IF(A41="","",VLOOKUP(A41,[7]令和4年度契約状況調査票!$F:$AW,27,FALSE))</f>
        <v/>
      </c>
      <c r="N41" s="18" t="str">
        <f>IF(A41="","",IF(VLOOKUP(A41,[7]令和4年度契約状況調査票!$F:$AW,12,FALSE)="国所管",VLOOKUP(A41,[7]令和4年度契約状況調査票!$F:$AW,23,FALSE),""))</f>
        <v/>
      </c>
      <c r="O41" s="19" t="str">
        <f>IF(A41="","",IF(AND(Q41="○",P41="分担契約/単価契約"),"単価契約"&amp;CHAR(10)&amp;"予定調達総額 "&amp;TEXT(VLOOKUP(A41,[7]令和4年度契約状況調査票!$F:$AW,15,FALSE),"#,##0円")&amp;"(B)"&amp;CHAR(10)&amp;"分担契約"&amp;CHAR(10)&amp;VLOOKUP(A41,[7]令和4年度契約状況調査票!$F:$AW,31,FALSE),IF(AND(Q41="○",P41="分担契約"),"分担契約"&amp;CHAR(10)&amp;"契約総額 "&amp;TEXT(VLOOKUP(A41,[7]令和4年度契約状況調査票!$F:$AW,15,FALSE),"#,##0円")&amp;"(B)"&amp;CHAR(10)&amp;VLOOKUP(A41,[7]令和4年度契約状況調査票!$F:$AW,31,FALSE),(IF(P41="分担契約/単価契約","単価契約"&amp;CHAR(10)&amp;"予定調達総額 "&amp;TEXT(VLOOKUP(A41,[7]令和4年度契約状況調査票!$F:$AW,15,FALSE),"#,##0円")&amp;CHAR(10)&amp;"分担契約"&amp;CHAR(10)&amp;VLOOKUP(A41,[7]令和4年度契約状況調査票!$F:$AW,31,FALSE),IF(P41="分担契約","分担契約"&amp;CHAR(10)&amp;"契約総額 "&amp;TEXT(VLOOKUP(A41,[7]令和4年度契約状況調査票!$F:$AW,15,FALSE),"#,##0円")&amp;CHAR(10)&amp;VLOOKUP(A41,[7]令和4年度契約状況調査票!$F:$AW,31,FALSE),IF(P41="単価契約","単価契約"&amp;CHAR(10)&amp;"予定調達総額 "&amp;TEXT(VLOOKUP(A41,[7]令和4年度契約状況調査票!$F:$AW,15,FALSE),"#,##0円")&amp;CHAR(10)&amp;VLOOKUP(A41,[7]令和4年度契約状況調査票!$F:$AW,31,FALSE),VLOOKUP(A41,[7]令和4年度契約状況調査票!$F:$AW,31,FALSE))))))))</f>
        <v/>
      </c>
      <c r="P41" s="9" t="str">
        <f>IF(A41="","",VLOOKUP(A41,[7]令和4年度契約状況調査票!$F:$CE,52,FALSE))</f>
        <v/>
      </c>
    </row>
    <row r="42" spans="1:16" s="9" customFormat="1" ht="67.5" hidden="1" customHeight="1">
      <c r="A42" s="10" t="str">
        <f>IF(MAX([7]令和4年度契約状況調査票!F41:F1055)&gt;=ROW()-5,ROW()-5,"")</f>
        <v/>
      </c>
      <c r="B42" s="11" t="str">
        <f>IF(A42="","",VLOOKUP(A42,[7]令和4年度契約状況調査票!$F:$AW,4,FALSE))</f>
        <v/>
      </c>
      <c r="C42" s="12" t="str">
        <f>IF(A42="","",VLOOKUP(A42,[7]令和4年度契約状況調査票!$F:$AW,5,FALSE))</f>
        <v/>
      </c>
      <c r="D42" s="13" t="str">
        <f>IF(A42="","",VLOOKUP(A42,[7]令和4年度契約状況調査票!$F:$AW,8,FALSE))</f>
        <v/>
      </c>
      <c r="E42" s="11" t="str">
        <f>IF(A42="","",VLOOKUP(A42,[7]令和4年度契約状況調査票!$F:$AW,9,FALSE))</f>
        <v/>
      </c>
      <c r="F42" s="14" t="str">
        <f>IF(A42="","",VLOOKUP(A42,[7]令和4年度契約状況調査票!$F:$AW,10,FALSE))</f>
        <v/>
      </c>
      <c r="G42" s="15" t="str">
        <f>IF(A42="","",VLOOKUP(A42,[7]令和4年度契約状況調査票!$F:$AW,30,FALSE))</f>
        <v/>
      </c>
      <c r="H42" s="16" t="str">
        <f>IF(A42="","",IF(VLOOKUP(A42,[7]令和4年度契約状況調査票!$F:$AW,15,FALSE)="他官署で調達手続きを実施のため","他官署で調達手続きを実施のため",IF(VLOOKUP(A42,[7]令和4年度契約状況調査票!$F:$AW,22,FALSE)="②同種の他の契約の予定価格を類推されるおそれがあるため公表しない","同種の他の契約の予定価格を類推されるおそれがあるため公表しない",IF(VLOOKUP(A42,[7]令和4年度契約状況調査票!$F:$AW,22,FALSE)="－","－",IF(VLOOKUP(A42,[7]令和4年度契約状況調査票!$F:$AW,6,FALSE)&lt;&gt;"",TEXT(VLOOKUP(A42,[7]令和4年度契約状況調査票!$F:$AW,15,FALSE),"#,##0円")&amp;CHAR(10)&amp;"(A)",VLOOKUP(A42,[7]令和4年度契約状況調査票!$F:$AW,15,FALSE))))))</f>
        <v/>
      </c>
      <c r="I42" s="16" t="str">
        <f>IF(A42="","",VLOOKUP(A42,[7]令和4年度契約状況調査票!$F:$AW,16,FALSE))</f>
        <v/>
      </c>
      <c r="J42" s="17" t="str">
        <f>IF(A42="","",IF(VLOOKUP(A42,[7]令和4年度契約状況調査票!$F:$AW,15,FALSE)="他官署で調達手続きを実施のため","－",IF(VLOOKUP(A42,[7]令和4年度契約状況調査票!$F:$AW,22,FALSE)="②同種の他の契約の予定価格を類推されるおそれがあるため公表しない","－",IF(VLOOKUP(A42,[7]令和4年度契約状況調査票!$F:$AW,22,FALSE)="－","－",IF(VLOOKUP(A42,[7]令和4年度契約状況調査票!$F:$AW,6,FALSE)&lt;&gt;"",TEXT(VLOOKUP(A42,[7]令和4年度契約状況調査票!$F:$AW,18,FALSE),"#.0%")&amp;CHAR(10)&amp;"(B/A×100)",VLOOKUP(A42,[7]令和4年度契約状況調査票!$F:$AW,18,FALSE))))))</f>
        <v/>
      </c>
      <c r="K42" s="18"/>
      <c r="L42" s="17" t="str">
        <f>IF(A42="","",IF(VLOOKUP(A42,[7]令和4年度契約状況調査票!$F:$AW,26,FALSE)="①公益社団法人","公社",IF(VLOOKUP(A42,[7]令和4年度契約状況調査票!$F:$AW,26,FALSE)="②公益財団法人","公財","")))</f>
        <v/>
      </c>
      <c r="M42" s="17" t="str">
        <f>IF(A42="","",VLOOKUP(A42,[7]令和4年度契約状況調査票!$F:$AW,27,FALSE))</f>
        <v/>
      </c>
      <c r="N42" s="18" t="str">
        <f>IF(A42="","",IF(VLOOKUP(A42,[7]令和4年度契約状況調査票!$F:$AW,12,FALSE)="国所管",VLOOKUP(A42,[7]令和4年度契約状況調査票!$F:$AW,23,FALSE),""))</f>
        <v/>
      </c>
      <c r="O42" s="19" t="str">
        <f>IF(A42="","",IF(AND(Q42="○",P42="分担契約/単価契約"),"単価契約"&amp;CHAR(10)&amp;"予定調達総額 "&amp;TEXT(VLOOKUP(A42,[7]令和4年度契約状況調査票!$F:$AW,15,FALSE),"#,##0円")&amp;"(B)"&amp;CHAR(10)&amp;"分担契約"&amp;CHAR(10)&amp;VLOOKUP(A42,[7]令和4年度契約状況調査票!$F:$AW,31,FALSE),IF(AND(Q42="○",P42="分担契約"),"分担契約"&amp;CHAR(10)&amp;"契約総額 "&amp;TEXT(VLOOKUP(A42,[7]令和4年度契約状況調査票!$F:$AW,15,FALSE),"#,##0円")&amp;"(B)"&amp;CHAR(10)&amp;VLOOKUP(A42,[7]令和4年度契約状況調査票!$F:$AW,31,FALSE),(IF(P42="分担契約/単価契約","単価契約"&amp;CHAR(10)&amp;"予定調達総額 "&amp;TEXT(VLOOKUP(A42,[7]令和4年度契約状況調査票!$F:$AW,15,FALSE),"#,##0円")&amp;CHAR(10)&amp;"分担契約"&amp;CHAR(10)&amp;VLOOKUP(A42,[7]令和4年度契約状況調査票!$F:$AW,31,FALSE),IF(P42="分担契約","分担契約"&amp;CHAR(10)&amp;"契約総額 "&amp;TEXT(VLOOKUP(A42,[7]令和4年度契約状況調査票!$F:$AW,15,FALSE),"#,##0円")&amp;CHAR(10)&amp;VLOOKUP(A42,[7]令和4年度契約状況調査票!$F:$AW,31,FALSE),IF(P42="単価契約","単価契約"&amp;CHAR(10)&amp;"予定調達総額 "&amp;TEXT(VLOOKUP(A42,[7]令和4年度契約状況調査票!$F:$AW,15,FALSE),"#,##0円")&amp;CHAR(10)&amp;VLOOKUP(A42,[7]令和4年度契約状況調査票!$F:$AW,31,FALSE),VLOOKUP(A42,[7]令和4年度契約状況調査票!$F:$AW,31,FALSE))))))))</f>
        <v/>
      </c>
      <c r="P42" s="9" t="str">
        <f>IF(A42="","",VLOOKUP(A42,[7]令和4年度契約状況調査票!$F:$CE,52,FALSE))</f>
        <v/>
      </c>
    </row>
    <row r="43" spans="1:16" s="9" customFormat="1" ht="67.5" hidden="1" customHeight="1">
      <c r="A43" s="10" t="str">
        <f>IF(MAX([7]令和4年度契約状況調査票!F42:F1056)&gt;=ROW()-5,ROW()-5,"")</f>
        <v/>
      </c>
      <c r="B43" s="11" t="str">
        <f>IF(A43="","",VLOOKUP(A43,[7]令和4年度契約状況調査票!$F:$AW,4,FALSE))</f>
        <v/>
      </c>
      <c r="C43" s="12" t="str">
        <f>IF(A43="","",VLOOKUP(A43,[7]令和4年度契約状況調査票!$F:$AW,5,FALSE))</f>
        <v/>
      </c>
      <c r="D43" s="13" t="str">
        <f>IF(A43="","",VLOOKUP(A43,[7]令和4年度契約状況調査票!$F:$AW,8,FALSE))</f>
        <v/>
      </c>
      <c r="E43" s="11" t="str">
        <f>IF(A43="","",VLOOKUP(A43,[7]令和4年度契約状況調査票!$F:$AW,9,FALSE))</f>
        <v/>
      </c>
      <c r="F43" s="14" t="str">
        <f>IF(A43="","",VLOOKUP(A43,[7]令和4年度契約状況調査票!$F:$AW,10,FALSE))</f>
        <v/>
      </c>
      <c r="G43" s="15" t="str">
        <f>IF(A43="","",VLOOKUP(A43,[7]令和4年度契約状況調査票!$F:$AW,30,FALSE))</f>
        <v/>
      </c>
      <c r="H43" s="16" t="str">
        <f>IF(A43="","",IF(VLOOKUP(A43,[7]令和4年度契約状況調査票!$F:$AW,15,FALSE)="他官署で調達手続きを実施のため","他官署で調達手続きを実施のため",IF(VLOOKUP(A43,[7]令和4年度契約状況調査票!$F:$AW,22,FALSE)="②同種の他の契約の予定価格を類推されるおそれがあるため公表しない","同種の他の契約の予定価格を類推されるおそれがあるため公表しない",IF(VLOOKUP(A43,[7]令和4年度契約状況調査票!$F:$AW,22,FALSE)="－","－",IF(VLOOKUP(A43,[7]令和4年度契約状況調査票!$F:$AW,6,FALSE)&lt;&gt;"",TEXT(VLOOKUP(A43,[7]令和4年度契約状況調査票!$F:$AW,15,FALSE),"#,##0円")&amp;CHAR(10)&amp;"(A)",VLOOKUP(A43,[7]令和4年度契約状況調査票!$F:$AW,15,FALSE))))))</f>
        <v/>
      </c>
      <c r="I43" s="16" t="str">
        <f>IF(A43="","",VLOOKUP(A43,[7]令和4年度契約状況調査票!$F:$AW,16,FALSE))</f>
        <v/>
      </c>
      <c r="J43" s="17" t="str">
        <f>IF(A43="","",IF(VLOOKUP(A43,[7]令和4年度契約状況調査票!$F:$AW,15,FALSE)="他官署で調達手続きを実施のため","－",IF(VLOOKUP(A43,[7]令和4年度契約状況調査票!$F:$AW,22,FALSE)="②同種の他の契約の予定価格を類推されるおそれがあるため公表しない","－",IF(VLOOKUP(A43,[7]令和4年度契約状況調査票!$F:$AW,22,FALSE)="－","－",IF(VLOOKUP(A43,[7]令和4年度契約状況調査票!$F:$AW,6,FALSE)&lt;&gt;"",TEXT(VLOOKUP(A43,[7]令和4年度契約状況調査票!$F:$AW,18,FALSE),"#.0%")&amp;CHAR(10)&amp;"(B/A×100)",VLOOKUP(A43,[7]令和4年度契約状況調査票!$F:$AW,18,FALSE))))))</f>
        <v/>
      </c>
      <c r="K43" s="18"/>
      <c r="L43" s="17" t="str">
        <f>IF(A43="","",IF(VLOOKUP(A43,[7]令和4年度契約状況調査票!$F:$AW,26,FALSE)="①公益社団法人","公社",IF(VLOOKUP(A43,[7]令和4年度契約状況調査票!$F:$AW,26,FALSE)="②公益財団法人","公財","")))</f>
        <v/>
      </c>
      <c r="M43" s="17" t="str">
        <f>IF(A43="","",VLOOKUP(A43,[7]令和4年度契約状況調査票!$F:$AW,27,FALSE))</f>
        <v/>
      </c>
      <c r="N43" s="18" t="str">
        <f>IF(A43="","",IF(VLOOKUP(A43,[7]令和4年度契約状況調査票!$F:$AW,12,FALSE)="国所管",VLOOKUP(A43,[7]令和4年度契約状況調査票!$F:$AW,23,FALSE),""))</f>
        <v/>
      </c>
      <c r="O43" s="19" t="str">
        <f>IF(A43="","",IF(AND(Q43="○",P43="分担契約/単価契約"),"単価契約"&amp;CHAR(10)&amp;"予定調達総額 "&amp;TEXT(VLOOKUP(A43,[7]令和4年度契約状況調査票!$F:$AW,15,FALSE),"#,##0円")&amp;"(B)"&amp;CHAR(10)&amp;"分担契約"&amp;CHAR(10)&amp;VLOOKUP(A43,[7]令和4年度契約状況調査票!$F:$AW,31,FALSE),IF(AND(Q43="○",P43="分担契約"),"分担契約"&amp;CHAR(10)&amp;"契約総額 "&amp;TEXT(VLOOKUP(A43,[7]令和4年度契約状況調査票!$F:$AW,15,FALSE),"#,##0円")&amp;"(B)"&amp;CHAR(10)&amp;VLOOKUP(A43,[7]令和4年度契約状況調査票!$F:$AW,31,FALSE),(IF(P43="分担契約/単価契約","単価契約"&amp;CHAR(10)&amp;"予定調達総額 "&amp;TEXT(VLOOKUP(A43,[7]令和4年度契約状況調査票!$F:$AW,15,FALSE),"#,##0円")&amp;CHAR(10)&amp;"分担契約"&amp;CHAR(10)&amp;VLOOKUP(A43,[7]令和4年度契約状況調査票!$F:$AW,31,FALSE),IF(P43="分担契約","分担契約"&amp;CHAR(10)&amp;"契約総額 "&amp;TEXT(VLOOKUP(A43,[7]令和4年度契約状況調査票!$F:$AW,15,FALSE),"#,##0円")&amp;CHAR(10)&amp;VLOOKUP(A43,[7]令和4年度契約状況調査票!$F:$AW,31,FALSE),IF(P43="単価契約","単価契約"&amp;CHAR(10)&amp;"予定調達総額 "&amp;TEXT(VLOOKUP(A43,[7]令和4年度契約状況調査票!$F:$AW,15,FALSE),"#,##0円")&amp;CHAR(10)&amp;VLOOKUP(A43,[7]令和4年度契約状況調査票!$F:$AW,31,FALSE),VLOOKUP(A43,[7]令和4年度契約状況調査票!$F:$AW,31,FALSE))))))))</f>
        <v/>
      </c>
      <c r="P43" s="9" t="str">
        <f>IF(A43="","",VLOOKUP(A43,[7]令和4年度契約状況調査票!$F:$CE,52,FALSE))</f>
        <v/>
      </c>
    </row>
    <row r="44" spans="1:16" s="9" customFormat="1" ht="67.5" hidden="1" customHeight="1">
      <c r="A44" s="10" t="str">
        <f>IF(MAX([7]令和4年度契約状況調査票!F43:F1057)&gt;=ROW()-5,ROW()-5,"")</f>
        <v/>
      </c>
      <c r="B44" s="11" t="str">
        <f>IF(A44="","",VLOOKUP(A44,[7]令和4年度契約状況調査票!$F:$AW,4,FALSE))</f>
        <v/>
      </c>
      <c r="C44" s="12" t="str">
        <f>IF(A44="","",VLOOKUP(A44,[7]令和4年度契約状況調査票!$F:$AW,5,FALSE))</f>
        <v/>
      </c>
      <c r="D44" s="13" t="str">
        <f>IF(A44="","",VLOOKUP(A44,[7]令和4年度契約状況調査票!$F:$AW,8,FALSE))</f>
        <v/>
      </c>
      <c r="E44" s="11" t="str">
        <f>IF(A44="","",VLOOKUP(A44,[7]令和4年度契約状況調査票!$F:$AW,9,FALSE))</f>
        <v/>
      </c>
      <c r="F44" s="14" t="str">
        <f>IF(A44="","",VLOOKUP(A44,[7]令和4年度契約状況調査票!$F:$AW,10,FALSE))</f>
        <v/>
      </c>
      <c r="G44" s="15" t="str">
        <f>IF(A44="","",VLOOKUP(A44,[7]令和4年度契約状況調査票!$F:$AW,30,FALSE))</f>
        <v/>
      </c>
      <c r="H44" s="16" t="str">
        <f>IF(A44="","",IF(VLOOKUP(A44,[7]令和4年度契約状況調査票!$F:$AW,15,FALSE)="他官署で調達手続きを実施のため","他官署で調達手続きを実施のため",IF(VLOOKUP(A44,[7]令和4年度契約状況調査票!$F:$AW,22,FALSE)="②同種の他の契約の予定価格を類推されるおそれがあるため公表しない","同種の他の契約の予定価格を類推されるおそれがあるため公表しない",IF(VLOOKUP(A44,[7]令和4年度契約状況調査票!$F:$AW,22,FALSE)="－","－",IF(VLOOKUP(A44,[7]令和4年度契約状況調査票!$F:$AW,6,FALSE)&lt;&gt;"",TEXT(VLOOKUP(A44,[7]令和4年度契約状況調査票!$F:$AW,15,FALSE),"#,##0円")&amp;CHAR(10)&amp;"(A)",VLOOKUP(A44,[7]令和4年度契約状況調査票!$F:$AW,15,FALSE))))))</f>
        <v/>
      </c>
      <c r="I44" s="16" t="str">
        <f>IF(A44="","",VLOOKUP(A44,[7]令和4年度契約状況調査票!$F:$AW,16,FALSE))</f>
        <v/>
      </c>
      <c r="J44" s="17" t="str">
        <f>IF(A44="","",IF(VLOOKUP(A44,[7]令和4年度契約状況調査票!$F:$AW,15,FALSE)="他官署で調達手続きを実施のため","－",IF(VLOOKUP(A44,[7]令和4年度契約状況調査票!$F:$AW,22,FALSE)="②同種の他の契約の予定価格を類推されるおそれがあるため公表しない","－",IF(VLOOKUP(A44,[7]令和4年度契約状況調査票!$F:$AW,22,FALSE)="－","－",IF(VLOOKUP(A44,[7]令和4年度契約状況調査票!$F:$AW,6,FALSE)&lt;&gt;"",TEXT(VLOOKUP(A44,[7]令和4年度契約状況調査票!$F:$AW,18,FALSE),"#.0%")&amp;CHAR(10)&amp;"(B/A×100)",VLOOKUP(A44,[7]令和4年度契約状況調査票!$F:$AW,18,FALSE))))))</f>
        <v/>
      </c>
      <c r="K44" s="18"/>
      <c r="L44" s="17" t="str">
        <f>IF(A44="","",IF(VLOOKUP(A44,[7]令和4年度契約状況調査票!$F:$AW,26,FALSE)="①公益社団法人","公社",IF(VLOOKUP(A44,[7]令和4年度契約状況調査票!$F:$AW,26,FALSE)="②公益財団法人","公財","")))</f>
        <v/>
      </c>
      <c r="M44" s="17" t="str">
        <f>IF(A44="","",VLOOKUP(A44,[7]令和4年度契約状況調査票!$F:$AW,27,FALSE))</f>
        <v/>
      </c>
      <c r="N44" s="18" t="str">
        <f>IF(A44="","",IF(VLOOKUP(A44,[7]令和4年度契約状況調査票!$F:$AW,12,FALSE)="国所管",VLOOKUP(A44,[7]令和4年度契約状況調査票!$F:$AW,23,FALSE),""))</f>
        <v/>
      </c>
      <c r="O44" s="19" t="str">
        <f>IF(A44="","",IF(AND(Q44="○",P44="分担契約/単価契約"),"単価契約"&amp;CHAR(10)&amp;"予定調達総額 "&amp;TEXT(VLOOKUP(A44,[7]令和4年度契約状況調査票!$F:$AW,15,FALSE),"#,##0円")&amp;"(B)"&amp;CHAR(10)&amp;"分担契約"&amp;CHAR(10)&amp;VLOOKUP(A44,[7]令和4年度契約状況調査票!$F:$AW,31,FALSE),IF(AND(Q44="○",P44="分担契約"),"分担契約"&amp;CHAR(10)&amp;"契約総額 "&amp;TEXT(VLOOKUP(A44,[7]令和4年度契約状況調査票!$F:$AW,15,FALSE),"#,##0円")&amp;"(B)"&amp;CHAR(10)&amp;VLOOKUP(A44,[7]令和4年度契約状況調査票!$F:$AW,31,FALSE),(IF(P44="分担契約/単価契約","単価契約"&amp;CHAR(10)&amp;"予定調達総額 "&amp;TEXT(VLOOKUP(A44,[7]令和4年度契約状況調査票!$F:$AW,15,FALSE),"#,##0円")&amp;CHAR(10)&amp;"分担契約"&amp;CHAR(10)&amp;VLOOKUP(A44,[7]令和4年度契約状況調査票!$F:$AW,31,FALSE),IF(P44="分担契約","分担契約"&amp;CHAR(10)&amp;"契約総額 "&amp;TEXT(VLOOKUP(A44,[7]令和4年度契約状況調査票!$F:$AW,15,FALSE),"#,##0円")&amp;CHAR(10)&amp;VLOOKUP(A44,[7]令和4年度契約状況調査票!$F:$AW,31,FALSE),IF(P44="単価契約","単価契約"&amp;CHAR(10)&amp;"予定調達総額 "&amp;TEXT(VLOOKUP(A44,[7]令和4年度契約状況調査票!$F:$AW,15,FALSE),"#,##0円")&amp;CHAR(10)&amp;VLOOKUP(A44,[7]令和4年度契約状況調査票!$F:$AW,31,FALSE),VLOOKUP(A44,[7]令和4年度契約状況調査票!$F:$AW,31,FALSE))))))))</f>
        <v/>
      </c>
      <c r="P44" s="9" t="str">
        <f>IF(A44="","",VLOOKUP(A44,[7]令和4年度契約状況調査票!$F:$CE,52,FALSE))</f>
        <v/>
      </c>
    </row>
    <row r="45" spans="1:16" s="9" customFormat="1" ht="67.5" hidden="1" customHeight="1">
      <c r="A45" s="10" t="str">
        <f>IF(MAX([7]令和4年度契約状況調査票!F44:F1058)&gt;=ROW()-5,ROW()-5,"")</f>
        <v/>
      </c>
      <c r="B45" s="11" t="str">
        <f>IF(A45="","",VLOOKUP(A45,[7]令和4年度契約状況調査票!$F:$AW,4,FALSE))</f>
        <v/>
      </c>
      <c r="C45" s="12" t="str">
        <f>IF(A45="","",VLOOKUP(A45,[7]令和4年度契約状況調査票!$F:$AW,5,FALSE))</f>
        <v/>
      </c>
      <c r="D45" s="13" t="str">
        <f>IF(A45="","",VLOOKUP(A45,[7]令和4年度契約状況調査票!$F:$AW,8,FALSE))</f>
        <v/>
      </c>
      <c r="E45" s="11" t="str">
        <f>IF(A45="","",VLOOKUP(A45,[7]令和4年度契約状況調査票!$F:$AW,9,FALSE))</f>
        <v/>
      </c>
      <c r="F45" s="14" t="str">
        <f>IF(A45="","",VLOOKUP(A45,[7]令和4年度契約状況調査票!$F:$AW,10,FALSE))</f>
        <v/>
      </c>
      <c r="G45" s="15" t="str">
        <f>IF(A45="","",VLOOKUP(A45,[7]令和4年度契約状況調査票!$F:$AW,30,FALSE))</f>
        <v/>
      </c>
      <c r="H45" s="16" t="str">
        <f>IF(A45="","",IF(VLOOKUP(A45,[7]令和4年度契約状況調査票!$F:$AW,15,FALSE)="他官署で調達手続きを実施のため","他官署で調達手続きを実施のため",IF(VLOOKUP(A45,[7]令和4年度契約状況調査票!$F:$AW,22,FALSE)="②同種の他の契約の予定価格を類推されるおそれがあるため公表しない","同種の他の契約の予定価格を類推されるおそれがあるため公表しない",IF(VLOOKUP(A45,[7]令和4年度契約状況調査票!$F:$AW,22,FALSE)="－","－",IF(VLOOKUP(A45,[7]令和4年度契約状況調査票!$F:$AW,6,FALSE)&lt;&gt;"",TEXT(VLOOKUP(A45,[7]令和4年度契約状況調査票!$F:$AW,15,FALSE),"#,##0円")&amp;CHAR(10)&amp;"(A)",VLOOKUP(A45,[7]令和4年度契約状況調査票!$F:$AW,15,FALSE))))))</f>
        <v/>
      </c>
      <c r="I45" s="16" t="str">
        <f>IF(A45="","",VLOOKUP(A45,[7]令和4年度契約状況調査票!$F:$AW,16,FALSE))</f>
        <v/>
      </c>
      <c r="J45" s="17" t="str">
        <f>IF(A45="","",IF(VLOOKUP(A45,[7]令和4年度契約状況調査票!$F:$AW,15,FALSE)="他官署で調達手続きを実施のため","－",IF(VLOOKUP(A45,[7]令和4年度契約状況調査票!$F:$AW,22,FALSE)="②同種の他の契約の予定価格を類推されるおそれがあるため公表しない","－",IF(VLOOKUP(A45,[7]令和4年度契約状況調査票!$F:$AW,22,FALSE)="－","－",IF(VLOOKUP(A45,[7]令和4年度契約状況調査票!$F:$AW,6,FALSE)&lt;&gt;"",TEXT(VLOOKUP(A45,[7]令和4年度契約状況調査票!$F:$AW,18,FALSE),"#.0%")&amp;CHAR(10)&amp;"(B/A×100)",VLOOKUP(A45,[7]令和4年度契約状況調査票!$F:$AW,18,FALSE))))))</f>
        <v/>
      </c>
      <c r="K45" s="18"/>
      <c r="L45" s="17" t="str">
        <f>IF(A45="","",IF(VLOOKUP(A45,[7]令和4年度契約状況調査票!$F:$AW,26,FALSE)="①公益社団法人","公社",IF(VLOOKUP(A45,[7]令和4年度契約状況調査票!$F:$AW,26,FALSE)="②公益財団法人","公財","")))</f>
        <v/>
      </c>
      <c r="M45" s="17" t="str">
        <f>IF(A45="","",VLOOKUP(A45,[7]令和4年度契約状況調査票!$F:$AW,27,FALSE))</f>
        <v/>
      </c>
      <c r="N45" s="18" t="str">
        <f>IF(A45="","",IF(VLOOKUP(A45,[7]令和4年度契約状況調査票!$F:$AW,12,FALSE)="国所管",VLOOKUP(A45,[7]令和4年度契約状況調査票!$F:$AW,23,FALSE),""))</f>
        <v/>
      </c>
      <c r="O45" s="19" t="str">
        <f>IF(A45="","",IF(AND(Q45="○",P45="分担契約/単価契約"),"単価契約"&amp;CHAR(10)&amp;"予定調達総額 "&amp;TEXT(VLOOKUP(A45,[7]令和4年度契約状況調査票!$F:$AW,15,FALSE),"#,##0円")&amp;"(B)"&amp;CHAR(10)&amp;"分担契約"&amp;CHAR(10)&amp;VLOOKUP(A45,[7]令和4年度契約状況調査票!$F:$AW,31,FALSE),IF(AND(Q45="○",P45="分担契約"),"分担契約"&amp;CHAR(10)&amp;"契約総額 "&amp;TEXT(VLOOKUP(A45,[7]令和4年度契約状況調査票!$F:$AW,15,FALSE),"#,##0円")&amp;"(B)"&amp;CHAR(10)&amp;VLOOKUP(A45,[7]令和4年度契約状況調査票!$F:$AW,31,FALSE),(IF(P45="分担契約/単価契約","単価契約"&amp;CHAR(10)&amp;"予定調達総額 "&amp;TEXT(VLOOKUP(A45,[7]令和4年度契約状況調査票!$F:$AW,15,FALSE),"#,##0円")&amp;CHAR(10)&amp;"分担契約"&amp;CHAR(10)&amp;VLOOKUP(A45,[7]令和4年度契約状況調査票!$F:$AW,31,FALSE),IF(P45="分担契約","分担契約"&amp;CHAR(10)&amp;"契約総額 "&amp;TEXT(VLOOKUP(A45,[7]令和4年度契約状況調査票!$F:$AW,15,FALSE),"#,##0円")&amp;CHAR(10)&amp;VLOOKUP(A45,[7]令和4年度契約状況調査票!$F:$AW,31,FALSE),IF(P45="単価契約","単価契約"&amp;CHAR(10)&amp;"予定調達総額 "&amp;TEXT(VLOOKUP(A45,[7]令和4年度契約状況調査票!$F:$AW,15,FALSE),"#,##0円")&amp;CHAR(10)&amp;VLOOKUP(A45,[7]令和4年度契約状況調査票!$F:$AW,31,FALSE),VLOOKUP(A45,[7]令和4年度契約状況調査票!$F:$AW,31,FALSE))))))))</f>
        <v/>
      </c>
      <c r="P45" s="9" t="str">
        <f>IF(A45="","",VLOOKUP(A45,[7]令和4年度契約状況調査票!$F:$CE,52,FALSE))</f>
        <v/>
      </c>
    </row>
    <row r="46" spans="1:16" s="9" customFormat="1" ht="67.5" hidden="1" customHeight="1">
      <c r="A46" s="10" t="str">
        <f>IF(MAX([7]令和4年度契約状況調査票!F45:F1059)&gt;=ROW()-5,ROW()-5,"")</f>
        <v/>
      </c>
      <c r="B46" s="11" t="str">
        <f>IF(A46="","",VLOOKUP(A46,[7]令和4年度契約状況調査票!$F:$AW,4,FALSE))</f>
        <v/>
      </c>
      <c r="C46" s="12" t="str">
        <f>IF(A46="","",VLOOKUP(A46,[7]令和4年度契約状況調査票!$F:$AW,5,FALSE))</f>
        <v/>
      </c>
      <c r="D46" s="13" t="str">
        <f>IF(A46="","",VLOOKUP(A46,[7]令和4年度契約状況調査票!$F:$AW,8,FALSE))</f>
        <v/>
      </c>
      <c r="E46" s="11" t="str">
        <f>IF(A46="","",VLOOKUP(A46,[7]令和4年度契約状況調査票!$F:$AW,9,FALSE))</f>
        <v/>
      </c>
      <c r="F46" s="14" t="str">
        <f>IF(A46="","",VLOOKUP(A46,[7]令和4年度契約状況調査票!$F:$AW,10,FALSE))</f>
        <v/>
      </c>
      <c r="G46" s="15" t="str">
        <f>IF(A46="","",VLOOKUP(A46,[7]令和4年度契約状況調査票!$F:$AW,30,FALSE))</f>
        <v/>
      </c>
      <c r="H46" s="16" t="str">
        <f>IF(A46="","",IF(VLOOKUP(A46,[7]令和4年度契約状況調査票!$F:$AW,15,FALSE)="他官署で調達手続きを実施のため","他官署で調達手続きを実施のため",IF(VLOOKUP(A46,[7]令和4年度契約状況調査票!$F:$AW,22,FALSE)="②同種の他の契約の予定価格を類推されるおそれがあるため公表しない","同種の他の契約の予定価格を類推されるおそれがあるため公表しない",IF(VLOOKUP(A46,[7]令和4年度契約状況調査票!$F:$AW,22,FALSE)="－","－",IF(VLOOKUP(A46,[7]令和4年度契約状況調査票!$F:$AW,6,FALSE)&lt;&gt;"",TEXT(VLOOKUP(A46,[7]令和4年度契約状況調査票!$F:$AW,15,FALSE),"#,##0円")&amp;CHAR(10)&amp;"(A)",VLOOKUP(A46,[7]令和4年度契約状況調査票!$F:$AW,15,FALSE))))))</f>
        <v/>
      </c>
      <c r="I46" s="16" t="str">
        <f>IF(A46="","",VLOOKUP(A46,[7]令和4年度契約状況調査票!$F:$AW,16,FALSE))</f>
        <v/>
      </c>
      <c r="J46" s="17" t="str">
        <f>IF(A46="","",IF(VLOOKUP(A46,[7]令和4年度契約状況調査票!$F:$AW,15,FALSE)="他官署で調達手続きを実施のため","－",IF(VLOOKUP(A46,[7]令和4年度契約状況調査票!$F:$AW,22,FALSE)="②同種の他の契約の予定価格を類推されるおそれがあるため公表しない","－",IF(VLOOKUP(A46,[7]令和4年度契約状況調査票!$F:$AW,22,FALSE)="－","－",IF(VLOOKUP(A46,[7]令和4年度契約状況調査票!$F:$AW,6,FALSE)&lt;&gt;"",TEXT(VLOOKUP(A46,[7]令和4年度契約状況調査票!$F:$AW,18,FALSE),"#.0%")&amp;CHAR(10)&amp;"(B/A×100)",VLOOKUP(A46,[7]令和4年度契約状況調査票!$F:$AW,18,FALSE))))))</f>
        <v/>
      </c>
      <c r="K46" s="18"/>
      <c r="L46" s="17" t="str">
        <f>IF(A46="","",IF(VLOOKUP(A46,[7]令和4年度契約状況調査票!$F:$AW,26,FALSE)="①公益社団法人","公社",IF(VLOOKUP(A46,[7]令和4年度契約状況調査票!$F:$AW,26,FALSE)="②公益財団法人","公財","")))</f>
        <v/>
      </c>
      <c r="M46" s="17" t="str">
        <f>IF(A46="","",VLOOKUP(A46,[7]令和4年度契約状況調査票!$F:$AW,27,FALSE))</f>
        <v/>
      </c>
      <c r="N46" s="18" t="str">
        <f>IF(A46="","",IF(VLOOKUP(A46,[7]令和4年度契約状況調査票!$F:$AW,12,FALSE)="国所管",VLOOKUP(A46,[7]令和4年度契約状況調査票!$F:$AW,23,FALSE),""))</f>
        <v/>
      </c>
      <c r="O46" s="19" t="str">
        <f>IF(A46="","",IF(AND(Q46="○",P46="分担契約/単価契約"),"単価契約"&amp;CHAR(10)&amp;"予定調達総額 "&amp;TEXT(VLOOKUP(A46,[7]令和4年度契約状況調査票!$F:$AW,15,FALSE),"#,##0円")&amp;"(B)"&amp;CHAR(10)&amp;"分担契約"&amp;CHAR(10)&amp;VLOOKUP(A46,[7]令和4年度契約状況調査票!$F:$AW,31,FALSE),IF(AND(Q46="○",P46="分担契約"),"分担契約"&amp;CHAR(10)&amp;"契約総額 "&amp;TEXT(VLOOKUP(A46,[7]令和4年度契約状況調査票!$F:$AW,15,FALSE),"#,##0円")&amp;"(B)"&amp;CHAR(10)&amp;VLOOKUP(A46,[7]令和4年度契約状況調査票!$F:$AW,31,FALSE),(IF(P46="分担契約/単価契約","単価契約"&amp;CHAR(10)&amp;"予定調達総額 "&amp;TEXT(VLOOKUP(A46,[7]令和4年度契約状況調査票!$F:$AW,15,FALSE),"#,##0円")&amp;CHAR(10)&amp;"分担契約"&amp;CHAR(10)&amp;VLOOKUP(A46,[7]令和4年度契約状況調査票!$F:$AW,31,FALSE),IF(P46="分担契約","分担契約"&amp;CHAR(10)&amp;"契約総額 "&amp;TEXT(VLOOKUP(A46,[7]令和4年度契約状況調査票!$F:$AW,15,FALSE),"#,##0円")&amp;CHAR(10)&amp;VLOOKUP(A46,[7]令和4年度契約状況調査票!$F:$AW,31,FALSE),IF(P46="単価契約","単価契約"&amp;CHAR(10)&amp;"予定調達総額 "&amp;TEXT(VLOOKUP(A46,[7]令和4年度契約状況調査票!$F:$AW,15,FALSE),"#,##0円")&amp;CHAR(10)&amp;VLOOKUP(A46,[7]令和4年度契約状況調査票!$F:$AW,31,FALSE),VLOOKUP(A46,[7]令和4年度契約状況調査票!$F:$AW,31,FALSE))))))))</f>
        <v/>
      </c>
      <c r="P46" s="9" t="str">
        <f>IF(A46="","",VLOOKUP(A46,[7]令和4年度契約状況調査票!$F:$CE,52,FALSE))</f>
        <v/>
      </c>
    </row>
    <row r="47" spans="1:16" s="9" customFormat="1" ht="67.5" hidden="1" customHeight="1">
      <c r="A47" s="10" t="str">
        <f>IF(MAX([7]令和4年度契約状況調査票!F46:F1060)&gt;=ROW()-5,ROW()-5,"")</f>
        <v/>
      </c>
      <c r="B47" s="11" t="str">
        <f>IF(A47="","",VLOOKUP(A47,[7]令和4年度契約状況調査票!$F:$AW,4,FALSE))</f>
        <v/>
      </c>
      <c r="C47" s="12" t="str">
        <f>IF(A47="","",VLOOKUP(A47,[7]令和4年度契約状況調査票!$F:$AW,5,FALSE))</f>
        <v/>
      </c>
      <c r="D47" s="13" t="str">
        <f>IF(A47="","",VLOOKUP(A47,[7]令和4年度契約状況調査票!$F:$AW,8,FALSE))</f>
        <v/>
      </c>
      <c r="E47" s="11" t="str">
        <f>IF(A47="","",VLOOKUP(A47,[7]令和4年度契約状況調査票!$F:$AW,9,FALSE))</f>
        <v/>
      </c>
      <c r="F47" s="14" t="str">
        <f>IF(A47="","",VLOOKUP(A47,[7]令和4年度契約状況調査票!$F:$AW,10,FALSE))</f>
        <v/>
      </c>
      <c r="G47" s="15" t="str">
        <f>IF(A47="","",VLOOKUP(A47,[7]令和4年度契約状況調査票!$F:$AW,30,FALSE))</f>
        <v/>
      </c>
      <c r="H47" s="16" t="str">
        <f>IF(A47="","",IF(VLOOKUP(A47,[7]令和4年度契約状況調査票!$F:$AW,15,FALSE)="他官署で調達手続きを実施のため","他官署で調達手続きを実施のため",IF(VLOOKUP(A47,[7]令和4年度契約状況調査票!$F:$AW,22,FALSE)="②同種の他の契約の予定価格を類推されるおそれがあるため公表しない","同種の他の契約の予定価格を類推されるおそれがあるため公表しない",IF(VLOOKUP(A47,[7]令和4年度契約状況調査票!$F:$AW,22,FALSE)="－","－",IF(VLOOKUP(A47,[7]令和4年度契約状況調査票!$F:$AW,6,FALSE)&lt;&gt;"",TEXT(VLOOKUP(A47,[7]令和4年度契約状況調査票!$F:$AW,15,FALSE),"#,##0円")&amp;CHAR(10)&amp;"(A)",VLOOKUP(A47,[7]令和4年度契約状況調査票!$F:$AW,15,FALSE))))))</f>
        <v/>
      </c>
      <c r="I47" s="16" t="str">
        <f>IF(A47="","",VLOOKUP(A47,[7]令和4年度契約状況調査票!$F:$AW,16,FALSE))</f>
        <v/>
      </c>
      <c r="J47" s="17" t="str">
        <f>IF(A47="","",IF(VLOOKUP(A47,[7]令和4年度契約状況調査票!$F:$AW,15,FALSE)="他官署で調達手続きを実施のため","－",IF(VLOOKUP(A47,[7]令和4年度契約状況調査票!$F:$AW,22,FALSE)="②同種の他の契約の予定価格を類推されるおそれがあるため公表しない","－",IF(VLOOKUP(A47,[7]令和4年度契約状況調査票!$F:$AW,22,FALSE)="－","－",IF(VLOOKUP(A47,[7]令和4年度契約状況調査票!$F:$AW,6,FALSE)&lt;&gt;"",TEXT(VLOOKUP(A47,[7]令和4年度契約状況調査票!$F:$AW,18,FALSE),"#.0%")&amp;CHAR(10)&amp;"(B/A×100)",VLOOKUP(A47,[7]令和4年度契約状況調査票!$F:$AW,18,FALSE))))))</f>
        <v/>
      </c>
      <c r="K47" s="18"/>
      <c r="L47" s="17" t="str">
        <f>IF(A47="","",IF(VLOOKUP(A47,[7]令和4年度契約状況調査票!$F:$AW,26,FALSE)="①公益社団法人","公社",IF(VLOOKUP(A47,[7]令和4年度契約状況調査票!$F:$AW,26,FALSE)="②公益財団法人","公財","")))</f>
        <v/>
      </c>
      <c r="M47" s="17" t="str">
        <f>IF(A47="","",VLOOKUP(A47,[7]令和4年度契約状況調査票!$F:$AW,27,FALSE))</f>
        <v/>
      </c>
      <c r="N47" s="18" t="str">
        <f>IF(A47="","",IF(VLOOKUP(A47,[7]令和4年度契約状況調査票!$F:$AW,12,FALSE)="国所管",VLOOKUP(A47,[7]令和4年度契約状況調査票!$F:$AW,23,FALSE),""))</f>
        <v/>
      </c>
      <c r="O47" s="19" t="str">
        <f>IF(A47="","",IF(AND(Q47="○",P47="分担契約/単価契約"),"単価契約"&amp;CHAR(10)&amp;"予定調達総額 "&amp;TEXT(VLOOKUP(A47,[7]令和4年度契約状況調査票!$F:$AW,15,FALSE),"#,##0円")&amp;"(B)"&amp;CHAR(10)&amp;"分担契約"&amp;CHAR(10)&amp;VLOOKUP(A47,[7]令和4年度契約状況調査票!$F:$AW,31,FALSE),IF(AND(Q47="○",P47="分担契約"),"分担契約"&amp;CHAR(10)&amp;"契約総額 "&amp;TEXT(VLOOKUP(A47,[7]令和4年度契約状況調査票!$F:$AW,15,FALSE),"#,##0円")&amp;"(B)"&amp;CHAR(10)&amp;VLOOKUP(A47,[7]令和4年度契約状況調査票!$F:$AW,31,FALSE),(IF(P47="分担契約/単価契約","単価契約"&amp;CHAR(10)&amp;"予定調達総額 "&amp;TEXT(VLOOKUP(A47,[7]令和4年度契約状況調査票!$F:$AW,15,FALSE),"#,##0円")&amp;CHAR(10)&amp;"分担契約"&amp;CHAR(10)&amp;VLOOKUP(A47,[7]令和4年度契約状況調査票!$F:$AW,31,FALSE),IF(P47="分担契約","分担契約"&amp;CHAR(10)&amp;"契約総額 "&amp;TEXT(VLOOKUP(A47,[7]令和4年度契約状況調査票!$F:$AW,15,FALSE),"#,##0円")&amp;CHAR(10)&amp;VLOOKUP(A47,[7]令和4年度契約状況調査票!$F:$AW,31,FALSE),IF(P47="単価契約","単価契約"&amp;CHAR(10)&amp;"予定調達総額 "&amp;TEXT(VLOOKUP(A47,[7]令和4年度契約状況調査票!$F:$AW,15,FALSE),"#,##0円")&amp;CHAR(10)&amp;VLOOKUP(A47,[7]令和4年度契約状況調査票!$F:$AW,31,FALSE),VLOOKUP(A47,[7]令和4年度契約状況調査票!$F:$AW,31,FALSE))))))))</f>
        <v/>
      </c>
      <c r="P47" s="9" t="str">
        <f>IF(A47="","",VLOOKUP(A47,[7]令和4年度契約状況調査票!$F:$CE,52,FALSE))</f>
        <v/>
      </c>
    </row>
    <row r="48" spans="1:16" s="9" customFormat="1" ht="67.5" hidden="1" customHeight="1">
      <c r="A48" s="10" t="str">
        <f>IF(MAX([7]令和4年度契約状況調査票!F47:F1061)&gt;=ROW()-5,ROW()-5,"")</f>
        <v/>
      </c>
      <c r="B48" s="11" t="str">
        <f>IF(A48="","",VLOOKUP(A48,[7]令和4年度契約状況調査票!$F:$AW,4,FALSE))</f>
        <v/>
      </c>
      <c r="C48" s="12" t="str">
        <f>IF(A48="","",VLOOKUP(A48,[7]令和4年度契約状況調査票!$F:$AW,5,FALSE))</f>
        <v/>
      </c>
      <c r="D48" s="13" t="str">
        <f>IF(A48="","",VLOOKUP(A48,[7]令和4年度契約状況調査票!$F:$AW,8,FALSE))</f>
        <v/>
      </c>
      <c r="E48" s="11" t="str">
        <f>IF(A48="","",VLOOKUP(A48,[7]令和4年度契約状況調査票!$F:$AW,9,FALSE))</f>
        <v/>
      </c>
      <c r="F48" s="14" t="str">
        <f>IF(A48="","",VLOOKUP(A48,[7]令和4年度契約状況調査票!$F:$AW,10,FALSE))</f>
        <v/>
      </c>
      <c r="G48" s="15" t="str">
        <f>IF(A48="","",VLOOKUP(A48,[7]令和4年度契約状況調査票!$F:$AW,30,FALSE))</f>
        <v/>
      </c>
      <c r="H48" s="16" t="str">
        <f>IF(A48="","",IF(VLOOKUP(A48,[7]令和4年度契約状況調査票!$F:$AW,15,FALSE)="他官署で調達手続きを実施のため","他官署で調達手続きを実施のため",IF(VLOOKUP(A48,[7]令和4年度契約状況調査票!$F:$AW,22,FALSE)="②同種の他の契約の予定価格を類推されるおそれがあるため公表しない","同種の他の契約の予定価格を類推されるおそれがあるため公表しない",IF(VLOOKUP(A48,[7]令和4年度契約状況調査票!$F:$AW,22,FALSE)="－","－",IF(VLOOKUP(A48,[7]令和4年度契約状況調査票!$F:$AW,6,FALSE)&lt;&gt;"",TEXT(VLOOKUP(A48,[7]令和4年度契約状況調査票!$F:$AW,15,FALSE),"#,##0円")&amp;CHAR(10)&amp;"(A)",VLOOKUP(A48,[7]令和4年度契約状況調査票!$F:$AW,15,FALSE))))))</f>
        <v/>
      </c>
      <c r="I48" s="16" t="str">
        <f>IF(A48="","",VLOOKUP(A48,[7]令和4年度契約状況調査票!$F:$AW,16,FALSE))</f>
        <v/>
      </c>
      <c r="J48" s="17" t="str">
        <f>IF(A48="","",IF(VLOOKUP(A48,[7]令和4年度契約状況調査票!$F:$AW,15,FALSE)="他官署で調達手続きを実施のため","－",IF(VLOOKUP(A48,[7]令和4年度契約状況調査票!$F:$AW,22,FALSE)="②同種の他の契約の予定価格を類推されるおそれがあるため公表しない","－",IF(VLOOKUP(A48,[7]令和4年度契約状況調査票!$F:$AW,22,FALSE)="－","－",IF(VLOOKUP(A48,[7]令和4年度契約状況調査票!$F:$AW,6,FALSE)&lt;&gt;"",TEXT(VLOOKUP(A48,[7]令和4年度契約状況調査票!$F:$AW,18,FALSE),"#.0%")&amp;CHAR(10)&amp;"(B/A×100)",VLOOKUP(A48,[7]令和4年度契約状況調査票!$F:$AW,18,FALSE))))))</f>
        <v/>
      </c>
      <c r="K48" s="18"/>
      <c r="L48" s="17" t="str">
        <f>IF(A48="","",IF(VLOOKUP(A48,[7]令和4年度契約状況調査票!$F:$AW,26,FALSE)="①公益社団法人","公社",IF(VLOOKUP(A48,[7]令和4年度契約状況調査票!$F:$AW,26,FALSE)="②公益財団法人","公財","")))</f>
        <v/>
      </c>
      <c r="M48" s="17" t="str">
        <f>IF(A48="","",VLOOKUP(A48,[7]令和4年度契約状況調査票!$F:$AW,27,FALSE))</f>
        <v/>
      </c>
      <c r="N48" s="18" t="str">
        <f>IF(A48="","",IF(VLOOKUP(A48,[7]令和4年度契約状況調査票!$F:$AW,12,FALSE)="国所管",VLOOKUP(A48,[7]令和4年度契約状況調査票!$F:$AW,23,FALSE),""))</f>
        <v/>
      </c>
      <c r="O48" s="19" t="str">
        <f>IF(A48="","",IF(AND(Q48="○",P48="分担契約/単価契約"),"単価契約"&amp;CHAR(10)&amp;"予定調達総額 "&amp;TEXT(VLOOKUP(A48,[7]令和4年度契約状況調査票!$F:$AW,15,FALSE),"#,##0円")&amp;"(B)"&amp;CHAR(10)&amp;"分担契約"&amp;CHAR(10)&amp;VLOOKUP(A48,[7]令和4年度契約状況調査票!$F:$AW,31,FALSE),IF(AND(Q48="○",P48="分担契約"),"分担契約"&amp;CHAR(10)&amp;"契約総額 "&amp;TEXT(VLOOKUP(A48,[7]令和4年度契約状況調査票!$F:$AW,15,FALSE),"#,##0円")&amp;"(B)"&amp;CHAR(10)&amp;VLOOKUP(A48,[7]令和4年度契約状況調査票!$F:$AW,31,FALSE),(IF(P48="分担契約/単価契約","単価契約"&amp;CHAR(10)&amp;"予定調達総額 "&amp;TEXT(VLOOKUP(A48,[7]令和4年度契約状況調査票!$F:$AW,15,FALSE),"#,##0円")&amp;CHAR(10)&amp;"分担契約"&amp;CHAR(10)&amp;VLOOKUP(A48,[7]令和4年度契約状況調査票!$F:$AW,31,FALSE),IF(P48="分担契約","分担契約"&amp;CHAR(10)&amp;"契約総額 "&amp;TEXT(VLOOKUP(A48,[7]令和4年度契約状況調査票!$F:$AW,15,FALSE),"#,##0円")&amp;CHAR(10)&amp;VLOOKUP(A48,[7]令和4年度契約状況調査票!$F:$AW,31,FALSE),IF(P48="単価契約","単価契約"&amp;CHAR(10)&amp;"予定調達総額 "&amp;TEXT(VLOOKUP(A48,[7]令和4年度契約状況調査票!$F:$AW,15,FALSE),"#,##0円")&amp;CHAR(10)&amp;VLOOKUP(A48,[7]令和4年度契約状況調査票!$F:$AW,31,FALSE),VLOOKUP(A48,[7]令和4年度契約状況調査票!$F:$AW,31,FALSE))))))))</f>
        <v/>
      </c>
      <c r="P48" s="9" t="str">
        <f>IF(A48="","",VLOOKUP(A48,[7]令和4年度契約状況調査票!$F:$CE,52,FALSE))</f>
        <v/>
      </c>
    </row>
    <row r="49" spans="1:16" s="9" customFormat="1" ht="67.5" hidden="1" customHeight="1">
      <c r="A49" s="10" t="str">
        <f>IF(MAX([7]令和4年度契約状況調査票!F48:F1062)&gt;=ROW()-5,ROW()-5,"")</f>
        <v/>
      </c>
      <c r="B49" s="11" t="str">
        <f>IF(A49="","",VLOOKUP(A49,[7]令和4年度契約状況調査票!$F:$AW,4,FALSE))</f>
        <v/>
      </c>
      <c r="C49" s="12" t="str">
        <f>IF(A49="","",VLOOKUP(A49,[7]令和4年度契約状況調査票!$F:$AW,5,FALSE))</f>
        <v/>
      </c>
      <c r="D49" s="13" t="str">
        <f>IF(A49="","",VLOOKUP(A49,[7]令和4年度契約状況調査票!$F:$AW,8,FALSE))</f>
        <v/>
      </c>
      <c r="E49" s="11" t="str">
        <f>IF(A49="","",VLOOKUP(A49,[7]令和4年度契約状況調査票!$F:$AW,9,FALSE))</f>
        <v/>
      </c>
      <c r="F49" s="14" t="str">
        <f>IF(A49="","",VLOOKUP(A49,[7]令和4年度契約状況調査票!$F:$AW,10,FALSE))</f>
        <v/>
      </c>
      <c r="G49" s="15" t="str">
        <f>IF(A49="","",VLOOKUP(A49,[7]令和4年度契約状況調査票!$F:$AW,30,FALSE))</f>
        <v/>
      </c>
      <c r="H49" s="16" t="str">
        <f>IF(A49="","",IF(VLOOKUP(A49,[7]令和4年度契約状況調査票!$F:$AW,15,FALSE)="他官署で調達手続きを実施のため","他官署で調達手続きを実施のため",IF(VLOOKUP(A49,[7]令和4年度契約状況調査票!$F:$AW,22,FALSE)="②同種の他の契約の予定価格を類推されるおそれがあるため公表しない","同種の他の契約の予定価格を類推されるおそれがあるため公表しない",IF(VLOOKUP(A49,[7]令和4年度契約状況調査票!$F:$AW,22,FALSE)="－","－",IF(VLOOKUP(A49,[7]令和4年度契約状況調査票!$F:$AW,6,FALSE)&lt;&gt;"",TEXT(VLOOKUP(A49,[7]令和4年度契約状況調査票!$F:$AW,15,FALSE),"#,##0円")&amp;CHAR(10)&amp;"(A)",VLOOKUP(A49,[7]令和4年度契約状況調査票!$F:$AW,15,FALSE))))))</f>
        <v/>
      </c>
      <c r="I49" s="16" t="str">
        <f>IF(A49="","",VLOOKUP(A49,[7]令和4年度契約状況調査票!$F:$AW,16,FALSE))</f>
        <v/>
      </c>
      <c r="J49" s="17" t="str">
        <f>IF(A49="","",IF(VLOOKUP(A49,[7]令和4年度契約状況調査票!$F:$AW,15,FALSE)="他官署で調達手続きを実施のため","－",IF(VLOOKUP(A49,[7]令和4年度契約状況調査票!$F:$AW,22,FALSE)="②同種の他の契約の予定価格を類推されるおそれがあるため公表しない","－",IF(VLOOKUP(A49,[7]令和4年度契約状況調査票!$F:$AW,22,FALSE)="－","－",IF(VLOOKUP(A49,[7]令和4年度契約状況調査票!$F:$AW,6,FALSE)&lt;&gt;"",TEXT(VLOOKUP(A49,[7]令和4年度契約状況調査票!$F:$AW,18,FALSE),"#.0%")&amp;CHAR(10)&amp;"(B/A×100)",VLOOKUP(A49,[7]令和4年度契約状況調査票!$F:$AW,18,FALSE))))))</f>
        <v/>
      </c>
      <c r="K49" s="18"/>
      <c r="L49" s="17" t="str">
        <f>IF(A49="","",IF(VLOOKUP(A49,[7]令和4年度契約状況調査票!$F:$AW,26,FALSE)="①公益社団法人","公社",IF(VLOOKUP(A49,[7]令和4年度契約状況調査票!$F:$AW,26,FALSE)="②公益財団法人","公財","")))</f>
        <v/>
      </c>
      <c r="M49" s="17" t="str">
        <f>IF(A49="","",VLOOKUP(A49,[7]令和4年度契約状況調査票!$F:$AW,27,FALSE))</f>
        <v/>
      </c>
      <c r="N49" s="18" t="str">
        <f>IF(A49="","",IF(VLOOKUP(A49,[7]令和4年度契約状況調査票!$F:$AW,12,FALSE)="国所管",VLOOKUP(A49,[7]令和4年度契約状況調査票!$F:$AW,23,FALSE),""))</f>
        <v/>
      </c>
      <c r="O49" s="19" t="str">
        <f>IF(A49="","",IF(AND(Q49="○",P49="分担契約/単価契約"),"単価契約"&amp;CHAR(10)&amp;"予定調達総額 "&amp;TEXT(VLOOKUP(A49,[7]令和4年度契約状況調査票!$F:$AW,15,FALSE),"#,##0円")&amp;"(B)"&amp;CHAR(10)&amp;"分担契約"&amp;CHAR(10)&amp;VLOOKUP(A49,[7]令和4年度契約状況調査票!$F:$AW,31,FALSE),IF(AND(Q49="○",P49="分担契約"),"分担契約"&amp;CHAR(10)&amp;"契約総額 "&amp;TEXT(VLOOKUP(A49,[7]令和4年度契約状況調査票!$F:$AW,15,FALSE),"#,##0円")&amp;"(B)"&amp;CHAR(10)&amp;VLOOKUP(A49,[7]令和4年度契約状況調査票!$F:$AW,31,FALSE),(IF(P49="分担契約/単価契約","単価契約"&amp;CHAR(10)&amp;"予定調達総額 "&amp;TEXT(VLOOKUP(A49,[7]令和4年度契約状況調査票!$F:$AW,15,FALSE),"#,##0円")&amp;CHAR(10)&amp;"分担契約"&amp;CHAR(10)&amp;VLOOKUP(A49,[7]令和4年度契約状況調査票!$F:$AW,31,FALSE),IF(P49="分担契約","分担契約"&amp;CHAR(10)&amp;"契約総額 "&amp;TEXT(VLOOKUP(A49,[7]令和4年度契約状況調査票!$F:$AW,15,FALSE),"#,##0円")&amp;CHAR(10)&amp;VLOOKUP(A49,[7]令和4年度契約状況調査票!$F:$AW,31,FALSE),IF(P49="単価契約","単価契約"&amp;CHAR(10)&amp;"予定調達総額 "&amp;TEXT(VLOOKUP(A49,[7]令和4年度契約状況調査票!$F:$AW,15,FALSE),"#,##0円")&amp;CHAR(10)&amp;VLOOKUP(A49,[7]令和4年度契約状況調査票!$F:$AW,31,FALSE),VLOOKUP(A49,[7]令和4年度契約状況調査票!$F:$AW,31,FALSE))))))))</f>
        <v/>
      </c>
      <c r="P49" s="9" t="str">
        <f>IF(A49="","",VLOOKUP(A49,[7]令和4年度契約状況調査票!$F:$CE,52,FALSE))</f>
        <v/>
      </c>
    </row>
    <row r="50" spans="1:16" s="9" customFormat="1" ht="67.5" hidden="1" customHeight="1">
      <c r="A50" s="10" t="str">
        <f>IF(MAX([7]令和4年度契約状況調査票!F49:F1063)&gt;=ROW()-5,ROW()-5,"")</f>
        <v/>
      </c>
      <c r="B50" s="11" t="str">
        <f>IF(A50="","",VLOOKUP(A50,[7]令和4年度契約状況調査票!$F:$AW,4,FALSE))</f>
        <v/>
      </c>
      <c r="C50" s="12" t="str">
        <f>IF(A50="","",VLOOKUP(A50,[7]令和4年度契約状況調査票!$F:$AW,5,FALSE))</f>
        <v/>
      </c>
      <c r="D50" s="13" t="str">
        <f>IF(A50="","",VLOOKUP(A50,[7]令和4年度契約状況調査票!$F:$AW,8,FALSE))</f>
        <v/>
      </c>
      <c r="E50" s="11" t="str">
        <f>IF(A50="","",VLOOKUP(A50,[7]令和4年度契約状況調査票!$F:$AW,9,FALSE))</f>
        <v/>
      </c>
      <c r="F50" s="14" t="str">
        <f>IF(A50="","",VLOOKUP(A50,[7]令和4年度契約状況調査票!$F:$AW,10,FALSE))</f>
        <v/>
      </c>
      <c r="G50" s="15" t="str">
        <f>IF(A50="","",VLOOKUP(A50,[7]令和4年度契約状況調査票!$F:$AW,30,FALSE))</f>
        <v/>
      </c>
      <c r="H50" s="16" t="str">
        <f>IF(A50="","",IF(VLOOKUP(A50,[7]令和4年度契約状況調査票!$F:$AW,15,FALSE)="他官署で調達手続きを実施のため","他官署で調達手続きを実施のため",IF(VLOOKUP(A50,[7]令和4年度契約状況調査票!$F:$AW,22,FALSE)="②同種の他の契約の予定価格を類推されるおそれがあるため公表しない","同種の他の契約の予定価格を類推されるおそれがあるため公表しない",IF(VLOOKUP(A50,[7]令和4年度契約状況調査票!$F:$AW,22,FALSE)="－","－",IF(VLOOKUP(A50,[7]令和4年度契約状況調査票!$F:$AW,6,FALSE)&lt;&gt;"",TEXT(VLOOKUP(A50,[7]令和4年度契約状況調査票!$F:$AW,15,FALSE),"#,##0円")&amp;CHAR(10)&amp;"(A)",VLOOKUP(A50,[7]令和4年度契約状況調査票!$F:$AW,15,FALSE))))))</f>
        <v/>
      </c>
      <c r="I50" s="16" t="str">
        <f>IF(A50="","",VLOOKUP(A50,[7]令和4年度契約状況調査票!$F:$AW,16,FALSE))</f>
        <v/>
      </c>
      <c r="J50" s="17" t="str">
        <f>IF(A50="","",IF(VLOOKUP(A50,[7]令和4年度契約状況調査票!$F:$AW,15,FALSE)="他官署で調達手続きを実施のため","－",IF(VLOOKUP(A50,[7]令和4年度契約状況調査票!$F:$AW,22,FALSE)="②同種の他の契約の予定価格を類推されるおそれがあるため公表しない","－",IF(VLOOKUP(A50,[7]令和4年度契約状況調査票!$F:$AW,22,FALSE)="－","－",IF(VLOOKUP(A50,[7]令和4年度契約状況調査票!$F:$AW,6,FALSE)&lt;&gt;"",TEXT(VLOOKUP(A50,[7]令和4年度契約状況調査票!$F:$AW,18,FALSE),"#.0%")&amp;CHAR(10)&amp;"(B/A×100)",VLOOKUP(A50,[7]令和4年度契約状況調査票!$F:$AW,18,FALSE))))))</f>
        <v/>
      </c>
      <c r="K50" s="18"/>
      <c r="L50" s="17" t="str">
        <f>IF(A50="","",IF(VLOOKUP(A50,[7]令和4年度契約状況調査票!$F:$AW,26,FALSE)="①公益社団法人","公社",IF(VLOOKUP(A50,[7]令和4年度契約状況調査票!$F:$AW,26,FALSE)="②公益財団法人","公財","")))</f>
        <v/>
      </c>
      <c r="M50" s="17" t="str">
        <f>IF(A50="","",VLOOKUP(A50,[7]令和4年度契約状況調査票!$F:$AW,27,FALSE))</f>
        <v/>
      </c>
      <c r="N50" s="18" t="str">
        <f>IF(A50="","",IF(VLOOKUP(A50,[7]令和4年度契約状況調査票!$F:$AW,12,FALSE)="国所管",VLOOKUP(A50,[7]令和4年度契約状況調査票!$F:$AW,23,FALSE),""))</f>
        <v/>
      </c>
      <c r="O50" s="19" t="str">
        <f>IF(A50="","",IF(AND(Q50="○",P50="分担契約/単価契約"),"単価契約"&amp;CHAR(10)&amp;"予定調達総額 "&amp;TEXT(VLOOKUP(A50,[7]令和4年度契約状況調査票!$F:$AW,15,FALSE),"#,##0円")&amp;"(B)"&amp;CHAR(10)&amp;"分担契約"&amp;CHAR(10)&amp;VLOOKUP(A50,[7]令和4年度契約状況調査票!$F:$AW,31,FALSE),IF(AND(Q50="○",P50="分担契約"),"分担契約"&amp;CHAR(10)&amp;"契約総額 "&amp;TEXT(VLOOKUP(A50,[7]令和4年度契約状況調査票!$F:$AW,15,FALSE),"#,##0円")&amp;"(B)"&amp;CHAR(10)&amp;VLOOKUP(A50,[7]令和4年度契約状況調査票!$F:$AW,31,FALSE),(IF(P50="分担契約/単価契約","単価契約"&amp;CHAR(10)&amp;"予定調達総額 "&amp;TEXT(VLOOKUP(A50,[7]令和4年度契約状況調査票!$F:$AW,15,FALSE),"#,##0円")&amp;CHAR(10)&amp;"分担契約"&amp;CHAR(10)&amp;VLOOKUP(A50,[7]令和4年度契約状況調査票!$F:$AW,31,FALSE),IF(P50="分担契約","分担契約"&amp;CHAR(10)&amp;"契約総額 "&amp;TEXT(VLOOKUP(A50,[7]令和4年度契約状況調査票!$F:$AW,15,FALSE),"#,##0円")&amp;CHAR(10)&amp;VLOOKUP(A50,[7]令和4年度契約状況調査票!$F:$AW,31,FALSE),IF(P50="単価契約","単価契約"&amp;CHAR(10)&amp;"予定調達総額 "&amp;TEXT(VLOOKUP(A50,[7]令和4年度契約状況調査票!$F:$AW,15,FALSE),"#,##0円")&amp;CHAR(10)&amp;VLOOKUP(A50,[7]令和4年度契約状況調査票!$F:$AW,31,FALSE),VLOOKUP(A50,[7]令和4年度契約状況調査票!$F:$AW,31,FALSE))))))))</f>
        <v/>
      </c>
      <c r="P50" s="9" t="str">
        <f>IF(A50="","",VLOOKUP(A50,[7]令和4年度契約状況調査票!$F:$CE,52,FALSE))</f>
        <v/>
      </c>
    </row>
    <row r="51" spans="1:16" s="9" customFormat="1" ht="67.5" hidden="1" customHeight="1">
      <c r="A51" s="10" t="str">
        <f>IF(MAX([7]令和4年度契約状況調査票!F50:F1064)&gt;=ROW()-5,ROW()-5,"")</f>
        <v/>
      </c>
      <c r="B51" s="11" t="str">
        <f>IF(A51="","",VLOOKUP(A51,[7]令和4年度契約状況調査票!$F:$AW,4,FALSE))</f>
        <v/>
      </c>
      <c r="C51" s="12" t="str">
        <f>IF(A51="","",VLOOKUP(A51,[7]令和4年度契約状況調査票!$F:$AW,5,FALSE))</f>
        <v/>
      </c>
      <c r="D51" s="13" t="str">
        <f>IF(A51="","",VLOOKUP(A51,[7]令和4年度契約状況調査票!$F:$AW,8,FALSE))</f>
        <v/>
      </c>
      <c r="E51" s="11" t="str">
        <f>IF(A51="","",VLOOKUP(A51,[7]令和4年度契約状況調査票!$F:$AW,9,FALSE))</f>
        <v/>
      </c>
      <c r="F51" s="14" t="str">
        <f>IF(A51="","",VLOOKUP(A51,[7]令和4年度契約状況調査票!$F:$AW,10,FALSE))</f>
        <v/>
      </c>
      <c r="G51" s="15" t="str">
        <f>IF(A51="","",VLOOKUP(A51,[7]令和4年度契約状況調査票!$F:$AW,30,FALSE))</f>
        <v/>
      </c>
      <c r="H51" s="16" t="str">
        <f>IF(A51="","",IF(VLOOKUP(A51,[7]令和4年度契約状況調査票!$F:$AW,15,FALSE)="他官署で調達手続きを実施のため","他官署で調達手続きを実施のため",IF(VLOOKUP(A51,[7]令和4年度契約状況調査票!$F:$AW,22,FALSE)="②同種の他の契約の予定価格を類推されるおそれがあるため公表しない","同種の他の契約の予定価格を類推されるおそれがあるため公表しない",IF(VLOOKUP(A51,[7]令和4年度契約状況調査票!$F:$AW,22,FALSE)="－","－",IF(VLOOKUP(A51,[7]令和4年度契約状況調査票!$F:$AW,6,FALSE)&lt;&gt;"",TEXT(VLOOKUP(A51,[7]令和4年度契約状況調査票!$F:$AW,15,FALSE),"#,##0円")&amp;CHAR(10)&amp;"(A)",VLOOKUP(A51,[7]令和4年度契約状況調査票!$F:$AW,15,FALSE))))))</f>
        <v/>
      </c>
      <c r="I51" s="16" t="str">
        <f>IF(A51="","",VLOOKUP(A51,[7]令和4年度契約状況調査票!$F:$AW,16,FALSE))</f>
        <v/>
      </c>
      <c r="J51" s="17" t="str">
        <f>IF(A51="","",IF(VLOOKUP(A51,[7]令和4年度契約状況調査票!$F:$AW,15,FALSE)="他官署で調達手続きを実施のため","－",IF(VLOOKUP(A51,[7]令和4年度契約状況調査票!$F:$AW,22,FALSE)="②同種の他の契約の予定価格を類推されるおそれがあるため公表しない","－",IF(VLOOKUP(A51,[7]令和4年度契約状況調査票!$F:$AW,22,FALSE)="－","－",IF(VLOOKUP(A51,[7]令和4年度契約状況調査票!$F:$AW,6,FALSE)&lt;&gt;"",TEXT(VLOOKUP(A51,[7]令和4年度契約状況調査票!$F:$AW,18,FALSE),"#.0%")&amp;CHAR(10)&amp;"(B/A×100)",VLOOKUP(A51,[7]令和4年度契約状況調査票!$F:$AW,18,FALSE))))))</f>
        <v/>
      </c>
      <c r="K51" s="18"/>
      <c r="L51" s="17" t="str">
        <f>IF(A51="","",IF(VLOOKUP(A51,[7]令和4年度契約状況調査票!$F:$AW,26,FALSE)="①公益社団法人","公社",IF(VLOOKUP(A51,[7]令和4年度契約状況調査票!$F:$AW,26,FALSE)="②公益財団法人","公財","")))</f>
        <v/>
      </c>
      <c r="M51" s="17" t="str">
        <f>IF(A51="","",VLOOKUP(A51,[7]令和4年度契約状況調査票!$F:$AW,27,FALSE))</f>
        <v/>
      </c>
      <c r="N51" s="18" t="str">
        <f>IF(A51="","",IF(VLOOKUP(A51,[7]令和4年度契約状況調査票!$F:$AW,12,FALSE)="国所管",VLOOKUP(A51,[7]令和4年度契約状況調査票!$F:$AW,23,FALSE),""))</f>
        <v/>
      </c>
      <c r="O51" s="19" t="str">
        <f>IF(A51="","",IF(AND(Q51="○",P51="分担契約/単価契約"),"単価契約"&amp;CHAR(10)&amp;"予定調達総額 "&amp;TEXT(VLOOKUP(A51,[7]令和4年度契約状況調査票!$F:$AW,15,FALSE),"#,##0円")&amp;"(B)"&amp;CHAR(10)&amp;"分担契約"&amp;CHAR(10)&amp;VLOOKUP(A51,[7]令和4年度契約状況調査票!$F:$AW,31,FALSE),IF(AND(Q51="○",P51="分担契約"),"分担契約"&amp;CHAR(10)&amp;"契約総額 "&amp;TEXT(VLOOKUP(A51,[7]令和4年度契約状況調査票!$F:$AW,15,FALSE),"#,##0円")&amp;"(B)"&amp;CHAR(10)&amp;VLOOKUP(A51,[7]令和4年度契約状況調査票!$F:$AW,31,FALSE),(IF(P51="分担契約/単価契約","単価契約"&amp;CHAR(10)&amp;"予定調達総額 "&amp;TEXT(VLOOKUP(A51,[7]令和4年度契約状況調査票!$F:$AW,15,FALSE),"#,##0円")&amp;CHAR(10)&amp;"分担契約"&amp;CHAR(10)&amp;VLOOKUP(A51,[7]令和4年度契約状況調査票!$F:$AW,31,FALSE),IF(P51="分担契約","分担契約"&amp;CHAR(10)&amp;"契約総額 "&amp;TEXT(VLOOKUP(A51,[7]令和4年度契約状況調査票!$F:$AW,15,FALSE),"#,##0円")&amp;CHAR(10)&amp;VLOOKUP(A51,[7]令和4年度契約状況調査票!$F:$AW,31,FALSE),IF(P51="単価契約","単価契約"&amp;CHAR(10)&amp;"予定調達総額 "&amp;TEXT(VLOOKUP(A51,[7]令和4年度契約状況調査票!$F:$AW,15,FALSE),"#,##0円")&amp;CHAR(10)&amp;VLOOKUP(A51,[7]令和4年度契約状況調査票!$F:$AW,31,FALSE),VLOOKUP(A51,[7]令和4年度契約状況調査票!$F:$AW,31,FALSE))))))))</f>
        <v/>
      </c>
      <c r="P51" s="9" t="str">
        <f>IF(A51="","",VLOOKUP(A51,[7]令和4年度契約状況調査票!$F:$CE,52,FALSE))</f>
        <v/>
      </c>
    </row>
    <row r="52" spans="1:16" s="9" customFormat="1" ht="67.5" hidden="1" customHeight="1">
      <c r="A52" s="10" t="str">
        <f>IF(MAX([7]令和4年度契約状況調査票!F51:F1065)&gt;=ROW()-5,ROW()-5,"")</f>
        <v/>
      </c>
      <c r="B52" s="11" t="str">
        <f>IF(A52="","",VLOOKUP(A52,[7]令和4年度契約状況調査票!$F:$AW,4,FALSE))</f>
        <v/>
      </c>
      <c r="C52" s="12" t="str">
        <f>IF(A52="","",VLOOKUP(A52,[7]令和4年度契約状況調査票!$F:$AW,5,FALSE))</f>
        <v/>
      </c>
      <c r="D52" s="13" t="str">
        <f>IF(A52="","",VLOOKUP(A52,[7]令和4年度契約状況調査票!$F:$AW,8,FALSE))</f>
        <v/>
      </c>
      <c r="E52" s="11" t="str">
        <f>IF(A52="","",VLOOKUP(A52,[7]令和4年度契約状況調査票!$F:$AW,9,FALSE))</f>
        <v/>
      </c>
      <c r="F52" s="14" t="str">
        <f>IF(A52="","",VLOOKUP(A52,[7]令和4年度契約状況調査票!$F:$AW,10,FALSE))</f>
        <v/>
      </c>
      <c r="G52" s="15" t="str">
        <f>IF(A52="","",VLOOKUP(A52,[7]令和4年度契約状況調査票!$F:$AW,30,FALSE))</f>
        <v/>
      </c>
      <c r="H52" s="16" t="str">
        <f>IF(A52="","",IF(VLOOKUP(A52,[7]令和4年度契約状況調査票!$F:$AW,15,FALSE)="他官署で調達手続きを実施のため","他官署で調達手続きを実施のため",IF(VLOOKUP(A52,[7]令和4年度契約状況調査票!$F:$AW,22,FALSE)="②同種の他の契約の予定価格を類推されるおそれがあるため公表しない","同種の他の契約の予定価格を類推されるおそれがあるため公表しない",IF(VLOOKUP(A52,[7]令和4年度契約状況調査票!$F:$AW,22,FALSE)="－","－",IF(VLOOKUP(A52,[7]令和4年度契約状況調査票!$F:$AW,6,FALSE)&lt;&gt;"",TEXT(VLOOKUP(A52,[7]令和4年度契約状況調査票!$F:$AW,15,FALSE),"#,##0円")&amp;CHAR(10)&amp;"(A)",VLOOKUP(A52,[7]令和4年度契約状況調査票!$F:$AW,15,FALSE))))))</f>
        <v/>
      </c>
      <c r="I52" s="16" t="str">
        <f>IF(A52="","",VLOOKUP(A52,[7]令和4年度契約状況調査票!$F:$AW,16,FALSE))</f>
        <v/>
      </c>
      <c r="J52" s="17" t="str">
        <f>IF(A52="","",IF(VLOOKUP(A52,[7]令和4年度契約状況調査票!$F:$AW,15,FALSE)="他官署で調達手続きを実施のため","－",IF(VLOOKUP(A52,[7]令和4年度契約状況調査票!$F:$AW,22,FALSE)="②同種の他の契約の予定価格を類推されるおそれがあるため公表しない","－",IF(VLOOKUP(A52,[7]令和4年度契約状況調査票!$F:$AW,22,FALSE)="－","－",IF(VLOOKUP(A52,[7]令和4年度契約状況調査票!$F:$AW,6,FALSE)&lt;&gt;"",TEXT(VLOOKUP(A52,[7]令和4年度契約状況調査票!$F:$AW,18,FALSE),"#.0%")&amp;CHAR(10)&amp;"(B/A×100)",VLOOKUP(A52,[7]令和4年度契約状況調査票!$F:$AW,18,FALSE))))))</f>
        <v/>
      </c>
      <c r="K52" s="18"/>
      <c r="L52" s="17" t="str">
        <f>IF(A52="","",IF(VLOOKUP(A52,[7]令和4年度契約状況調査票!$F:$AW,26,FALSE)="①公益社団法人","公社",IF(VLOOKUP(A52,[7]令和4年度契約状況調査票!$F:$AW,26,FALSE)="②公益財団法人","公財","")))</f>
        <v/>
      </c>
      <c r="M52" s="17" t="str">
        <f>IF(A52="","",VLOOKUP(A52,[7]令和4年度契約状況調査票!$F:$AW,27,FALSE))</f>
        <v/>
      </c>
      <c r="N52" s="18" t="str">
        <f>IF(A52="","",IF(VLOOKUP(A52,[7]令和4年度契約状況調査票!$F:$AW,12,FALSE)="国所管",VLOOKUP(A52,[7]令和4年度契約状況調査票!$F:$AW,23,FALSE),""))</f>
        <v/>
      </c>
      <c r="O52" s="19" t="str">
        <f>IF(A52="","",IF(AND(Q52="○",P52="分担契約/単価契約"),"単価契約"&amp;CHAR(10)&amp;"予定調達総額 "&amp;TEXT(VLOOKUP(A52,[7]令和4年度契約状況調査票!$F:$AW,15,FALSE),"#,##0円")&amp;"(B)"&amp;CHAR(10)&amp;"分担契約"&amp;CHAR(10)&amp;VLOOKUP(A52,[7]令和4年度契約状況調査票!$F:$AW,31,FALSE),IF(AND(Q52="○",P52="分担契約"),"分担契約"&amp;CHAR(10)&amp;"契約総額 "&amp;TEXT(VLOOKUP(A52,[7]令和4年度契約状況調査票!$F:$AW,15,FALSE),"#,##0円")&amp;"(B)"&amp;CHAR(10)&amp;VLOOKUP(A52,[7]令和4年度契約状況調査票!$F:$AW,31,FALSE),(IF(P52="分担契約/単価契約","単価契約"&amp;CHAR(10)&amp;"予定調達総額 "&amp;TEXT(VLOOKUP(A52,[7]令和4年度契約状況調査票!$F:$AW,15,FALSE),"#,##0円")&amp;CHAR(10)&amp;"分担契約"&amp;CHAR(10)&amp;VLOOKUP(A52,[7]令和4年度契約状況調査票!$F:$AW,31,FALSE),IF(P52="分担契約","分担契約"&amp;CHAR(10)&amp;"契約総額 "&amp;TEXT(VLOOKUP(A52,[7]令和4年度契約状況調査票!$F:$AW,15,FALSE),"#,##0円")&amp;CHAR(10)&amp;VLOOKUP(A52,[7]令和4年度契約状況調査票!$F:$AW,31,FALSE),IF(P52="単価契約","単価契約"&amp;CHAR(10)&amp;"予定調達総額 "&amp;TEXT(VLOOKUP(A52,[7]令和4年度契約状況調査票!$F:$AW,15,FALSE),"#,##0円")&amp;CHAR(10)&amp;VLOOKUP(A52,[7]令和4年度契約状況調査票!$F:$AW,31,FALSE),VLOOKUP(A52,[7]令和4年度契約状況調査票!$F:$AW,31,FALSE))))))))</f>
        <v/>
      </c>
      <c r="P52" s="9" t="str">
        <f>IF(A52="","",VLOOKUP(A52,[7]令和4年度契約状況調査票!$F:$CE,52,FALSE))</f>
        <v/>
      </c>
    </row>
    <row r="53" spans="1:16" s="9" customFormat="1" ht="67.5" hidden="1" customHeight="1">
      <c r="A53" s="10" t="str">
        <f>IF(MAX([7]令和4年度契約状況調査票!F52:F1066)&gt;=ROW()-5,ROW()-5,"")</f>
        <v/>
      </c>
      <c r="B53" s="11" t="str">
        <f>IF(A53="","",VLOOKUP(A53,[7]令和4年度契約状況調査票!$F:$AW,4,FALSE))</f>
        <v/>
      </c>
      <c r="C53" s="12" t="str">
        <f>IF(A53="","",VLOOKUP(A53,[7]令和4年度契約状況調査票!$F:$AW,5,FALSE))</f>
        <v/>
      </c>
      <c r="D53" s="13" t="str">
        <f>IF(A53="","",VLOOKUP(A53,[7]令和4年度契約状況調査票!$F:$AW,8,FALSE))</f>
        <v/>
      </c>
      <c r="E53" s="11" t="str">
        <f>IF(A53="","",VLOOKUP(A53,[7]令和4年度契約状況調査票!$F:$AW,9,FALSE))</f>
        <v/>
      </c>
      <c r="F53" s="14" t="str">
        <f>IF(A53="","",VLOOKUP(A53,[7]令和4年度契約状況調査票!$F:$AW,10,FALSE))</f>
        <v/>
      </c>
      <c r="G53" s="15" t="str">
        <f>IF(A53="","",VLOOKUP(A53,[7]令和4年度契約状況調査票!$F:$AW,30,FALSE))</f>
        <v/>
      </c>
      <c r="H53" s="16" t="str">
        <f>IF(A53="","",IF(VLOOKUP(A53,[7]令和4年度契約状況調査票!$F:$AW,15,FALSE)="他官署で調達手続きを実施のため","他官署で調達手続きを実施のため",IF(VLOOKUP(A53,[7]令和4年度契約状況調査票!$F:$AW,22,FALSE)="②同種の他の契約の予定価格を類推されるおそれがあるため公表しない","同種の他の契約の予定価格を類推されるおそれがあるため公表しない",IF(VLOOKUP(A53,[7]令和4年度契約状況調査票!$F:$AW,22,FALSE)="－","－",IF(VLOOKUP(A53,[7]令和4年度契約状況調査票!$F:$AW,6,FALSE)&lt;&gt;"",TEXT(VLOOKUP(A53,[7]令和4年度契約状況調査票!$F:$AW,15,FALSE),"#,##0円")&amp;CHAR(10)&amp;"(A)",VLOOKUP(A53,[7]令和4年度契約状況調査票!$F:$AW,15,FALSE))))))</f>
        <v/>
      </c>
      <c r="I53" s="16" t="str">
        <f>IF(A53="","",VLOOKUP(A53,[7]令和4年度契約状況調査票!$F:$AW,16,FALSE))</f>
        <v/>
      </c>
      <c r="J53" s="17" t="str">
        <f>IF(A53="","",IF(VLOOKUP(A53,[7]令和4年度契約状況調査票!$F:$AW,15,FALSE)="他官署で調達手続きを実施のため","－",IF(VLOOKUP(A53,[7]令和4年度契約状況調査票!$F:$AW,22,FALSE)="②同種の他の契約の予定価格を類推されるおそれがあるため公表しない","－",IF(VLOOKUP(A53,[7]令和4年度契約状況調査票!$F:$AW,22,FALSE)="－","－",IF(VLOOKUP(A53,[7]令和4年度契約状況調査票!$F:$AW,6,FALSE)&lt;&gt;"",TEXT(VLOOKUP(A53,[7]令和4年度契約状況調査票!$F:$AW,18,FALSE),"#.0%")&amp;CHAR(10)&amp;"(B/A×100)",VLOOKUP(A53,[7]令和4年度契約状況調査票!$F:$AW,18,FALSE))))))</f>
        <v/>
      </c>
      <c r="K53" s="18"/>
      <c r="L53" s="17" t="str">
        <f>IF(A53="","",IF(VLOOKUP(A53,[7]令和4年度契約状況調査票!$F:$AW,26,FALSE)="①公益社団法人","公社",IF(VLOOKUP(A53,[7]令和4年度契約状況調査票!$F:$AW,26,FALSE)="②公益財団法人","公財","")))</f>
        <v/>
      </c>
      <c r="M53" s="17" t="str">
        <f>IF(A53="","",VLOOKUP(A53,[7]令和4年度契約状況調査票!$F:$AW,27,FALSE))</f>
        <v/>
      </c>
      <c r="N53" s="18" t="str">
        <f>IF(A53="","",IF(VLOOKUP(A53,[7]令和4年度契約状況調査票!$F:$AW,12,FALSE)="国所管",VLOOKUP(A53,[7]令和4年度契約状況調査票!$F:$AW,23,FALSE),""))</f>
        <v/>
      </c>
      <c r="O53" s="19" t="str">
        <f>IF(A53="","",IF(AND(Q53="○",P53="分担契約/単価契約"),"単価契約"&amp;CHAR(10)&amp;"予定調達総額 "&amp;TEXT(VLOOKUP(A53,[7]令和4年度契約状況調査票!$F:$AW,15,FALSE),"#,##0円")&amp;"(B)"&amp;CHAR(10)&amp;"分担契約"&amp;CHAR(10)&amp;VLOOKUP(A53,[7]令和4年度契約状況調査票!$F:$AW,31,FALSE),IF(AND(Q53="○",P53="分担契約"),"分担契約"&amp;CHAR(10)&amp;"契約総額 "&amp;TEXT(VLOOKUP(A53,[7]令和4年度契約状況調査票!$F:$AW,15,FALSE),"#,##0円")&amp;"(B)"&amp;CHAR(10)&amp;VLOOKUP(A53,[7]令和4年度契約状況調査票!$F:$AW,31,FALSE),(IF(P53="分担契約/単価契約","単価契約"&amp;CHAR(10)&amp;"予定調達総額 "&amp;TEXT(VLOOKUP(A53,[7]令和4年度契約状況調査票!$F:$AW,15,FALSE),"#,##0円")&amp;CHAR(10)&amp;"分担契約"&amp;CHAR(10)&amp;VLOOKUP(A53,[7]令和4年度契約状況調査票!$F:$AW,31,FALSE),IF(P53="分担契約","分担契約"&amp;CHAR(10)&amp;"契約総額 "&amp;TEXT(VLOOKUP(A53,[7]令和4年度契約状況調査票!$F:$AW,15,FALSE),"#,##0円")&amp;CHAR(10)&amp;VLOOKUP(A53,[7]令和4年度契約状況調査票!$F:$AW,31,FALSE),IF(P53="単価契約","単価契約"&amp;CHAR(10)&amp;"予定調達総額 "&amp;TEXT(VLOOKUP(A53,[7]令和4年度契約状況調査票!$F:$AW,15,FALSE),"#,##0円")&amp;CHAR(10)&amp;VLOOKUP(A53,[7]令和4年度契約状況調査票!$F:$AW,31,FALSE),VLOOKUP(A53,[7]令和4年度契約状況調査票!$F:$AW,31,FALSE))))))))</f>
        <v/>
      </c>
      <c r="P53" s="9" t="str">
        <f>IF(A53="","",VLOOKUP(A53,[7]令和4年度契約状況調査票!$F:$CE,52,FALSE))</f>
        <v/>
      </c>
    </row>
    <row r="54" spans="1:16" s="9" customFormat="1" ht="67.5" hidden="1" customHeight="1">
      <c r="A54" s="10" t="str">
        <f>IF(MAX([7]令和4年度契約状況調査票!F53:F1067)&gt;=ROW()-5,ROW()-5,"")</f>
        <v/>
      </c>
      <c r="B54" s="11" t="str">
        <f>IF(A54="","",VLOOKUP(A54,[7]令和4年度契約状況調査票!$F:$AW,4,FALSE))</f>
        <v/>
      </c>
      <c r="C54" s="12" t="str">
        <f>IF(A54="","",VLOOKUP(A54,[7]令和4年度契約状況調査票!$F:$AW,5,FALSE))</f>
        <v/>
      </c>
      <c r="D54" s="13" t="str">
        <f>IF(A54="","",VLOOKUP(A54,[7]令和4年度契約状況調査票!$F:$AW,8,FALSE))</f>
        <v/>
      </c>
      <c r="E54" s="11" t="str">
        <f>IF(A54="","",VLOOKUP(A54,[7]令和4年度契約状況調査票!$F:$AW,9,FALSE))</f>
        <v/>
      </c>
      <c r="F54" s="14" t="str">
        <f>IF(A54="","",VLOOKUP(A54,[7]令和4年度契約状況調査票!$F:$AW,10,FALSE))</f>
        <v/>
      </c>
      <c r="G54" s="15" t="str">
        <f>IF(A54="","",VLOOKUP(A54,[7]令和4年度契約状況調査票!$F:$AW,30,FALSE))</f>
        <v/>
      </c>
      <c r="H54" s="16" t="str">
        <f>IF(A54="","",IF(VLOOKUP(A54,[7]令和4年度契約状況調査票!$F:$AW,15,FALSE)="他官署で調達手続きを実施のため","他官署で調達手続きを実施のため",IF(VLOOKUP(A54,[7]令和4年度契約状況調査票!$F:$AW,22,FALSE)="②同種の他の契約の予定価格を類推されるおそれがあるため公表しない","同種の他の契約の予定価格を類推されるおそれがあるため公表しない",IF(VLOOKUP(A54,[7]令和4年度契約状況調査票!$F:$AW,22,FALSE)="－","－",IF(VLOOKUP(A54,[7]令和4年度契約状況調査票!$F:$AW,6,FALSE)&lt;&gt;"",TEXT(VLOOKUP(A54,[7]令和4年度契約状況調査票!$F:$AW,15,FALSE),"#,##0円")&amp;CHAR(10)&amp;"(A)",VLOOKUP(A54,[7]令和4年度契約状況調査票!$F:$AW,15,FALSE))))))</f>
        <v/>
      </c>
      <c r="I54" s="16" t="str">
        <f>IF(A54="","",VLOOKUP(A54,[7]令和4年度契約状況調査票!$F:$AW,16,FALSE))</f>
        <v/>
      </c>
      <c r="J54" s="17" t="str">
        <f>IF(A54="","",IF(VLOOKUP(A54,[7]令和4年度契約状況調査票!$F:$AW,15,FALSE)="他官署で調達手続きを実施のため","－",IF(VLOOKUP(A54,[7]令和4年度契約状況調査票!$F:$AW,22,FALSE)="②同種の他の契約の予定価格を類推されるおそれがあるため公表しない","－",IF(VLOOKUP(A54,[7]令和4年度契約状況調査票!$F:$AW,22,FALSE)="－","－",IF(VLOOKUP(A54,[7]令和4年度契約状況調査票!$F:$AW,6,FALSE)&lt;&gt;"",TEXT(VLOOKUP(A54,[7]令和4年度契約状況調査票!$F:$AW,18,FALSE),"#.0%")&amp;CHAR(10)&amp;"(B/A×100)",VLOOKUP(A54,[7]令和4年度契約状況調査票!$F:$AW,18,FALSE))))))</f>
        <v/>
      </c>
      <c r="K54" s="18"/>
      <c r="L54" s="17" t="str">
        <f>IF(A54="","",IF(VLOOKUP(A54,[7]令和4年度契約状況調査票!$F:$AW,26,FALSE)="①公益社団法人","公社",IF(VLOOKUP(A54,[7]令和4年度契約状況調査票!$F:$AW,26,FALSE)="②公益財団法人","公財","")))</f>
        <v/>
      </c>
      <c r="M54" s="17" t="str">
        <f>IF(A54="","",VLOOKUP(A54,[7]令和4年度契約状況調査票!$F:$AW,27,FALSE))</f>
        <v/>
      </c>
      <c r="N54" s="18" t="str">
        <f>IF(A54="","",IF(VLOOKUP(A54,[7]令和4年度契約状況調査票!$F:$AW,12,FALSE)="国所管",VLOOKUP(A54,[7]令和4年度契約状況調査票!$F:$AW,23,FALSE),""))</f>
        <v/>
      </c>
      <c r="O54" s="19" t="str">
        <f>IF(A54="","",IF(AND(Q54="○",P54="分担契約/単価契約"),"単価契約"&amp;CHAR(10)&amp;"予定調達総額 "&amp;TEXT(VLOOKUP(A54,[7]令和4年度契約状況調査票!$F:$AW,15,FALSE),"#,##0円")&amp;"(B)"&amp;CHAR(10)&amp;"分担契約"&amp;CHAR(10)&amp;VLOOKUP(A54,[7]令和4年度契約状況調査票!$F:$AW,31,FALSE),IF(AND(Q54="○",P54="分担契約"),"分担契約"&amp;CHAR(10)&amp;"契約総額 "&amp;TEXT(VLOOKUP(A54,[7]令和4年度契約状況調査票!$F:$AW,15,FALSE),"#,##0円")&amp;"(B)"&amp;CHAR(10)&amp;VLOOKUP(A54,[7]令和4年度契約状況調査票!$F:$AW,31,FALSE),(IF(P54="分担契約/単価契約","単価契約"&amp;CHAR(10)&amp;"予定調達総額 "&amp;TEXT(VLOOKUP(A54,[7]令和4年度契約状況調査票!$F:$AW,15,FALSE),"#,##0円")&amp;CHAR(10)&amp;"分担契約"&amp;CHAR(10)&amp;VLOOKUP(A54,[7]令和4年度契約状況調査票!$F:$AW,31,FALSE),IF(P54="分担契約","分担契約"&amp;CHAR(10)&amp;"契約総額 "&amp;TEXT(VLOOKUP(A54,[7]令和4年度契約状況調査票!$F:$AW,15,FALSE),"#,##0円")&amp;CHAR(10)&amp;VLOOKUP(A54,[7]令和4年度契約状況調査票!$F:$AW,31,FALSE),IF(P54="単価契約","単価契約"&amp;CHAR(10)&amp;"予定調達総額 "&amp;TEXT(VLOOKUP(A54,[7]令和4年度契約状況調査票!$F:$AW,15,FALSE),"#,##0円")&amp;CHAR(10)&amp;VLOOKUP(A54,[7]令和4年度契約状況調査票!$F:$AW,31,FALSE),VLOOKUP(A54,[7]令和4年度契約状況調査票!$F:$AW,31,FALSE))))))))</f>
        <v/>
      </c>
      <c r="P54" s="9" t="str">
        <f>IF(A54="","",VLOOKUP(A54,[7]令和4年度契約状況調査票!$F:$CE,52,FALSE))</f>
        <v/>
      </c>
    </row>
    <row r="55" spans="1:16" s="9" customFormat="1" ht="67.5" hidden="1" customHeight="1">
      <c r="A55" s="10" t="str">
        <f>IF(MAX([7]令和4年度契約状況調査票!F54:F1068)&gt;=ROW()-5,ROW()-5,"")</f>
        <v/>
      </c>
      <c r="B55" s="11" t="str">
        <f>IF(A55="","",VLOOKUP(A55,[7]令和4年度契約状況調査票!$F:$AW,4,FALSE))</f>
        <v/>
      </c>
      <c r="C55" s="12" t="str">
        <f>IF(A55="","",VLOOKUP(A55,[7]令和4年度契約状況調査票!$F:$AW,5,FALSE))</f>
        <v/>
      </c>
      <c r="D55" s="13" t="str">
        <f>IF(A55="","",VLOOKUP(A55,[7]令和4年度契約状況調査票!$F:$AW,8,FALSE))</f>
        <v/>
      </c>
      <c r="E55" s="11" t="str">
        <f>IF(A55="","",VLOOKUP(A55,[7]令和4年度契約状況調査票!$F:$AW,9,FALSE))</f>
        <v/>
      </c>
      <c r="F55" s="14" t="str">
        <f>IF(A55="","",VLOOKUP(A55,[7]令和4年度契約状況調査票!$F:$AW,10,FALSE))</f>
        <v/>
      </c>
      <c r="G55" s="15" t="str">
        <f>IF(A55="","",VLOOKUP(A55,[7]令和4年度契約状況調査票!$F:$AW,30,FALSE))</f>
        <v/>
      </c>
      <c r="H55" s="16" t="str">
        <f>IF(A55="","",IF(VLOOKUP(A55,[7]令和4年度契約状況調査票!$F:$AW,15,FALSE)="他官署で調達手続きを実施のため","他官署で調達手続きを実施のため",IF(VLOOKUP(A55,[7]令和4年度契約状況調査票!$F:$AW,22,FALSE)="②同種の他の契約の予定価格を類推されるおそれがあるため公表しない","同種の他の契約の予定価格を類推されるおそれがあるため公表しない",IF(VLOOKUP(A55,[7]令和4年度契約状況調査票!$F:$AW,22,FALSE)="－","－",IF(VLOOKUP(A55,[7]令和4年度契約状況調査票!$F:$AW,6,FALSE)&lt;&gt;"",TEXT(VLOOKUP(A55,[7]令和4年度契約状況調査票!$F:$AW,15,FALSE),"#,##0円")&amp;CHAR(10)&amp;"(A)",VLOOKUP(A55,[7]令和4年度契約状況調査票!$F:$AW,15,FALSE))))))</f>
        <v/>
      </c>
      <c r="I55" s="16" t="str">
        <f>IF(A55="","",VLOOKUP(A55,[7]令和4年度契約状況調査票!$F:$AW,16,FALSE))</f>
        <v/>
      </c>
      <c r="J55" s="17" t="str">
        <f>IF(A55="","",IF(VLOOKUP(A55,[7]令和4年度契約状況調査票!$F:$AW,15,FALSE)="他官署で調達手続きを実施のため","－",IF(VLOOKUP(A55,[7]令和4年度契約状況調査票!$F:$AW,22,FALSE)="②同種の他の契約の予定価格を類推されるおそれがあるため公表しない","－",IF(VLOOKUP(A55,[7]令和4年度契約状況調査票!$F:$AW,22,FALSE)="－","－",IF(VLOOKUP(A55,[7]令和4年度契約状況調査票!$F:$AW,6,FALSE)&lt;&gt;"",TEXT(VLOOKUP(A55,[7]令和4年度契約状況調査票!$F:$AW,18,FALSE),"#.0%")&amp;CHAR(10)&amp;"(B/A×100)",VLOOKUP(A55,[7]令和4年度契約状況調査票!$F:$AW,18,FALSE))))))</f>
        <v/>
      </c>
      <c r="K55" s="18"/>
      <c r="L55" s="17" t="str">
        <f>IF(A55="","",IF(VLOOKUP(A55,[7]令和4年度契約状況調査票!$F:$AW,26,FALSE)="①公益社団法人","公社",IF(VLOOKUP(A55,[7]令和4年度契約状況調査票!$F:$AW,26,FALSE)="②公益財団法人","公財","")))</f>
        <v/>
      </c>
      <c r="M55" s="17" t="str">
        <f>IF(A55="","",VLOOKUP(A55,[7]令和4年度契約状況調査票!$F:$AW,27,FALSE))</f>
        <v/>
      </c>
      <c r="N55" s="18" t="str">
        <f>IF(A55="","",IF(VLOOKUP(A55,[7]令和4年度契約状況調査票!$F:$AW,12,FALSE)="国所管",VLOOKUP(A55,[7]令和4年度契約状況調査票!$F:$AW,23,FALSE),""))</f>
        <v/>
      </c>
      <c r="O55" s="19" t="str">
        <f>IF(A55="","",IF(AND(Q55="○",P55="分担契約/単価契約"),"単価契約"&amp;CHAR(10)&amp;"予定調達総額 "&amp;TEXT(VLOOKUP(A55,[7]令和4年度契約状況調査票!$F:$AW,15,FALSE),"#,##0円")&amp;"(B)"&amp;CHAR(10)&amp;"分担契約"&amp;CHAR(10)&amp;VLOOKUP(A55,[7]令和4年度契約状況調査票!$F:$AW,31,FALSE),IF(AND(Q55="○",P55="分担契約"),"分担契約"&amp;CHAR(10)&amp;"契約総額 "&amp;TEXT(VLOOKUP(A55,[7]令和4年度契約状況調査票!$F:$AW,15,FALSE),"#,##0円")&amp;"(B)"&amp;CHAR(10)&amp;VLOOKUP(A55,[7]令和4年度契約状況調査票!$F:$AW,31,FALSE),(IF(P55="分担契約/単価契約","単価契約"&amp;CHAR(10)&amp;"予定調達総額 "&amp;TEXT(VLOOKUP(A55,[7]令和4年度契約状況調査票!$F:$AW,15,FALSE),"#,##0円")&amp;CHAR(10)&amp;"分担契約"&amp;CHAR(10)&amp;VLOOKUP(A55,[7]令和4年度契約状況調査票!$F:$AW,31,FALSE),IF(P55="分担契約","分担契約"&amp;CHAR(10)&amp;"契約総額 "&amp;TEXT(VLOOKUP(A55,[7]令和4年度契約状況調査票!$F:$AW,15,FALSE),"#,##0円")&amp;CHAR(10)&amp;VLOOKUP(A55,[7]令和4年度契約状況調査票!$F:$AW,31,FALSE),IF(P55="単価契約","単価契約"&amp;CHAR(10)&amp;"予定調達総額 "&amp;TEXT(VLOOKUP(A55,[7]令和4年度契約状況調査票!$F:$AW,15,FALSE),"#,##0円")&amp;CHAR(10)&amp;VLOOKUP(A55,[7]令和4年度契約状況調査票!$F:$AW,31,FALSE),VLOOKUP(A55,[7]令和4年度契約状況調査票!$F:$AW,31,FALSE))))))))</f>
        <v/>
      </c>
      <c r="P55" s="9" t="str">
        <f>IF(A55="","",VLOOKUP(A55,[7]令和4年度契約状況調査票!$F:$CE,52,FALSE))</f>
        <v/>
      </c>
    </row>
    <row r="56" spans="1:16" s="9" customFormat="1" ht="67.5" hidden="1" customHeight="1">
      <c r="A56" s="10" t="str">
        <f>IF(MAX([7]令和4年度契約状況調査票!F55:F1069)&gt;=ROW()-5,ROW()-5,"")</f>
        <v/>
      </c>
      <c r="B56" s="11" t="str">
        <f>IF(A56="","",VLOOKUP(A56,[7]令和4年度契約状況調査票!$F:$AW,4,FALSE))</f>
        <v/>
      </c>
      <c r="C56" s="12" t="str">
        <f>IF(A56="","",VLOOKUP(A56,[7]令和4年度契約状況調査票!$F:$AW,5,FALSE))</f>
        <v/>
      </c>
      <c r="D56" s="13" t="str">
        <f>IF(A56="","",VLOOKUP(A56,[7]令和4年度契約状況調査票!$F:$AW,8,FALSE))</f>
        <v/>
      </c>
      <c r="E56" s="11" t="str">
        <f>IF(A56="","",VLOOKUP(A56,[7]令和4年度契約状況調査票!$F:$AW,9,FALSE))</f>
        <v/>
      </c>
      <c r="F56" s="14" t="str">
        <f>IF(A56="","",VLOOKUP(A56,[7]令和4年度契約状況調査票!$F:$AW,10,FALSE))</f>
        <v/>
      </c>
      <c r="G56" s="15" t="str">
        <f>IF(A56="","",VLOOKUP(A56,[7]令和4年度契約状況調査票!$F:$AW,30,FALSE))</f>
        <v/>
      </c>
      <c r="H56" s="16" t="str">
        <f>IF(A56="","",IF(VLOOKUP(A56,[7]令和4年度契約状況調査票!$F:$AW,15,FALSE)="他官署で調達手続きを実施のため","他官署で調達手続きを実施のため",IF(VLOOKUP(A56,[7]令和4年度契約状況調査票!$F:$AW,22,FALSE)="②同種の他の契約の予定価格を類推されるおそれがあるため公表しない","同種の他の契約の予定価格を類推されるおそれがあるため公表しない",IF(VLOOKUP(A56,[7]令和4年度契約状況調査票!$F:$AW,22,FALSE)="－","－",IF(VLOOKUP(A56,[7]令和4年度契約状況調査票!$F:$AW,6,FALSE)&lt;&gt;"",TEXT(VLOOKUP(A56,[7]令和4年度契約状況調査票!$F:$AW,15,FALSE),"#,##0円")&amp;CHAR(10)&amp;"(A)",VLOOKUP(A56,[7]令和4年度契約状況調査票!$F:$AW,15,FALSE))))))</f>
        <v/>
      </c>
      <c r="I56" s="16" t="str">
        <f>IF(A56="","",VLOOKUP(A56,[7]令和4年度契約状況調査票!$F:$AW,16,FALSE))</f>
        <v/>
      </c>
      <c r="J56" s="17" t="str">
        <f>IF(A56="","",IF(VLOOKUP(A56,[7]令和4年度契約状況調査票!$F:$AW,15,FALSE)="他官署で調達手続きを実施のため","－",IF(VLOOKUP(A56,[7]令和4年度契約状況調査票!$F:$AW,22,FALSE)="②同種の他の契約の予定価格を類推されるおそれがあるため公表しない","－",IF(VLOOKUP(A56,[7]令和4年度契約状況調査票!$F:$AW,22,FALSE)="－","－",IF(VLOOKUP(A56,[7]令和4年度契約状況調査票!$F:$AW,6,FALSE)&lt;&gt;"",TEXT(VLOOKUP(A56,[7]令和4年度契約状況調査票!$F:$AW,18,FALSE),"#.0%")&amp;CHAR(10)&amp;"(B/A×100)",VLOOKUP(A56,[7]令和4年度契約状況調査票!$F:$AW,18,FALSE))))))</f>
        <v/>
      </c>
      <c r="K56" s="18"/>
      <c r="L56" s="17" t="str">
        <f>IF(A56="","",IF(VLOOKUP(A56,[7]令和4年度契約状況調査票!$F:$AW,26,FALSE)="①公益社団法人","公社",IF(VLOOKUP(A56,[7]令和4年度契約状況調査票!$F:$AW,26,FALSE)="②公益財団法人","公財","")))</f>
        <v/>
      </c>
      <c r="M56" s="17" t="str">
        <f>IF(A56="","",VLOOKUP(A56,[7]令和4年度契約状況調査票!$F:$AW,27,FALSE))</f>
        <v/>
      </c>
      <c r="N56" s="18" t="str">
        <f>IF(A56="","",IF(VLOOKUP(A56,[7]令和4年度契約状況調査票!$F:$AW,12,FALSE)="国所管",VLOOKUP(A56,[7]令和4年度契約状況調査票!$F:$AW,23,FALSE),""))</f>
        <v/>
      </c>
      <c r="O56" s="19" t="str">
        <f>IF(A56="","",IF(AND(Q56="○",P56="分担契約/単価契約"),"単価契約"&amp;CHAR(10)&amp;"予定調達総額 "&amp;TEXT(VLOOKUP(A56,[7]令和4年度契約状況調査票!$F:$AW,15,FALSE),"#,##0円")&amp;"(B)"&amp;CHAR(10)&amp;"分担契約"&amp;CHAR(10)&amp;VLOOKUP(A56,[7]令和4年度契約状況調査票!$F:$AW,31,FALSE),IF(AND(Q56="○",P56="分担契約"),"分担契約"&amp;CHAR(10)&amp;"契約総額 "&amp;TEXT(VLOOKUP(A56,[7]令和4年度契約状況調査票!$F:$AW,15,FALSE),"#,##0円")&amp;"(B)"&amp;CHAR(10)&amp;VLOOKUP(A56,[7]令和4年度契約状況調査票!$F:$AW,31,FALSE),(IF(P56="分担契約/単価契約","単価契約"&amp;CHAR(10)&amp;"予定調達総額 "&amp;TEXT(VLOOKUP(A56,[7]令和4年度契約状況調査票!$F:$AW,15,FALSE),"#,##0円")&amp;CHAR(10)&amp;"分担契約"&amp;CHAR(10)&amp;VLOOKUP(A56,[7]令和4年度契約状況調査票!$F:$AW,31,FALSE),IF(P56="分担契約","分担契約"&amp;CHAR(10)&amp;"契約総額 "&amp;TEXT(VLOOKUP(A56,[7]令和4年度契約状況調査票!$F:$AW,15,FALSE),"#,##0円")&amp;CHAR(10)&amp;VLOOKUP(A56,[7]令和4年度契約状況調査票!$F:$AW,31,FALSE),IF(P56="単価契約","単価契約"&amp;CHAR(10)&amp;"予定調達総額 "&amp;TEXT(VLOOKUP(A56,[7]令和4年度契約状況調査票!$F:$AW,15,FALSE),"#,##0円")&amp;CHAR(10)&amp;VLOOKUP(A56,[7]令和4年度契約状況調査票!$F:$AW,31,FALSE),VLOOKUP(A56,[7]令和4年度契約状況調査票!$F:$AW,31,FALSE))))))))</f>
        <v/>
      </c>
      <c r="P56" s="9" t="str">
        <f>IF(A56="","",VLOOKUP(A56,[7]令和4年度契約状況調査票!$F:$CE,52,FALSE))</f>
        <v/>
      </c>
    </row>
    <row r="57" spans="1:16" s="9" customFormat="1" ht="67.5" hidden="1" customHeight="1">
      <c r="A57" s="10" t="str">
        <f>IF(MAX([7]令和4年度契約状況調査票!F56:F1070)&gt;=ROW()-5,ROW()-5,"")</f>
        <v/>
      </c>
      <c r="B57" s="11" t="str">
        <f>IF(A57="","",VLOOKUP(A57,[7]令和4年度契約状況調査票!$F:$AW,4,FALSE))</f>
        <v/>
      </c>
      <c r="C57" s="12" t="str">
        <f>IF(A57="","",VLOOKUP(A57,[7]令和4年度契約状況調査票!$F:$AW,5,FALSE))</f>
        <v/>
      </c>
      <c r="D57" s="13" t="str">
        <f>IF(A57="","",VLOOKUP(A57,[7]令和4年度契約状況調査票!$F:$AW,8,FALSE))</f>
        <v/>
      </c>
      <c r="E57" s="11" t="str">
        <f>IF(A57="","",VLOOKUP(A57,[7]令和4年度契約状況調査票!$F:$AW,9,FALSE))</f>
        <v/>
      </c>
      <c r="F57" s="14" t="str">
        <f>IF(A57="","",VLOOKUP(A57,[7]令和4年度契約状況調査票!$F:$AW,10,FALSE))</f>
        <v/>
      </c>
      <c r="G57" s="15" t="str">
        <f>IF(A57="","",VLOOKUP(A57,[7]令和4年度契約状況調査票!$F:$AW,30,FALSE))</f>
        <v/>
      </c>
      <c r="H57" s="16" t="str">
        <f>IF(A57="","",IF(VLOOKUP(A57,[7]令和4年度契約状況調査票!$F:$AW,15,FALSE)="他官署で調達手続きを実施のため","他官署で調達手続きを実施のため",IF(VLOOKUP(A57,[7]令和4年度契約状況調査票!$F:$AW,22,FALSE)="②同種の他の契約の予定価格を類推されるおそれがあるため公表しない","同種の他の契約の予定価格を類推されるおそれがあるため公表しない",IF(VLOOKUP(A57,[7]令和4年度契約状況調査票!$F:$AW,22,FALSE)="－","－",IF(VLOOKUP(A57,[7]令和4年度契約状況調査票!$F:$AW,6,FALSE)&lt;&gt;"",TEXT(VLOOKUP(A57,[7]令和4年度契約状況調査票!$F:$AW,15,FALSE),"#,##0円")&amp;CHAR(10)&amp;"(A)",VLOOKUP(A57,[7]令和4年度契約状況調査票!$F:$AW,15,FALSE))))))</f>
        <v/>
      </c>
      <c r="I57" s="16" t="str">
        <f>IF(A57="","",VLOOKUP(A57,[7]令和4年度契約状況調査票!$F:$AW,16,FALSE))</f>
        <v/>
      </c>
      <c r="J57" s="17" t="str">
        <f>IF(A57="","",IF(VLOOKUP(A57,[7]令和4年度契約状況調査票!$F:$AW,15,FALSE)="他官署で調達手続きを実施のため","－",IF(VLOOKUP(A57,[7]令和4年度契約状況調査票!$F:$AW,22,FALSE)="②同種の他の契約の予定価格を類推されるおそれがあるため公表しない","－",IF(VLOOKUP(A57,[7]令和4年度契約状況調査票!$F:$AW,22,FALSE)="－","－",IF(VLOOKUP(A57,[7]令和4年度契約状況調査票!$F:$AW,6,FALSE)&lt;&gt;"",TEXT(VLOOKUP(A57,[7]令和4年度契約状況調査票!$F:$AW,18,FALSE),"#.0%")&amp;CHAR(10)&amp;"(B/A×100)",VLOOKUP(A57,[7]令和4年度契約状況調査票!$F:$AW,18,FALSE))))))</f>
        <v/>
      </c>
      <c r="K57" s="18"/>
      <c r="L57" s="17" t="str">
        <f>IF(A57="","",IF(VLOOKUP(A57,[7]令和4年度契約状況調査票!$F:$AW,26,FALSE)="①公益社団法人","公社",IF(VLOOKUP(A57,[7]令和4年度契約状況調査票!$F:$AW,26,FALSE)="②公益財団法人","公財","")))</f>
        <v/>
      </c>
      <c r="M57" s="17" t="str">
        <f>IF(A57="","",VLOOKUP(A57,[7]令和4年度契約状況調査票!$F:$AW,27,FALSE))</f>
        <v/>
      </c>
      <c r="N57" s="18" t="str">
        <f>IF(A57="","",IF(VLOOKUP(A57,[7]令和4年度契約状況調査票!$F:$AW,12,FALSE)="国所管",VLOOKUP(A57,[7]令和4年度契約状況調査票!$F:$AW,23,FALSE),""))</f>
        <v/>
      </c>
      <c r="O57" s="19" t="str">
        <f>IF(A57="","",IF(AND(Q57="○",P57="分担契約/単価契約"),"単価契約"&amp;CHAR(10)&amp;"予定調達総額 "&amp;TEXT(VLOOKUP(A57,[7]令和4年度契約状況調査票!$F:$AW,15,FALSE),"#,##0円")&amp;"(B)"&amp;CHAR(10)&amp;"分担契約"&amp;CHAR(10)&amp;VLOOKUP(A57,[7]令和4年度契約状況調査票!$F:$AW,31,FALSE),IF(AND(Q57="○",P57="分担契約"),"分担契約"&amp;CHAR(10)&amp;"契約総額 "&amp;TEXT(VLOOKUP(A57,[7]令和4年度契約状況調査票!$F:$AW,15,FALSE),"#,##0円")&amp;"(B)"&amp;CHAR(10)&amp;VLOOKUP(A57,[7]令和4年度契約状況調査票!$F:$AW,31,FALSE),(IF(P57="分担契約/単価契約","単価契約"&amp;CHAR(10)&amp;"予定調達総額 "&amp;TEXT(VLOOKUP(A57,[7]令和4年度契約状況調査票!$F:$AW,15,FALSE),"#,##0円")&amp;CHAR(10)&amp;"分担契約"&amp;CHAR(10)&amp;VLOOKUP(A57,[7]令和4年度契約状況調査票!$F:$AW,31,FALSE),IF(P57="分担契約","分担契約"&amp;CHAR(10)&amp;"契約総額 "&amp;TEXT(VLOOKUP(A57,[7]令和4年度契約状況調査票!$F:$AW,15,FALSE),"#,##0円")&amp;CHAR(10)&amp;VLOOKUP(A57,[7]令和4年度契約状況調査票!$F:$AW,31,FALSE),IF(P57="単価契約","単価契約"&amp;CHAR(10)&amp;"予定調達総額 "&amp;TEXT(VLOOKUP(A57,[7]令和4年度契約状況調査票!$F:$AW,15,FALSE),"#,##0円")&amp;CHAR(10)&amp;VLOOKUP(A57,[7]令和4年度契約状況調査票!$F:$AW,31,FALSE),VLOOKUP(A57,[7]令和4年度契約状況調査票!$F:$AW,31,FALSE))))))))</f>
        <v/>
      </c>
      <c r="P57" s="9" t="str">
        <f>IF(A57="","",VLOOKUP(A57,[7]令和4年度契約状況調査票!$F:$CE,52,FALSE))</f>
        <v/>
      </c>
    </row>
    <row r="58" spans="1:16" s="9" customFormat="1" ht="67.5" hidden="1" customHeight="1">
      <c r="A58" s="10" t="str">
        <f>IF(MAX([7]令和4年度契約状況調査票!F57:F1071)&gt;=ROW()-5,ROW()-5,"")</f>
        <v/>
      </c>
      <c r="B58" s="11" t="str">
        <f>IF(A58="","",VLOOKUP(A58,[7]令和4年度契約状況調査票!$F:$AW,4,FALSE))</f>
        <v/>
      </c>
      <c r="C58" s="12" t="str">
        <f>IF(A58="","",VLOOKUP(A58,[7]令和4年度契約状況調査票!$F:$AW,5,FALSE))</f>
        <v/>
      </c>
      <c r="D58" s="13" t="str">
        <f>IF(A58="","",VLOOKUP(A58,[7]令和4年度契約状況調査票!$F:$AW,8,FALSE))</f>
        <v/>
      </c>
      <c r="E58" s="11" t="str">
        <f>IF(A58="","",VLOOKUP(A58,[7]令和4年度契約状況調査票!$F:$AW,9,FALSE))</f>
        <v/>
      </c>
      <c r="F58" s="14" t="str">
        <f>IF(A58="","",VLOOKUP(A58,[7]令和4年度契約状況調査票!$F:$AW,10,FALSE))</f>
        <v/>
      </c>
      <c r="G58" s="15" t="str">
        <f>IF(A58="","",VLOOKUP(A58,[7]令和4年度契約状況調査票!$F:$AW,30,FALSE))</f>
        <v/>
      </c>
      <c r="H58" s="16" t="str">
        <f>IF(A58="","",IF(VLOOKUP(A58,[7]令和4年度契約状況調査票!$F:$AW,15,FALSE)="他官署で調達手続きを実施のため","他官署で調達手続きを実施のため",IF(VLOOKUP(A58,[7]令和4年度契約状況調査票!$F:$AW,22,FALSE)="②同種の他の契約の予定価格を類推されるおそれがあるため公表しない","同種の他の契約の予定価格を類推されるおそれがあるため公表しない",IF(VLOOKUP(A58,[7]令和4年度契約状況調査票!$F:$AW,22,FALSE)="－","－",IF(VLOOKUP(A58,[7]令和4年度契約状況調査票!$F:$AW,6,FALSE)&lt;&gt;"",TEXT(VLOOKUP(A58,[7]令和4年度契約状況調査票!$F:$AW,15,FALSE),"#,##0円")&amp;CHAR(10)&amp;"(A)",VLOOKUP(A58,[7]令和4年度契約状況調査票!$F:$AW,15,FALSE))))))</f>
        <v/>
      </c>
      <c r="I58" s="16" t="str">
        <f>IF(A58="","",VLOOKUP(A58,[7]令和4年度契約状況調査票!$F:$AW,16,FALSE))</f>
        <v/>
      </c>
      <c r="J58" s="17" t="str">
        <f>IF(A58="","",IF(VLOOKUP(A58,[7]令和4年度契約状況調査票!$F:$AW,15,FALSE)="他官署で調達手続きを実施のため","－",IF(VLOOKUP(A58,[7]令和4年度契約状況調査票!$F:$AW,22,FALSE)="②同種の他の契約の予定価格を類推されるおそれがあるため公表しない","－",IF(VLOOKUP(A58,[7]令和4年度契約状況調査票!$F:$AW,22,FALSE)="－","－",IF(VLOOKUP(A58,[7]令和4年度契約状況調査票!$F:$AW,6,FALSE)&lt;&gt;"",TEXT(VLOOKUP(A58,[7]令和4年度契約状況調査票!$F:$AW,18,FALSE),"#.0%")&amp;CHAR(10)&amp;"(B/A×100)",VLOOKUP(A58,[7]令和4年度契約状況調査票!$F:$AW,18,FALSE))))))</f>
        <v/>
      </c>
      <c r="K58" s="18"/>
      <c r="L58" s="17" t="str">
        <f>IF(A58="","",IF(VLOOKUP(A58,[7]令和4年度契約状況調査票!$F:$AW,26,FALSE)="①公益社団法人","公社",IF(VLOOKUP(A58,[7]令和4年度契約状況調査票!$F:$AW,26,FALSE)="②公益財団法人","公財","")))</f>
        <v/>
      </c>
      <c r="M58" s="17" t="str">
        <f>IF(A58="","",VLOOKUP(A58,[7]令和4年度契約状況調査票!$F:$AW,27,FALSE))</f>
        <v/>
      </c>
      <c r="N58" s="18" t="str">
        <f>IF(A58="","",IF(VLOOKUP(A58,[7]令和4年度契約状況調査票!$F:$AW,12,FALSE)="国所管",VLOOKUP(A58,[7]令和4年度契約状況調査票!$F:$AW,23,FALSE),""))</f>
        <v/>
      </c>
      <c r="O58" s="19" t="str">
        <f>IF(A58="","",IF(AND(Q58="○",P58="分担契約/単価契約"),"単価契約"&amp;CHAR(10)&amp;"予定調達総額 "&amp;TEXT(VLOOKUP(A58,[7]令和4年度契約状況調査票!$F:$AW,15,FALSE),"#,##0円")&amp;"(B)"&amp;CHAR(10)&amp;"分担契約"&amp;CHAR(10)&amp;VLOOKUP(A58,[7]令和4年度契約状況調査票!$F:$AW,31,FALSE),IF(AND(Q58="○",P58="分担契約"),"分担契約"&amp;CHAR(10)&amp;"契約総額 "&amp;TEXT(VLOOKUP(A58,[7]令和4年度契約状況調査票!$F:$AW,15,FALSE),"#,##0円")&amp;"(B)"&amp;CHAR(10)&amp;VLOOKUP(A58,[7]令和4年度契約状況調査票!$F:$AW,31,FALSE),(IF(P58="分担契約/単価契約","単価契約"&amp;CHAR(10)&amp;"予定調達総額 "&amp;TEXT(VLOOKUP(A58,[7]令和4年度契約状況調査票!$F:$AW,15,FALSE),"#,##0円")&amp;CHAR(10)&amp;"分担契約"&amp;CHAR(10)&amp;VLOOKUP(A58,[7]令和4年度契約状況調査票!$F:$AW,31,FALSE),IF(P58="分担契約","分担契約"&amp;CHAR(10)&amp;"契約総額 "&amp;TEXT(VLOOKUP(A58,[7]令和4年度契約状況調査票!$F:$AW,15,FALSE),"#,##0円")&amp;CHAR(10)&amp;VLOOKUP(A58,[7]令和4年度契約状況調査票!$F:$AW,31,FALSE),IF(P58="単価契約","単価契約"&amp;CHAR(10)&amp;"予定調達総額 "&amp;TEXT(VLOOKUP(A58,[7]令和4年度契約状況調査票!$F:$AW,15,FALSE),"#,##0円")&amp;CHAR(10)&amp;VLOOKUP(A58,[7]令和4年度契約状況調査票!$F:$AW,31,FALSE),VLOOKUP(A58,[7]令和4年度契約状況調査票!$F:$AW,31,FALSE))))))))</f>
        <v/>
      </c>
      <c r="P58" s="9" t="str">
        <f>IF(A58="","",VLOOKUP(A58,[7]令和4年度契約状況調査票!$F:$CE,52,FALSE))</f>
        <v/>
      </c>
    </row>
    <row r="59" spans="1:16" s="9" customFormat="1" ht="67.5" hidden="1" customHeight="1">
      <c r="A59" s="10" t="str">
        <f>IF(MAX([7]令和4年度契約状況調査票!F58:F1072)&gt;=ROW()-5,ROW()-5,"")</f>
        <v/>
      </c>
      <c r="B59" s="11" t="str">
        <f>IF(A59="","",VLOOKUP(A59,[7]令和4年度契約状況調査票!$F:$AW,4,FALSE))</f>
        <v/>
      </c>
      <c r="C59" s="12" t="str">
        <f>IF(A59="","",VLOOKUP(A59,[7]令和4年度契約状況調査票!$F:$AW,5,FALSE))</f>
        <v/>
      </c>
      <c r="D59" s="13" t="str">
        <f>IF(A59="","",VLOOKUP(A59,[7]令和4年度契約状況調査票!$F:$AW,8,FALSE))</f>
        <v/>
      </c>
      <c r="E59" s="11" t="str">
        <f>IF(A59="","",VLOOKUP(A59,[7]令和4年度契約状況調査票!$F:$AW,9,FALSE))</f>
        <v/>
      </c>
      <c r="F59" s="14" t="str">
        <f>IF(A59="","",VLOOKUP(A59,[7]令和4年度契約状況調査票!$F:$AW,10,FALSE))</f>
        <v/>
      </c>
      <c r="G59" s="15" t="str">
        <f>IF(A59="","",VLOOKUP(A59,[7]令和4年度契約状況調査票!$F:$AW,30,FALSE))</f>
        <v/>
      </c>
      <c r="H59" s="16" t="str">
        <f>IF(A59="","",IF(VLOOKUP(A59,[7]令和4年度契約状況調査票!$F:$AW,15,FALSE)="他官署で調達手続きを実施のため","他官署で調達手続きを実施のため",IF(VLOOKUP(A59,[7]令和4年度契約状況調査票!$F:$AW,22,FALSE)="②同種の他の契約の予定価格を類推されるおそれがあるため公表しない","同種の他の契約の予定価格を類推されるおそれがあるため公表しない",IF(VLOOKUP(A59,[7]令和4年度契約状況調査票!$F:$AW,22,FALSE)="－","－",IF(VLOOKUP(A59,[7]令和4年度契約状況調査票!$F:$AW,6,FALSE)&lt;&gt;"",TEXT(VLOOKUP(A59,[7]令和4年度契約状況調査票!$F:$AW,15,FALSE),"#,##0円")&amp;CHAR(10)&amp;"(A)",VLOOKUP(A59,[7]令和4年度契約状況調査票!$F:$AW,15,FALSE))))))</f>
        <v/>
      </c>
      <c r="I59" s="16" t="str">
        <f>IF(A59="","",VLOOKUP(A59,[7]令和4年度契約状況調査票!$F:$AW,16,FALSE))</f>
        <v/>
      </c>
      <c r="J59" s="17" t="str">
        <f>IF(A59="","",IF(VLOOKUP(A59,[7]令和4年度契約状況調査票!$F:$AW,15,FALSE)="他官署で調達手続きを実施のため","－",IF(VLOOKUP(A59,[7]令和4年度契約状況調査票!$F:$AW,22,FALSE)="②同種の他の契約の予定価格を類推されるおそれがあるため公表しない","－",IF(VLOOKUP(A59,[7]令和4年度契約状況調査票!$F:$AW,22,FALSE)="－","－",IF(VLOOKUP(A59,[7]令和4年度契約状況調査票!$F:$AW,6,FALSE)&lt;&gt;"",TEXT(VLOOKUP(A59,[7]令和4年度契約状況調査票!$F:$AW,18,FALSE),"#.0%")&amp;CHAR(10)&amp;"(B/A×100)",VLOOKUP(A59,[7]令和4年度契約状況調査票!$F:$AW,18,FALSE))))))</f>
        <v/>
      </c>
      <c r="K59" s="18"/>
      <c r="L59" s="17" t="str">
        <f>IF(A59="","",IF(VLOOKUP(A59,[7]令和4年度契約状況調査票!$F:$AW,26,FALSE)="①公益社団法人","公社",IF(VLOOKUP(A59,[7]令和4年度契約状況調査票!$F:$AW,26,FALSE)="②公益財団法人","公財","")))</f>
        <v/>
      </c>
      <c r="M59" s="17" t="str">
        <f>IF(A59="","",VLOOKUP(A59,[7]令和4年度契約状況調査票!$F:$AW,27,FALSE))</f>
        <v/>
      </c>
      <c r="N59" s="18" t="str">
        <f>IF(A59="","",IF(VLOOKUP(A59,[7]令和4年度契約状況調査票!$F:$AW,12,FALSE)="国所管",VLOOKUP(A59,[7]令和4年度契約状況調査票!$F:$AW,23,FALSE),""))</f>
        <v/>
      </c>
      <c r="O59" s="19" t="str">
        <f>IF(A59="","",IF(AND(Q59="○",P59="分担契約/単価契約"),"単価契約"&amp;CHAR(10)&amp;"予定調達総額 "&amp;TEXT(VLOOKUP(A59,[7]令和4年度契約状況調査票!$F:$AW,15,FALSE),"#,##0円")&amp;"(B)"&amp;CHAR(10)&amp;"分担契約"&amp;CHAR(10)&amp;VLOOKUP(A59,[7]令和4年度契約状況調査票!$F:$AW,31,FALSE),IF(AND(Q59="○",P59="分担契約"),"分担契約"&amp;CHAR(10)&amp;"契約総額 "&amp;TEXT(VLOOKUP(A59,[7]令和4年度契約状況調査票!$F:$AW,15,FALSE),"#,##0円")&amp;"(B)"&amp;CHAR(10)&amp;VLOOKUP(A59,[7]令和4年度契約状況調査票!$F:$AW,31,FALSE),(IF(P59="分担契約/単価契約","単価契約"&amp;CHAR(10)&amp;"予定調達総額 "&amp;TEXT(VLOOKUP(A59,[7]令和4年度契約状況調査票!$F:$AW,15,FALSE),"#,##0円")&amp;CHAR(10)&amp;"分担契約"&amp;CHAR(10)&amp;VLOOKUP(A59,[7]令和4年度契約状況調査票!$F:$AW,31,FALSE),IF(P59="分担契約","分担契約"&amp;CHAR(10)&amp;"契約総額 "&amp;TEXT(VLOOKUP(A59,[7]令和4年度契約状況調査票!$F:$AW,15,FALSE),"#,##0円")&amp;CHAR(10)&amp;VLOOKUP(A59,[7]令和4年度契約状況調査票!$F:$AW,31,FALSE),IF(P59="単価契約","単価契約"&amp;CHAR(10)&amp;"予定調達総額 "&amp;TEXT(VLOOKUP(A59,[7]令和4年度契約状況調査票!$F:$AW,15,FALSE),"#,##0円")&amp;CHAR(10)&amp;VLOOKUP(A59,[7]令和4年度契約状況調査票!$F:$AW,31,FALSE),VLOOKUP(A59,[7]令和4年度契約状況調査票!$F:$AW,31,FALSE))))))))</f>
        <v/>
      </c>
      <c r="P59" s="9" t="str">
        <f>IF(A59="","",VLOOKUP(A59,[7]令和4年度契約状況調査票!$F:$CE,52,FALSE))</f>
        <v/>
      </c>
    </row>
    <row r="60" spans="1:16" s="9" customFormat="1" ht="60" hidden="1" customHeight="1">
      <c r="A60" s="10" t="str">
        <f>IF(MAX([7]令和4年度契約状況調査票!F59:F1073)&gt;=ROW()-5,ROW()-5,"")</f>
        <v/>
      </c>
      <c r="B60" s="11" t="str">
        <f>IF(A60="","",VLOOKUP(A60,[7]令和4年度契約状況調査票!$F:$AW,4,FALSE))</f>
        <v/>
      </c>
      <c r="C60" s="12" t="str">
        <f>IF(A60="","",VLOOKUP(A60,[7]令和4年度契約状況調査票!$F:$AW,5,FALSE))</f>
        <v/>
      </c>
      <c r="D60" s="13" t="str">
        <f>IF(A60="","",VLOOKUP(A60,[7]令和4年度契約状況調査票!$F:$AW,8,FALSE))</f>
        <v/>
      </c>
      <c r="E60" s="11" t="str">
        <f>IF(A60="","",VLOOKUP(A60,[7]令和4年度契約状況調査票!$F:$AW,9,FALSE))</f>
        <v/>
      </c>
      <c r="F60" s="14" t="str">
        <f>IF(A60="","",VLOOKUP(A60,[7]令和4年度契約状況調査票!$F:$AW,10,FALSE))</f>
        <v/>
      </c>
      <c r="G60" s="15" t="str">
        <f>IF(A60="","",VLOOKUP(A60,[7]令和4年度契約状況調査票!$F:$AW,30,FALSE))</f>
        <v/>
      </c>
      <c r="H60" s="16" t="str">
        <f>IF(A60="","",IF(VLOOKUP(A60,[7]令和4年度契約状況調査票!$F:$AW,15,FALSE)="他官署で調達手続きを実施のため","他官署で調達手続きを実施のため",IF(VLOOKUP(A60,[7]令和4年度契約状況調査票!$F:$AW,22,FALSE)="②同種の他の契約の予定価格を類推されるおそれがあるため公表しない","同種の他の契約の予定価格を類推されるおそれがあるため公表しない",IF(VLOOKUP(A60,[7]令和4年度契約状況調査票!$F:$AW,22,FALSE)="－","－",IF(VLOOKUP(A60,[7]令和4年度契約状況調査票!$F:$AW,6,FALSE)&lt;&gt;"",TEXT(VLOOKUP(A60,[7]令和4年度契約状況調査票!$F:$AW,15,FALSE),"#,##0円")&amp;CHAR(10)&amp;"(A)",VLOOKUP(A60,[7]令和4年度契約状況調査票!$F:$AW,15,FALSE))))))</f>
        <v/>
      </c>
      <c r="I60" s="16" t="str">
        <f>IF(A60="","",VLOOKUP(A60,[7]令和4年度契約状況調査票!$F:$AW,16,FALSE))</f>
        <v/>
      </c>
      <c r="J60" s="17" t="str">
        <f>IF(A60="","",IF(VLOOKUP(A60,[7]令和4年度契約状況調査票!$F:$AW,15,FALSE)="他官署で調達手続きを実施のため","－",IF(VLOOKUP(A60,[7]令和4年度契約状況調査票!$F:$AW,22,FALSE)="②同種の他の契約の予定価格を類推されるおそれがあるため公表しない","－",IF(VLOOKUP(A60,[7]令和4年度契約状況調査票!$F:$AW,22,FALSE)="－","－",IF(VLOOKUP(A60,[7]令和4年度契約状況調査票!$F:$AW,6,FALSE)&lt;&gt;"",TEXT(VLOOKUP(A60,[7]令和4年度契約状況調査票!$F:$AW,18,FALSE),"#.0%")&amp;CHAR(10)&amp;"(B/A×100)",VLOOKUP(A60,[7]令和4年度契約状況調査票!$F:$AW,18,FALSE))))))</f>
        <v/>
      </c>
      <c r="K60" s="18"/>
      <c r="L60" s="17" t="str">
        <f>IF(A60="","",IF(VLOOKUP(A60,[7]令和4年度契約状況調査票!$F:$AW,26,FALSE)="①公益社団法人","公社",IF(VLOOKUP(A60,[7]令和4年度契約状況調査票!$F:$AW,26,FALSE)="②公益財団法人","公財","")))</f>
        <v/>
      </c>
      <c r="M60" s="17" t="str">
        <f>IF(A60="","",VLOOKUP(A60,[7]令和4年度契約状況調査票!$F:$AW,27,FALSE))</f>
        <v/>
      </c>
      <c r="N60" s="18" t="str">
        <f>IF(A60="","",IF(VLOOKUP(A60,[7]令和4年度契約状況調査票!$F:$AW,12,FALSE)="国所管",VLOOKUP(A60,[7]令和4年度契約状況調査票!$F:$AW,23,FALSE),""))</f>
        <v/>
      </c>
      <c r="O60" s="19" t="str">
        <f>IF(A60="","",IF(AND(Q60="○",P60="分担契約/単価契約"),"単価契約"&amp;CHAR(10)&amp;"予定調達総額 "&amp;TEXT(VLOOKUP(A60,[7]令和4年度契約状況調査票!$F:$AW,15,FALSE),"#,##0円")&amp;"(B)"&amp;CHAR(10)&amp;"分担契約"&amp;CHAR(10)&amp;VLOOKUP(A60,[7]令和4年度契約状況調査票!$F:$AW,31,FALSE),IF(AND(Q60="○",P60="分担契約"),"分担契約"&amp;CHAR(10)&amp;"契約総額 "&amp;TEXT(VLOOKUP(A60,[7]令和4年度契約状況調査票!$F:$AW,15,FALSE),"#,##0円")&amp;"(B)"&amp;CHAR(10)&amp;VLOOKUP(A60,[7]令和4年度契約状況調査票!$F:$AW,31,FALSE),(IF(P60="分担契約/単価契約","単価契約"&amp;CHAR(10)&amp;"予定調達総額 "&amp;TEXT(VLOOKUP(A60,[7]令和4年度契約状況調査票!$F:$AW,15,FALSE),"#,##0円")&amp;CHAR(10)&amp;"分担契約"&amp;CHAR(10)&amp;VLOOKUP(A60,[7]令和4年度契約状況調査票!$F:$AW,31,FALSE),IF(P60="分担契約","分担契約"&amp;CHAR(10)&amp;"契約総額 "&amp;TEXT(VLOOKUP(A60,[7]令和4年度契約状況調査票!$F:$AW,15,FALSE),"#,##0円")&amp;CHAR(10)&amp;VLOOKUP(A60,[7]令和4年度契約状況調査票!$F:$AW,31,FALSE),IF(P60="単価契約","単価契約"&amp;CHAR(10)&amp;"予定調達総額 "&amp;TEXT(VLOOKUP(A60,[7]令和4年度契約状況調査票!$F:$AW,15,FALSE),"#,##0円")&amp;CHAR(10)&amp;VLOOKUP(A60,[7]令和4年度契約状況調査票!$F:$AW,31,FALSE),VLOOKUP(A60,[7]令和4年度契約状況調査票!$F:$AW,31,FALSE))))))))</f>
        <v/>
      </c>
      <c r="P60" s="9" t="str">
        <f>IF(A60="","",VLOOKUP(A60,[7]令和4年度契約状況調査票!$F:$CE,52,FALSE))</f>
        <v/>
      </c>
    </row>
    <row r="61" spans="1:16" s="9" customFormat="1" ht="60" hidden="1" customHeight="1">
      <c r="A61" s="10" t="str">
        <f>IF(MAX([7]令和4年度契約状況調査票!F60:F1074)&gt;=ROW()-5,ROW()-5,"")</f>
        <v/>
      </c>
      <c r="B61" s="11" t="str">
        <f>IF(A61="","",VLOOKUP(A61,[7]令和4年度契約状況調査票!$F:$AW,4,FALSE))</f>
        <v/>
      </c>
      <c r="C61" s="12" t="str">
        <f>IF(A61="","",VLOOKUP(A61,[7]令和4年度契約状況調査票!$F:$AW,5,FALSE))</f>
        <v/>
      </c>
      <c r="D61" s="13" t="str">
        <f>IF(A61="","",VLOOKUP(A61,[7]令和4年度契約状況調査票!$F:$AW,8,FALSE))</f>
        <v/>
      </c>
      <c r="E61" s="11" t="str">
        <f>IF(A61="","",VLOOKUP(A61,[7]令和4年度契約状況調査票!$F:$AW,9,FALSE))</f>
        <v/>
      </c>
      <c r="F61" s="14" t="str">
        <f>IF(A61="","",VLOOKUP(A61,[7]令和4年度契約状況調査票!$F:$AW,10,FALSE))</f>
        <v/>
      </c>
      <c r="G61" s="15" t="str">
        <f>IF(A61="","",VLOOKUP(A61,[7]令和4年度契約状況調査票!$F:$AW,30,FALSE))</f>
        <v/>
      </c>
      <c r="H61" s="16" t="str">
        <f>IF(A61="","",IF(VLOOKUP(A61,[7]令和4年度契約状況調査票!$F:$AW,15,FALSE)="他官署で調達手続きを実施のため","他官署で調達手続きを実施のため",IF(VLOOKUP(A61,[7]令和4年度契約状況調査票!$F:$AW,22,FALSE)="②同種の他の契約の予定価格を類推されるおそれがあるため公表しない","同種の他の契約の予定価格を類推されるおそれがあるため公表しない",IF(VLOOKUP(A61,[7]令和4年度契約状況調査票!$F:$AW,22,FALSE)="－","－",IF(VLOOKUP(A61,[7]令和4年度契約状況調査票!$F:$AW,6,FALSE)&lt;&gt;"",TEXT(VLOOKUP(A61,[7]令和4年度契約状況調査票!$F:$AW,15,FALSE),"#,##0円")&amp;CHAR(10)&amp;"(A)",VLOOKUP(A61,[7]令和4年度契約状況調査票!$F:$AW,15,FALSE))))))</f>
        <v/>
      </c>
      <c r="I61" s="16" t="str">
        <f>IF(A61="","",VLOOKUP(A61,[7]令和4年度契約状況調査票!$F:$AW,16,FALSE))</f>
        <v/>
      </c>
      <c r="J61" s="17" t="str">
        <f>IF(A61="","",IF(VLOOKUP(A61,[7]令和4年度契約状況調査票!$F:$AW,15,FALSE)="他官署で調達手続きを実施のため","－",IF(VLOOKUP(A61,[7]令和4年度契約状況調査票!$F:$AW,22,FALSE)="②同種の他の契約の予定価格を類推されるおそれがあるため公表しない","－",IF(VLOOKUP(A61,[7]令和4年度契約状況調査票!$F:$AW,22,FALSE)="－","－",IF(VLOOKUP(A61,[7]令和4年度契約状況調査票!$F:$AW,6,FALSE)&lt;&gt;"",TEXT(VLOOKUP(A61,[7]令和4年度契約状況調査票!$F:$AW,18,FALSE),"#.0%")&amp;CHAR(10)&amp;"(B/A×100)",VLOOKUP(A61,[7]令和4年度契約状況調査票!$F:$AW,18,FALSE))))))</f>
        <v/>
      </c>
      <c r="K61" s="18"/>
      <c r="L61" s="17" t="str">
        <f>IF(A61="","",IF(VLOOKUP(A61,[7]令和4年度契約状況調査票!$F:$AW,26,FALSE)="①公益社団法人","公社",IF(VLOOKUP(A61,[7]令和4年度契約状況調査票!$F:$AW,26,FALSE)="②公益財団法人","公財","")))</f>
        <v/>
      </c>
      <c r="M61" s="17" t="str">
        <f>IF(A61="","",VLOOKUP(A61,[7]令和4年度契約状況調査票!$F:$AW,27,FALSE))</f>
        <v/>
      </c>
      <c r="N61" s="18" t="str">
        <f>IF(A61="","",IF(VLOOKUP(A61,[7]令和4年度契約状況調査票!$F:$AW,12,FALSE)="国所管",VLOOKUP(A61,[7]令和4年度契約状況調査票!$F:$AW,23,FALSE),""))</f>
        <v/>
      </c>
      <c r="O61" s="19" t="str">
        <f>IF(A61="","",IF(AND(Q61="○",P61="分担契約/単価契約"),"単価契約"&amp;CHAR(10)&amp;"予定調達総額 "&amp;TEXT(VLOOKUP(A61,[7]令和4年度契約状況調査票!$F:$AW,15,FALSE),"#,##0円")&amp;"(B)"&amp;CHAR(10)&amp;"分担契約"&amp;CHAR(10)&amp;VLOOKUP(A61,[7]令和4年度契約状況調査票!$F:$AW,31,FALSE),IF(AND(Q61="○",P61="分担契約"),"分担契約"&amp;CHAR(10)&amp;"契約総額 "&amp;TEXT(VLOOKUP(A61,[7]令和4年度契約状況調査票!$F:$AW,15,FALSE),"#,##0円")&amp;"(B)"&amp;CHAR(10)&amp;VLOOKUP(A61,[7]令和4年度契約状況調査票!$F:$AW,31,FALSE),(IF(P61="分担契約/単価契約","単価契約"&amp;CHAR(10)&amp;"予定調達総額 "&amp;TEXT(VLOOKUP(A61,[7]令和4年度契約状況調査票!$F:$AW,15,FALSE),"#,##0円")&amp;CHAR(10)&amp;"分担契約"&amp;CHAR(10)&amp;VLOOKUP(A61,[7]令和4年度契約状況調査票!$F:$AW,31,FALSE),IF(P61="分担契約","分担契約"&amp;CHAR(10)&amp;"契約総額 "&amp;TEXT(VLOOKUP(A61,[7]令和4年度契約状況調査票!$F:$AW,15,FALSE),"#,##0円")&amp;CHAR(10)&amp;VLOOKUP(A61,[7]令和4年度契約状況調査票!$F:$AW,31,FALSE),IF(P61="単価契約","単価契約"&amp;CHAR(10)&amp;"予定調達総額 "&amp;TEXT(VLOOKUP(A61,[7]令和4年度契約状況調査票!$F:$AW,15,FALSE),"#,##0円")&amp;CHAR(10)&amp;VLOOKUP(A61,[7]令和4年度契約状況調査票!$F:$AW,31,FALSE),VLOOKUP(A61,[7]令和4年度契約状況調査票!$F:$AW,31,FALSE))))))))</f>
        <v/>
      </c>
      <c r="P61" s="9" t="str">
        <f>IF(A61="","",VLOOKUP(A61,[7]令和4年度契約状況調査票!$F:$CE,52,FALSE))</f>
        <v/>
      </c>
    </row>
    <row r="62" spans="1:16" s="9" customFormat="1" ht="60" hidden="1" customHeight="1">
      <c r="A62" s="10" t="str">
        <f>IF(MAX([7]令和4年度契約状況調査票!F61:F1075)&gt;=ROW()-5,ROW()-5,"")</f>
        <v/>
      </c>
      <c r="B62" s="11" t="str">
        <f>IF(A62="","",VLOOKUP(A62,[7]令和4年度契約状況調査票!$F:$AW,4,FALSE))</f>
        <v/>
      </c>
      <c r="C62" s="12" t="str">
        <f>IF(A62="","",VLOOKUP(A62,[7]令和4年度契約状況調査票!$F:$AW,5,FALSE))</f>
        <v/>
      </c>
      <c r="D62" s="13" t="str">
        <f>IF(A62="","",VLOOKUP(A62,[7]令和4年度契約状況調査票!$F:$AW,8,FALSE))</f>
        <v/>
      </c>
      <c r="E62" s="11" t="str">
        <f>IF(A62="","",VLOOKUP(A62,[7]令和4年度契約状況調査票!$F:$AW,9,FALSE))</f>
        <v/>
      </c>
      <c r="F62" s="14" t="str">
        <f>IF(A62="","",VLOOKUP(A62,[7]令和4年度契約状況調査票!$F:$AW,10,FALSE))</f>
        <v/>
      </c>
      <c r="G62" s="15" t="str">
        <f>IF(A62="","",VLOOKUP(A62,[7]令和4年度契約状況調査票!$F:$AW,30,FALSE))</f>
        <v/>
      </c>
      <c r="H62" s="16" t="str">
        <f>IF(A62="","",IF(VLOOKUP(A62,[7]令和4年度契約状況調査票!$F:$AW,15,FALSE)="他官署で調達手続きを実施のため","他官署で調達手続きを実施のため",IF(VLOOKUP(A62,[7]令和4年度契約状況調査票!$F:$AW,22,FALSE)="②同種の他の契約の予定価格を類推されるおそれがあるため公表しない","同種の他の契約の予定価格を類推されるおそれがあるため公表しない",IF(VLOOKUP(A62,[7]令和4年度契約状況調査票!$F:$AW,22,FALSE)="－","－",IF(VLOOKUP(A62,[7]令和4年度契約状況調査票!$F:$AW,6,FALSE)&lt;&gt;"",TEXT(VLOOKUP(A62,[7]令和4年度契約状況調査票!$F:$AW,15,FALSE),"#,##0円")&amp;CHAR(10)&amp;"(A)",VLOOKUP(A62,[7]令和4年度契約状況調査票!$F:$AW,15,FALSE))))))</f>
        <v/>
      </c>
      <c r="I62" s="16" t="str">
        <f>IF(A62="","",VLOOKUP(A62,[7]令和4年度契約状況調査票!$F:$AW,16,FALSE))</f>
        <v/>
      </c>
      <c r="J62" s="17" t="str">
        <f>IF(A62="","",IF(VLOOKUP(A62,[7]令和4年度契約状況調査票!$F:$AW,15,FALSE)="他官署で調達手続きを実施のため","－",IF(VLOOKUP(A62,[7]令和4年度契約状況調査票!$F:$AW,22,FALSE)="②同種の他の契約の予定価格を類推されるおそれがあるため公表しない","－",IF(VLOOKUP(A62,[7]令和4年度契約状況調査票!$F:$AW,22,FALSE)="－","－",IF(VLOOKUP(A62,[7]令和4年度契約状況調査票!$F:$AW,6,FALSE)&lt;&gt;"",TEXT(VLOOKUP(A62,[7]令和4年度契約状況調査票!$F:$AW,18,FALSE),"#.0%")&amp;CHAR(10)&amp;"(B/A×100)",VLOOKUP(A62,[7]令和4年度契約状況調査票!$F:$AW,18,FALSE))))))</f>
        <v/>
      </c>
      <c r="K62" s="18"/>
      <c r="L62" s="17" t="str">
        <f>IF(A62="","",IF(VLOOKUP(A62,[7]令和4年度契約状況調査票!$F:$AW,26,FALSE)="①公益社団法人","公社",IF(VLOOKUP(A62,[7]令和4年度契約状況調査票!$F:$AW,26,FALSE)="②公益財団法人","公財","")))</f>
        <v/>
      </c>
      <c r="M62" s="17" t="str">
        <f>IF(A62="","",VLOOKUP(A62,[7]令和4年度契約状況調査票!$F:$AW,27,FALSE))</f>
        <v/>
      </c>
      <c r="N62" s="18" t="str">
        <f>IF(A62="","",IF(VLOOKUP(A62,[7]令和4年度契約状況調査票!$F:$AW,12,FALSE)="国所管",VLOOKUP(A62,[7]令和4年度契約状況調査票!$F:$AW,23,FALSE),""))</f>
        <v/>
      </c>
      <c r="O62" s="19" t="str">
        <f>IF(A62="","",IF(AND(Q62="○",P62="分担契約/単価契約"),"単価契約"&amp;CHAR(10)&amp;"予定調達総額 "&amp;TEXT(VLOOKUP(A62,[7]令和4年度契約状況調査票!$F:$AW,15,FALSE),"#,##0円")&amp;"(B)"&amp;CHAR(10)&amp;"分担契約"&amp;CHAR(10)&amp;VLOOKUP(A62,[7]令和4年度契約状況調査票!$F:$AW,31,FALSE),IF(AND(Q62="○",P62="分担契約"),"分担契約"&amp;CHAR(10)&amp;"契約総額 "&amp;TEXT(VLOOKUP(A62,[7]令和4年度契約状況調査票!$F:$AW,15,FALSE),"#,##0円")&amp;"(B)"&amp;CHAR(10)&amp;VLOOKUP(A62,[7]令和4年度契約状況調査票!$F:$AW,31,FALSE),(IF(P62="分担契約/単価契約","単価契約"&amp;CHAR(10)&amp;"予定調達総額 "&amp;TEXT(VLOOKUP(A62,[7]令和4年度契約状況調査票!$F:$AW,15,FALSE),"#,##0円")&amp;CHAR(10)&amp;"分担契約"&amp;CHAR(10)&amp;VLOOKUP(A62,[7]令和4年度契約状況調査票!$F:$AW,31,FALSE),IF(P62="分担契約","分担契約"&amp;CHAR(10)&amp;"契約総額 "&amp;TEXT(VLOOKUP(A62,[7]令和4年度契約状況調査票!$F:$AW,15,FALSE),"#,##0円")&amp;CHAR(10)&amp;VLOOKUP(A62,[7]令和4年度契約状況調査票!$F:$AW,31,FALSE),IF(P62="単価契約","単価契約"&amp;CHAR(10)&amp;"予定調達総額 "&amp;TEXT(VLOOKUP(A62,[7]令和4年度契約状況調査票!$F:$AW,15,FALSE),"#,##0円")&amp;CHAR(10)&amp;VLOOKUP(A62,[7]令和4年度契約状況調査票!$F:$AW,31,FALSE),VLOOKUP(A62,[7]令和4年度契約状況調査票!$F:$AW,31,FALSE))))))))</f>
        <v/>
      </c>
      <c r="P62" s="9" t="str">
        <f>IF(A62="","",VLOOKUP(A62,[7]令和4年度契約状況調査票!$F:$CE,52,FALSE))</f>
        <v/>
      </c>
    </row>
    <row r="63" spans="1:16" s="9" customFormat="1" ht="60" hidden="1" customHeight="1">
      <c r="A63" s="10" t="str">
        <f>IF(MAX([7]令和4年度契約状況調査票!F62:F1076)&gt;=ROW()-5,ROW()-5,"")</f>
        <v/>
      </c>
      <c r="B63" s="11" t="str">
        <f>IF(A63="","",VLOOKUP(A63,[7]令和4年度契約状況調査票!$F:$AW,4,FALSE))</f>
        <v/>
      </c>
      <c r="C63" s="12" t="str">
        <f>IF(A63="","",VLOOKUP(A63,[7]令和4年度契約状況調査票!$F:$AW,5,FALSE))</f>
        <v/>
      </c>
      <c r="D63" s="13" t="str">
        <f>IF(A63="","",VLOOKUP(A63,[7]令和4年度契約状況調査票!$F:$AW,8,FALSE))</f>
        <v/>
      </c>
      <c r="E63" s="11" t="str">
        <f>IF(A63="","",VLOOKUP(A63,[7]令和4年度契約状況調査票!$F:$AW,9,FALSE))</f>
        <v/>
      </c>
      <c r="F63" s="14" t="str">
        <f>IF(A63="","",VLOOKUP(A63,[7]令和4年度契約状況調査票!$F:$AW,10,FALSE))</f>
        <v/>
      </c>
      <c r="G63" s="15" t="str">
        <f>IF(A63="","",VLOOKUP(A63,[7]令和4年度契約状況調査票!$F:$AW,30,FALSE))</f>
        <v/>
      </c>
      <c r="H63" s="16" t="str">
        <f>IF(A63="","",IF(VLOOKUP(A63,[7]令和4年度契約状況調査票!$F:$AW,15,FALSE)="他官署で調達手続きを実施のため","他官署で調達手続きを実施のため",IF(VLOOKUP(A63,[7]令和4年度契約状況調査票!$F:$AW,22,FALSE)="②同種の他の契約の予定価格を類推されるおそれがあるため公表しない","同種の他の契約の予定価格を類推されるおそれがあるため公表しない",IF(VLOOKUP(A63,[7]令和4年度契約状況調査票!$F:$AW,22,FALSE)="－","－",IF(VLOOKUP(A63,[7]令和4年度契約状況調査票!$F:$AW,6,FALSE)&lt;&gt;"",TEXT(VLOOKUP(A63,[7]令和4年度契約状況調査票!$F:$AW,15,FALSE),"#,##0円")&amp;CHAR(10)&amp;"(A)",VLOOKUP(A63,[7]令和4年度契約状況調査票!$F:$AW,15,FALSE))))))</f>
        <v/>
      </c>
      <c r="I63" s="16" t="str">
        <f>IF(A63="","",VLOOKUP(A63,[7]令和4年度契約状況調査票!$F:$AW,16,FALSE))</f>
        <v/>
      </c>
      <c r="J63" s="17" t="str">
        <f>IF(A63="","",IF(VLOOKUP(A63,[7]令和4年度契約状況調査票!$F:$AW,15,FALSE)="他官署で調達手続きを実施のため","－",IF(VLOOKUP(A63,[7]令和4年度契約状況調査票!$F:$AW,22,FALSE)="②同種の他の契約の予定価格を類推されるおそれがあるため公表しない","－",IF(VLOOKUP(A63,[7]令和4年度契約状況調査票!$F:$AW,22,FALSE)="－","－",IF(VLOOKUP(A63,[7]令和4年度契約状況調査票!$F:$AW,6,FALSE)&lt;&gt;"",TEXT(VLOOKUP(A63,[7]令和4年度契約状況調査票!$F:$AW,18,FALSE),"#.0%")&amp;CHAR(10)&amp;"(B/A×100)",VLOOKUP(A63,[7]令和4年度契約状況調査票!$F:$AW,18,FALSE))))))</f>
        <v/>
      </c>
      <c r="K63" s="18"/>
      <c r="L63" s="17" t="str">
        <f>IF(A63="","",IF(VLOOKUP(A63,[7]令和4年度契約状況調査票!$F:$AW,26,FALSE)="①公益社団法人","公社",IF(VLOOKUP(A63,[7]令和4年度契約状況調査票!$F:$AW,26,FALSE)="②公益財団法人","公財","")))</f>
        <v/>
      </c>
      <c r="M63" s="17" t="str">
        <f>IF(A63="","",VLOOKUP(A63,[7]令和4年度契約状況調査票!$F:$AW,27,FALSE))</f>
        <v/>
      </c>
      <c r="N63" s="18" t="str">
        <f>IF(A63="","",IF(VLOOKUP(A63,[7]令和4年度契約状況調査票!$F:$AW,12,FALSE)="国所管",VLOOKUP(A63,[7]令和4年度契約状況調査票!$F:$AW,23,FALSE),""))</f>
        <v/>
      </c>
      <c r="O63" s="19" t="str">
        <f>IF(A63="","",IF(AND(Q63="○",P63="分担契約/単価契約"),"単価契約"&amp;CHAR(10)&amp;"予定調達総額 "&amp;TEXT(VLOOKUP(A63,[7]令和4年度契約状況調査票!$F:$AW,15,FALSE),"#,##0円")&amp;"(B)"&amp;CHAR(10)&amp;"分担契約"&amp;CHAR(10)&amp;VLOOKUP(A63,[7]令和4年度契約状況調査票!$F:$AW,31,FALSE),IF(AND(Q63="○",P63="分担契約"),"分担契約"&amp;CHAR(10)&amp;"契約総額 "&amp;TEXT(VLOOKUP(A63,[7]令和4年度契約状況調査票!$F:$AW,15,FALSE),"#,##0円")&amp;"(B)"&amp;CHAR(10)&amp;VLOOKUP(A63,[7]令和4年度契約状況調査票!$F:$AW,31,FALSE),(IF(P63="分担契約/単価契約","単価契約"&amp;CHAR(10)&amp;"予定調達総額 "&amp;TEXT(VLOOKUP(A63,[7]令和4年度契約状況調査票!$F:$AW,15,FALSE),"#,##0円")&amp;CHAR(10)&amp;"分担契約"&amp;CHAR(10)&amp;VLOOKUP(A63,[7]令和4年度契約状況調査票!$F:$AW,31,FALSE),IF(P63="分担契約","分担契約"&amp;CHAR(10)&amp;"契約総額 "&amp;TEXT(VLOOKUP(A63,[7]令和4年度契約状況調査票!$F:$AW,15,FALSE),"#,##0円")&amp;CHAR(10)&amp;VLOOKUP(A63,[7]令和4年度契約状況調査票!$F:$AW,31,FALSE),IF(P63="単価契約","単価契約"&amp;CHAR(10)&amp;"予定調達総額 "&amp;TEXT(VLOOKUP(A63,[7]令和4年度契約状況調査票!$F:$AW,15,FALSE),"#,##0円")&amp;CHAR(10)&amp;VLOOKUP(A63,[7]令和4年度契約状況調査票!$F:$AW,31,FALSE),VLOOKUP(A63,[7]令和4年度契約状況調査票!$F:$AW,31,FALSE))))))))</f>
        <v/>
      </c>
      <c r="P63" s="9" t="str">
        <f>IF(A63="","",VLOOKUP(A63,[7]令和4年度契約状況調査票!$F:$CE,52,FALSE))</f>
        <v/>
      </c>
    </row>
    <row r="64" spans="1:16" s="9" customFormat="1" ht="60" hidden="1" customHeight="1">
      <c r="A64" s="10" t="str">
        <f>IF(MAX([7]令和4年度契約状況調査票!F63:F1077)&gt;=ROW()-5,ROW()-5,"")</f>
        <v/>
      </c>
      <c r="B64" s="11" t="str">
        <f>IF(A64="","",VLOOKUP(A64,[7]令和4年度契約状況調査票!$F:$AW,4,FALSE))</f>
        <v/>
      </c>
      <c r="C64" s="12" t="str">
        <f>IF(A64="","",VLOOKUP(A64,[7]令和4年度契約状況調査票!$F:$AW,5,FALSE))</f>
        <v/>
      </c>
      <c r="D64" s="13" t="str">
        <f>IF(A64="","",VLOOKUP(A64,[7]令和4年度契約状況調査票!$F:$AW,8,FALSE))</f>
        <v/>
      </c>
      <c r="E64" s="11" t="str">
        <f>IF(A64="","",VLOOKUP(A64,[7]令和4年度契約状況調査票!$F:$AW,9,FALSE))</f>
        <v/>
      </c>
      <c r="F64" s="14" t="str">
        <f>IF(A64="","",VLOOKUP(A64,[7]令和4年度契約状況調査票!$F:$AW,10,FALSE))</f>
        <v/>
      </c>
      <c r="G64" s="15" t="str">
        <f>IF(A64="","",VLOOKUP(A64,[7]令和4年度契約状況調査票!$F:$AW,30,FALSE))</f>
        <v/>
      </c>
      <c r="H64" s="16" t="str">
        <f>IF(A64="","",IF(VLOOKUP(A64,[7]令和4年度契約状況調査票!$F:$AW,15,FALSE)="他官署で調達手続きを実施のため","他官署で調達手続きを実施のため",IF(VLOOKUP(A64,[7]令和4年度契約状況調査票!$F:$AW,22,FALSE)="②同種の他の契約の予定価格を類推されるおそれがあるため公表しない","同種の他の契約の予定価格を類推されるおそれがあるため公表しない",IF(VLOOKUP(A64,[7]令和4年度契約状況調査票!$F:$AW,22,FALSE)="－","－",IF(VLOOKUP(A64,[7]令和4年度契約状況調査票!$F:$AW,6,FALSE)&lt;&gt;"",TEXT(VLOOKUP(A64,[7]令和4年度契約状況調査票!$F:$AW,15,FALSE),"#,##0円")&amp;CHAR(10)&amp;"(A)",VLOOKUP(A64,[7]令和4年度契約状況調査票!$F:$AW,15,FALSE))))))</f>
        <v/>
      </c>
      <c r="I64" s="16" t="str">
        <f>IF(A64="","",VLOOKUP(A64,[7]令和4年度契約状況調査票!$F:$AW,16,FALSE))</f>
        <v/>
      </c>
      <c r="J64" s="17" t="str">
        <f>IF(A64="","",IF(VLOOKUP(A64,[7]令和4年度契約状況調査票!$F:$AW,15,FALSE)="他官署で調達手続きを実施のため","－",IF(VLOOKUP(A64,[7]令和4年度契約状況調査票!$F:$AW,22,FALSE)="②同種の他の契約の予定価格を類推されるおそれがあるため公表しない","－",IF(VLOOKUP(A64,[7]令和4年度契約状況調査票!$F:$AW,22,FALSE)="－","－",IF(VLOOKUP(A64,[7]令和4年度契約状況調査票!$F:$AW,6,FALSE)&lt;&gt;"",TEXT(VLOOKUP(A64,[7]令和4年度契約状況調査票!$F:$AW,18,FALSE),"#.0%")&amp;CHAR(10)&amp;"(B/A×100)",VLOOKUP(A64,[7]令和4年度契約状況調査票!$F:$AW,18,FALSE))))))</f>
        <v/>
      </c>
      <c r="K64" s="18"/>
      <c r="L64" s="17" t="str">
        <f>IF(A64="","",IF(VLOOKUP(A64,[7]令和4年度契約状況調査票!$F:$AW,26,FALSE)="①公益社団法人","公社",IF(VLOOKUP(A64,[7]令和4年度契約状況調査票!$F:$AW,26,FALSE)="②公益財団法人","公財","")))</f>
        <v/>
      </c>
      <c r="M64" s="17" t="str">
        <f>IF(A64="","",VLOOKUP(A64,[7]令和4年度契約状況調査票!$F:$AW,27,FALSE))</f>
        <v/>
      </c>
      <c r="N64" s="18" t="str">
        <f>IF(A64="","",IF(VLOOKUP(A64,[7]令和4年度契約状況調査票!$F:$AW,12,FALSE)="国所管",VLOOKUP(A64,[7]令和4年度契約状況調査票!$F:$AW,23,FALSE),""))</f>
        <v/>
      </c>
      <c r="O64" s="19" t="str">
        <f>IF(A64="","",IF(AND(Q64="○",P64="分担契約/単価契約"),"単価契約"&amp;CHAR(10)&amp;"予定調達総額 "&amp;TEXT(VLOOKUP(A64,[7]令和4年度契約状況調査票!$F:$AW,15,FALSE),"#,##0円")&amp;"(B)"&amp;CHAR(10)&amp;"分担契約"&amp;CHAR(10)&amp;VLOOKUP(A64,[7]令和4年度契約状況調査票!$F:$AW,31,FALSE),IF(AND(Q64="○",P64="分担契約"),"分担契約"&amp;CHAR(10)&amp;"契約総額 "&amp;TEXT(VLOOKUP(A64,[7]令和4年度契約状況調査票!$F:$AW,15,FALSE),"#,##0円")&amp;"(B)"&amp;CHAR(10)&amp;VLOOKUP(A64,[7]令和4年度契約状況調査票!$F:$AW,31,FALSE),(IF(P64="分担契約/単価契約","単価契約"&amp;CHAR(10)&amp;"予定調達総額 "&amp;TEXT(VLOOKUP(A64,[7]令和4年度契約状況調査票!$F:$AW,15,FALSE),"#,##0円")&amp;CHAR(10)&amp;"分担契約"&amp;CHAR(10)&amp;VLOOKUP(A64,[7]令和4年度契約状況調査票!$F:$AW,31,FALSE),IF(P64="分担契約","分担契約"&amp;CHAR(10)&amp;"契約総額 "&amp;TEXT(VLOOKUP(A64,[7]令和4年度契約状況調査票!$F:$AW,15,FALSE),"#,##0円")&amp;CHAR(10)&amp;VLOOKUP(A64,[7]令和4年度契約状況調査票!$F:$AW,31,FALSE),IF(P64="単価契約","単価契約"&amp;CHAR(10)&amp;"予定調達総額 "&amp;TEXT(VLOOKUP(A64,[7]令和4年度契約状況調査票!$F:$AW,15,FALSE),"#,##0円")&amp;CHAR(10)&amp;VLOOKUP(A64,[7]令和4年度契約状況調査票!$F:$AW,31,FALSE),VLOOKUP(A64,[7]令和4年度契約状況調査票!$F:$AW,31,FALSE))))))))</f>
        <v/>
      </c>
      <c r="P64" s="9" t="str">
        <f>IF(A64="","",VLOOKUP(A64,[7]令和4年度契約状況調査票!$F:$CE,52,FALSE))</f>
        <v/>
      </c>
    </row>
    <row r="65" spans="1:16" s="9" customFormat="1" ht="67.5" hidden="1" customHeight="1">
      <c r="A65" s="10" t="str">
        <f>IF(MAX([7]令和4年度契約状況調査票!F64:F1078)&gt;=ROW()-5,ROW()-5,"")</f>
        <v/>
      </c>
      <c r="B65" s="11" t="str">
        <f>IF(A65="","",VLOOKUP(A65,[7]令和4年度契約状況調査票!$F:$AW,4,FALSE))</f>
        <v/>
      </c>
      <c r="C65" s="12" t="str">
        <f>IF(A65="","",VLOOKUP(A65,[7]令和4年度契約状況調査票!$F:$AW,5,FALSE))</f>
        <v/>
      </c>
      <c r="D65" s="13" t="str">
        <f>IF(A65="","",VLOOKUP(A65,[7]令和4年度契約状況調査票!$F:$AW,8,FALSE))</f>
        <v/>
      </c>
      <c r="E65" s="11" t="str">
        <f>IF(A65="","",VLOOKUP(A65,[7]令和4年度契約状況調査票!$F:$AW,9,FALSE))</f>
        <v/>
      </c>
      <c r="F65" s="14" t="str">
        <f>IF(A65="","",VLOOKUP(A65,[7]令和4年度契約状況調査票!$F:$AW,10,FALSE))</f>
        <v/>
      </c>
      <c r="G65" s="15" t="str">
        <f>IF(A65="","",VLOOKUP(A65,[7]令和4年度契約状況調査票!$F:$AW,30,FALSE))</f>
        <v/>
      </c>
      <c r="H65" s="16" t="str">
        <f>IF(A65="","",IF(VLOOKUP(A65,[7]令和4年度契約状況調査票!$F:$AW,15,FALSE)="他官署で調達手続きを実施のため","他官署で調達手続きを実施のため",IF(VLOOKUP(A65,[7]令和4年度契約状況調査票!$F:$AW,22,FALSE)="②同種の他の契約の予定価格を類推されるおそれがあるため公表しない","同種の他の契約の予定価格を類推されるおそれがあるため公表しない",IF(VLOOKUP(A65,[7]令和4年度契約状況調査票!$F:$AW,22,FALSE)="－","－",IF(VLOOKUP(A65,[7]令和4年度契約状況調査票!$F:$AW,6,FALSE)&lt;&gt;"",TEXT(VLOOKUP(A65,[7]令和4年度契約状況調査票!$F:$AW,15,FALSE),"#,##0円")&amp;CHAR(10)&amp;"(A)",VLOOKUP(A65,[7]令和4年度契約状況調査票!$F:$AW,15,FALSE))))))</f>
        <v/>
      </c>
      <c r="I65" s="16" t="str">
        <f>IF(A65="","",VLOOKUP(A65,[7]令和4年度契約状況調査票!$F:$AW,16,FALSE))</f>
        <v/>
      </c>
      <c r="J65" s="17" t="str">
        <f>IF(A65="","",IF(VLOOKUP(A65,[7]令和4年度契約状況調査票!$F:$AW,15,FALSE)="他官署で調達手続きを実施のため","－",IF(VLOOKUP(A65,[7]令和4年度契約状況調査票!$F:$AW,22,FALSE)="②同種の他の契約の予定価格を類推されるおそれがあるため公表しない","－",IF(VLOOKUP(A65,[7]令和4年度契約状況調査票!$F:$AW,22,FALSE)="－","－",IF(VLOOKUP(A65,[7]令和4年度契約状況調査票!$F:$AW,6,FALSE)&lt;&gt;"",TEXT(VLOOKUP(A65,[7]令和4年度契約状況調査票!$F:$AW,18,FALSE),"#.0%")&amp;CHAR(10)&amp;"(B/A×100)",VLOOKUP(A65,[7]令和4年度契約状況調査票!$F:$AW,18,FALSE))))))</f>
        <v/>
      </c>
      <c r="K65" s="18"/>
      <c r="L65" s="17" t="str">
        <f>IF(A65="","",IF(VLOOKUP(A65,[7]令和4年度契約状況調査票!$F:$AW,26,FALSE)="①公益社団法人","公社",IF(VLOOKUP(A65,[7]令和4年度契約状況調査票!$F:$AW,26,FALSE)="②公益財団法人","公財","")))</f>
        <v/>
      </c>
      <c r="M65" s="17" t="str">
        <f>IF(A65="","",VLOOKUP(A65,[7]令和4年度契約状況調査票!$F:$AW,27,FALSE))</f>
        <v/>
      </c>
      <c r="N65" s="18" t="str">
        <f>IF(A65="","",IF(VLOOKUP(A65,[7]令和4年度契約状況調査票!$F:$AW,12,FALSE)="国所管",VLOOKUP(A65,[7]令和4年度契約状況調査票!$F:$AW,23,FALSE),""))</f>
        <v/>
      </c>
      <c r="O65" s="19" t="str">
        <f>IF(A65="","",IF(AND(Q65="○",P65="分担契約/単価契約"),"単価契約"&amp;CHAR(10)&amp;"予定調達総額 "&amp;TEXT(VLOOKUP(A65,[7]令和4年度契約状況調査票!$F:$AW,15,FALSE),"#,##0円")&amp;"(B)"&amp;CHAR(10)&amp;"分担契約"&amp;CHAR(10)&amp;VLOOKUP(A65,[7]令和4年度契約状況調査票!$F:$AW,31,FALSE),IF(AND(Q65="○",P65="分担契約"),"分担契約"&amp;CHAR(10)&amp;"契約総額 "&amp;TEXT(VLOOKUP(A65,[7]令和4年度契約状況調査票!$F:$AW,15,FALSE),"#,##0円")&amp;"(B)"&amp;CHAR(10)&amp;VLOOKUP(A65,[7]令和4年度契約状況調査票!$F:$AW,31,FALSE),(IF(P65="分担契約/単価契約","単価契約"&amp;CHAR(10)&amp;"予定調達総額 "&amp;TEXT(VLOOKUP(A65,[7]令和4年度契約状況調査票!$F:$AW,15,FALSE),"#,##0円")&amp;CHAR(10)&amp;"分担契約"&amp;CHAR(10)&amp;VLOOKUP(A65,[7]令和4年度契約状況調査票!$F:$AW,31,FALSE),IF(P65="分担契約","分担契約"&amp;CHAR(10)&amp;"契約総額 "&amp;TEXT(VLOOKUP(A65,[7]令和4年度契約状況調査票!$F:$AW,15,FALSE),"#,##0円")&amp;CHAR(10)&amp;VLOOKUP(A65,[7]令和4年度契約状況調査票!$F:$AW,31,FALSE),IF(P65="単価契約","単価契約"&amp;CHAR(10)&amp;"予定調達総額 "&amp;TEXT(VLOOKUP(A65,[7]令和4年度契約状況調査票!$F:$AW,15,FALSE),"#,##0円")&amp;CHAR(10)&amp;VLOOKUP(A65,[7]令和4年度契約状況調査票!$F:$AW,31,FALSE),VLOOKUP(A65,[7]令和4年度契約状況調査票!$F:$AW,31,FALSE))))))))</f>
        <v/>
      </c>
      <c r="P65" s="9" t="str">
        <f>IF(A65="","",VLOOKUP(A65,[7]令和4年度契約状況調査票!$F:$CE,52,FALSE))</f>
        <v/>
      </c>
    </row>
    <row r="66" spans="1:16" s="9" customFormat="1" ht="67.5" hidden="1" customHeight="1">
      <c r="A66" s="10" t="str">
        <f>IF(MAX([7]令和4年度契約状況調査票!F65:F1079)&gt;=ROW()-5,ROW()-5,"")</f>
        <v/>
      </c>
      <c r="B66" s="11" t="str">
        <f>IF(A66="","",VLOOKUP(A66,[7]令和4年度契約状況調査票!$F:$AW,4,FALSE))</f>
        <v/>
      </c>
      <c r="C66" s="12" t="str">
        <f>IF(A66="","",VLOOKUP(A66,[7]令和4年度契約状況調査票!$F:$AW,5,FALSE))</f>
        <v/>
      </c>
      <c r="D66" s="13" t="str">
        <f>IF(A66="","",VLOOKUP(A66,[7]令和4年度契約状況調査票!$F:$AW,8,FALSE))</f>
        <v/>
      </c>
      <c r="E66" s="11" t="str">
        <f>IF(A66="","",VLOOKUP(A66,[7]令和4年度契約状況調査票!$F:$AW,9,FALSE))</f>
        <v/>
      </c>
      <c r="F66" s="14" t="str">
        <f>IF(A66="","",VLOOKUP(A66,[7]令和4年度契約状況調査票!$F:$AW,10,FALSE))</f>
        <v/>
      </c>
      <c r="G66" s="15" t="str">
        <f>IF(A66="","",VLOOKUP(A66,[7]令和4年度契約状況調査票!$F:$AW,30,FALSE))</f>
        <v/>
      </c>
      <c r="H66" s="16" t="str">
        <f>IF(A66="","",IF(VLOOKUP(A66,[7]令和4年度契約状況調査票!$F:$AW,15,FALSE)="他官署で調達手続きを実施のため","他官署で調達手続きを実施のため",IF(VLOOKUP(A66,[7]令和4年度契約状況調査票!$F:$AW,22,FALSE)="②同種の他の契約の予定価格を類推されるおそれがあるため公表しない","同種の他の契約の予定価格を類推されるおそれがあるため公表しない",IF(VLOOKUP(A66,[7]令和4年度契約状況調査票!$F:$AW,22,FALSE)="－","－",IF(VLOOKUP(A66,[7]令和4年度契約状況調査票!$F:$AW,6,FALSE)&lt;&gt;"",TEXT(VLOOKUP(A66,[7]令和4年度契約状況調査票!$F:$AW,15,FALSE),"#,##0円")&amp;CHAR(10)&amp;"(A)",VLOOKUP(A66,[7]令和4年度契約状況調査票!$F:$AW,15,FALSE))))))</f>
        <v/>
      </c>
      <c r="I66" s="16" t="str">
        <f>IF(A66="","",VLOOKUP(A66,[7]令和4年度契約状況調査票!$F:$AW,16,FALSE))</f>
        <v/>
      </c>
      <c r="J66" s="17" t="str">
        <f>IF(A66="","",IF(VLOOKUP(A66,[7]令和4年度契約状況調査票!$F:$AW,15,FALSE)="他官署で調達手続きを実施のため","－",IF(VLOOKUP(A66,[7]令和4年度契約状況調査票!$F:$AW,22,FALSE)="②同種の他の契約の予定価格を類推されるおそれがあるため公表しない","－",IF(VLOOKUP(A66,[7]令和4年度契約状況調査票!$F:$AW,22,FALSE)="－","－",IF(VLOOKUP(A66,[7]令和4年度契約状況調査票!$F:$AW,6,FALSE)&lt;&gt;"",TEXT(VLOOKUP(A66,[7]令和4年度契約状況調査票!$F:$AW,18,FALSE),"#.0%")&amp;CHAR(10)&amp;"(B/A×100)",VLOOKUP(A66,[7]令和4年度契約状況調査票!$F:$AW,18,FALSE))))))</f>
        <v/>
      </c>
      <c r="K66" s="18"/>
      <c r="L66" s="17" t="str">
        <f>IF(A66="","",IF(VLOOKUP(A66,[7]令和4年度契約状況調査票!$F:$AW,26,FALSE)="①公益社団法人","公社",IF(VLOOKUP(A66,[7]令和4年度契約状況調査票!$F:$AW,26,FALSE)="②公益財団法人","公財","")))</f>
        <v/>
      </c>
      <c r="M66" s="17" t="str">
        <f>IF(A66="","",VLOOKUP(A66,[7]令和4年度契約状況調査票!$F:$AW,27,FALSE))</f>
        <v/>
      </c>
      <c r="N66" s="18" t="str">
        <f>IF(A66="","",IF(VLOOKUP(A66,[7]令和4年度契約状況調査票!$F:$AW,12,FALSE)="国所管",VLOOKUP(A66,[7]令和4年度契約状況調査票!$F:$AW,23,FALSE),""))</f>
        <v/>
      </c>
      <c r="O66" s="19" t="str">
        <f>IF(A66="","",IF(AND(Q66="○",P66="分担契約/単価契約"),"単価契約"&amp;CHAR(10)&amp;"予定調達総額 "&amp;TEXT(VLOOKUP(A66,[7]令和4年度契約状況調査票!$F:$AW,15,FALSE),"#,##0円")&amp;"(B)"&amp;CHAR(10)&amp;"分担契約"&amp;CHAR(10)&amp;VLOOKUP(A66,[7]令和4年度契約状況調査票!$F:$AW,31,FALSE),IF(AND(Q66="○",P66="分担契約"),"分担契約"&amp;CHAR(10)&amp;"契約総額 "&amp;TEXT(VLOOKUP(A66,[7]令和4年度契約状況調査票!$F:$AW,15,FALSE),"#,##0円")&amp;"(B)"&amp;CHAR(10)&amp;VLOOKUP(A66,[7]令和4年度契約状況調査票!$F:$AW,31,FALSE),(IF(P66="分担契約/単価契約","単価契約"&amp;CHAR(10)&amp;"予定調達総額 "&amp;TEXT(VLOOKUP(A66,[7]令和4年度契約状況調査票!$F:$AW,15,FALSE),"#,##0円")&amp;CHAR(10)&amp;"分担契約"&amp;CHAR(10)&amp;VLOOKUP(A66,[7]令和4年度契約状況調査票!$F:$AW,31,FALSE),IF(P66="分担契約","分担契約"&amp;CHAR(10)&amp;"契約総額 "&amp;TEXT(VLOOKUP(A66,[7]令和4年度契約状況調査票!$F:$AW,15,FALSE),"#,##0円")&amp;CHAR(10)&amp;VLOOKUP(A66,[7]令和4年度契約状況調査票!$F:$AW,31,FALSE),IF(P66="単価契約","単価契約"&amp;CHAR(10)&amp;"予定調達総額 "&amp;TEXT(VLOOKUP(A66,[7]令和4年度契約状況調査票!$F:$AW,15,FALSE),"#,##0円")&amp;CHAR(10)&amp;VLOOKUP(A66,[7]令和4年度契約状況調査票!$F:$AW,31,FALSE),VLOOKUP(A66,[7]令和4年度契約状況調査票!$F:$AW,31,FALSE))))))))</f>
        <v/>
      </c>
      <c r="P66" s="9" t="str">
        <f>IF(A66="","",VLOOKUP(A66,[7]令和4年度契約状況調査票!$F:$CE,52,FALSE))</f>
        <v/>
      </c>
    </row>
    <row r="67" spans="1:16" s="9" customFormat="1" ht="67.5" hidden="1" customHeight="1">
      <c r="A67" s="10" t="str">
        <f>IF(MAX([7]令和4年度契約状況調査票!F66:F1080)&gt;=ROW()-5,ROW()-5,"")</f>
        <v/>
      </c>
      <c r="B67" s="11" t="str">
        <f>IF(A67="","",VLOOKUP(A67,[7]令和4年度契約状況調査票!$F:$AW,4,FALSE))</f>
        <v/>
      </c>
      <c r="C67" s="12" t="str">
        <f>IF(A67="","",VLOOKUP(A67,[7]令和4年度契約状況調査票!$F:$AW,5,FALSE))</f>
        <v/>
      </c>
      <c r="D67" s="13" t="str">
        <f>IF(A67="","",VLOOKUP(A67,[7]令和4年度契約状況調査票!$F:$AW,8,FALSE))</f>
        <v/>
      </c>
      <c r="E67" s="11" t="str">
        <f>IF(A67="","",VLOOKUP(A67,[7]令和4年度契約状況調査票!$F:$AW,9,FALSE))</f>
        <v/>
      </c>
      <c r="F67" s="14" t="str">
        <f>IF(A67="","",VLOOKUP(A67,[7]令和4年度契約状況調査票!$F:$AW,10,FALSE))</f>
        <v/>
      </c>
      <c r="G67" s="15" t="str">
        <f>IF(A67="","",VLOOKUP(A67,[7]令和4年度契約状況調査票!$F:$AW,30,FALSE))</f>
        <v/>
      </c>
      <c r="H67" s="16" t="str">
        <f>IF(A67="","",IF(VLOOKUP(A67,[7]令和4年度契約状況調査票!$F:$AW,15,FALSE)="他官署で調達手続きを実施のため","他官署で調達手続きを実施のため",IF(VLOOKUP(A67,[7]令和4年度契約状況調査票!$F:$AW,22,FALSE)="②同種の他の契約の予定価格を類推されるおそれがあるため公表しない","同種の他の契約の予定価格を類推されるおそれがあるため公表しない",IF(VLOOKUP(A67,[7]令和4年度契約状況調査票!$F:$AW,22,FALSE)="－","－",IF(VLOOKUP(A67,[7]令和4年度契約状況調査票!$F:$AW,6,FALSE)&lt;&gt;"",TEXT(VLOOKUP(A67,[7]令和4年度契約状況調査票!$F:$AW,15,FALSE),"#,##0円")&amp;CHAR(10)&amp;"(A)",VLOOKUP(A67,[7]令和4年度契約状況調査票!$F:$AW,15,FALSE))))))</f>
        <v/>
      </c>
      <c r="I67" s="16" t="str">
        <f>IF(A67="","",VLOOKUP(A67,[7]令和4年度契約状況調査票!$F:$AW,16,FALSE))</f>
        <v/>
      </c>
      <c r="J67" s="17" t="str">
        <f>IF(A67="","",IF(VLOOKUP(A67,[7]令和4年度契約状況調査票!$F:$AW,15,FALSE)="他官署で調達手続きを実施のため","－",IF(VLOOKUP(A67,[7]令和4年度契約状況調査票!$F:$AW,22,FALSE)="②同種の他の契約の予定価格を類推されるおそれがあるため公表しない","－",IF(VLOOKUP(A67,[7]令和4年度契約状況調査票!$F:$AW,22,FALSE)="－","－",IF(VLOOKUP(A67,[7]令和4年度契約状況調査票!$F:$AW,6,FALSE)&lt;&gt;"",TEXT(VLOOKUP(A67,[7]令和4年度契約状況調査票!$F:$AW,18,FALSE),"#.0%")&amp;CHAR(10)&amp;"(B/A×100)",VLOOKUP(A67,[7]令和4年度契約状況調査票!$F:$AW,18,FALSE))))))</f>
        <v/>
      </c>
      <c r="K67" s="18"/>
      <c r="L67" s="17" t="str">
        <f>IF(A67="","",IF(VLOOKUP(A67,[7]令和4年度契約状況調査票!$F:$AW,26,FALSE)="①公益社団法人","公社",IF(VLOOKUP(A67,[7]令和4年度契約状況調査票!$F:$AW,26,FALSE)="②公益財団法人","公財","")))</f>
        <v/>
      </c>
      <c r="M67" s="17" t="str">
        <f>IF(A67="","",VLOOKUP(A67,[7]令和4年度契約状況調査票!$F:$AW,27,FALSE))</f>
        <v/>
      </c>
      <c r="N67" s="18" t="str">
        <f>IF(A67="","",IF(VLOOKUP(A67,[7]令和4年度契約状況調査票!$F:$AW,12,FALSE)="国所管",VLOOKUP(A67,[7]令和4年度契約状況調査票!$F:$AW,23,FALSE),""))</f>
        <v/>
      </c>
      <c r="O67" s="19" t="str">
        <f>IF(A67="","",IF(AND(Q67="○",P67="分担契約/単価契約"),"単価契約"&amp;CHAR(10)&amp;"予定調達総額 "&amp;TEXT(VLOOKUP(A67,[7]令和4年度契約状況調査票!$F:$AW,15,FALSE),"#,##0円")&amp;"(B)"&amp;CHAR(10)&amp;"分担契約"&amp;CHAR(10)&amp;VLOOKUP(A67,[7]令和4年度契約状況調査票!$F:$AW,31,FALSE),IF(AND(Q67="○",P67="分担契約"),"分担契約"&amp;CHAR(10)&amp;"契約総額 "&amp;TEXT(VLOOKUP(A67,[7]令和4年度契約状況調査票!$F:$AW,15,FALSE),"#,##0円")&amp;"(B)"&amp;CHAR(10)&amp;VLOOKUP(A67,[7]令和4年度契約状況調査票!$F:$AW,31,FALSE),(IF(P67="分担契約/単価契約","単価契約"&amp;CHAR(10)&amp;"予定調達総額 "&amp;TEXT(VLOOKUP(A67,[7]令和4年度契約状況調査票!$F:$AW,15,FALSE),"#,##0円")&amp;CHAR(10)&amp;"分担契約"&amp;CHAR(10)&amp;VLOOKUP(A67,[7]令和4年度契約状況調査票!$F:$AW,31,FALSE),IF(P67="分担契約","分担契約"&amp;CHAR(10)&amp;"契約総額 "&amp;TEXT(VLOOKUP(A67,[7]令和4年度契約状況調査票!$F:$AW,15,FALSE),"#,##0円")&amp;CHAR(10)&amp;VLOOKUP(A67,[7]令和4年度契約状況調査票!$F:$AW,31,FALSE),IF(P67="単価契約","単価契約"&amp;CHAR(10)&amp;"予定調達総額 "&amp;TEXT(VLOOKUP(A67,[7]令和4年度契約状況調査票!$F:$AW,15,FALSE),"#,##0円")&amp;CHAR(10)&amp;VLOOKUP(A67,[7]令和4年度契約状況調査票!$F:$AW,31,FALSE),VLOOKUP(A67,[7]令和4年度契約状況調査票!$F:$AW,31,FALSE))))))))</f>
        <v/>
      </c>
      <c r="P67" s="9" t="str">
        <f>IF(A67="","",VLOOKUP(A67,[7]令和4年度契約状況調査票!$F:$CE,52,FALSE))</f>
        <v/>
      </c>
    </row>
    <row r="68" spans="1:16" s="9" customFormat="1" ht="67.5" hidden="1" customHeight="1">
      <c r="A68" s="10" t="str">
        <f>IF(MAX([7]令和4年度契約状況調査票!F67:F1081)&gt;=ROW()-5,ROW()-5,"")</f>
        <v/>
      </c>
      <c r="B68" s="11" t="str">
        <f>IF(A68="","",VLOOKUP(A68,[7]令和4年度契約状況調査票!$F:$AW,4,FALSE))</f>
        <v/>
      </c>
      <c r="C68" s="12" t="str">
        <f>IF(A68="","",VLOOKUP(A68,[7]令和4年度契約状況調査票!$F:$AW,5,FALSE))</f>
        <v/>
      </c>
      <c r="D68" s="13" t="str">
        <f>IF(A68="","",VLOOKUP(A68,[7]令和4年度契約状況調査票!$F:$AW,8,FALSE))</f>
        <v/>
      </c>
      <c r="E68" s="11" t="str">
        <f>IF(A68="","",VLOOKUP(A68,[7]令和4年度契約状況調査票!$F:$AW,9,FALSE))</f>
        <v/>
      </c>
      <c r="F68" s="14" t="str">
        <f>IF(A68="","",VLOOKUP(A68,[7]令和4年度契約状況調査票!$F:$AW,10,FALSE))</f>
        <v/>
      </c>
      <c r="G68" s="15" t="str">
        <f>IF(A68="","",VLOOKUP(A68,[7]令和4年度契約状況調査票!$F:$AW,30,FALSE))</f>
        <v/>
      </c>
      <c r="H68" s="16" t="str">
        <f>IF(A68="","",IF(VLOOKUP(A68,[7]令和4年度契約状況調査票!$F:$AW,15,FALSE)="他官署で調達手続きを実施のため","他官署で調達手続きを実施のため",IF(VLOOKUP(A68,[7]令和4年度契約状況調査票!$F:$AW,22,FALSE)="②同種の他の契約の予定価格を類推されるおそれがあるため公表しない","同種の他の契約の予定価格を類推されるおそれがあるため公表しない",IF(VLOOKUP(A68,[7]令和4年度契約状況調査票!$F:$AW,22,FALSE)="－","－",IF(VLOOKUP(A68,[7]令和4年度契約状況調査票!$F:$AW,6,FALSE)&lt;&gt;"",TEXT(VLOOKUP(A68,[7]令和4年度契約状況調査票!$F:$AW,15,FALSE),"#,##0円")&amp;CHAR(10)&amp;"(A)",VLOOKUP(A68,[7]令和4年度契約状況調査票!$F:$AW,15,FALSE))))))</f>
        <v/>
      </c>
      <c r="I68" s="16" t="str">
        <f>IF(A68="","",VLOOKUP(A68,[7]令和4年度契約状況調査票!$F:$AW,16,FALSE))</f>
        <v/>
      </c>
      <c r="J68" s="17" t="str">
        <f>IF(A68="","",IF(VLOOKUP(A68,[7]令和4年度契約状況調査票!$F:$AW,15,FALSE)="他官署で調達手続きを実施のため","－",IF(VLOOKUP(A68,[7]令和4年度契約状況調査票!$F:$AW,22,FALSE)="②同種の他の契約の予定価格を類推されるおそれがあるため公表しない","－",IF(VLOOKUP(A68,[7]令和4年度契約状況調査票!$F:$AW,22,FALSE)="－","－",IF(VLOOKUP(A68,[7]令和4年度契約状況調査票!$F:$AW,6,FALSE)&lt;&gt;"",TEXT(VLOOKUP(A68,[7]令和4年度契約状況調査票!$F:$AW,18,FALSE),"#.0%")&amp;CHAR(10)&amp;"(B/A×100)",VLOOKUP(A68,[7]令和4年度契約状況調査票!$F:$AW,18,FALSE))))))</f>
        <v/>
      </c>
      <c r="K68" s="18"/>
      <c r="L68" s="17" t="str">
        <f>IF(A68="","",IF(VLOOKUP(A68,[7]令和4年度契約状況調査票!$F:$AW,26,FALSE)="①公益社団法人","公社",IF(VLOOKUP(A68,[7]令和4年度契約状況調査票!$F:$AW,26,FALSE)="②公益財団法人","公財","")))</f>
        <v/>
      </c>
      <c r="M68" s="17" t="str">
        <f>IF(A68="","",VLOOKUP(A68,[7]令和4年度契約状況調査票!$F:$AW,27,FALSE))</f>
        <v/>
      </c>
      <c r="N68" s="18" t="str">
        <f>IF(A68="","",IF(VLOOKUP(A68,[7]令和4年度契約状況調査票!$F:$AW,12,FALSE)="国所管",VLOOKUP(A68,[7]令和4年度契約状況調査票!$F:$AW,23,FALSE),""))</f>
        <v/>
      </c>
      <c r="O68" s="19" t="str">
        <f>IF(A68="","",IF(AND(Q68="○",P68="分担契約/単価契約"),"単価契約"&amp;CHAR(10)&amp;"予定調達総額 "&amp;TEXT(VLOOKUP(A68,[7]令和4年度契約状況調査票!$F:$AW,15,FALSE),"#,##0円")&amp;"(B)"&amp;CHAR(10)&amp;"分担契約"&amp;CHAR(10)&amp;VLOOKUP(A68,[7]令和4年度契約状況調査票!$F:$AW,31,FALSE),IF(AND(Q68="○",P68="分担契約"),"分担契約"&amp;CHAR(10)&amp;"契約総額 "&amp;TEXT(VLOOKUP(A68,[7]令和4年度契約状況調査票!$F:$AW,15,FALSE),"#,##0円")&amp;"(B)"&amp;CHAR(10)&amp;VLOOKUP(A68,[7]令和4年度契約状況調査票!$F:$AW,31,FALSE),(IF(P68="分担契約/単価契約","単価契約"&amp;CHAR(10)&amp;"予定調達総額 "&amp;TEXT(VLOOKUP(A68,[7]令和4年度契約状況調査票!$F:$AW,15,FALSE),"#,##0円")&amp;CHAR(10)&amp;"分担契約"&amp;CHAR(10)&amp;VLOOKUP(A68,[7]令和4年度契約状況調査票!$F:$AW,31,FALSE),IF(P68="分担契約","分担契約"&amp;CHAR(10)&amp;"契約総額 "&amp;TEXT(VLOOKUP(A68,[7]令和4年度契約状況調査票!$F:$AW,15,FALSE),"#,##0円")&amp;CHAR(10)&amp;VLOOKUP(A68,[7]令和4年度契約状況調査票!$F:$AW,31,FALSE),IF(P68="単価契約","単価契約"&amp;CHAR(10)&amp;"予定調達総額 "&amp;TEXT(VLOOKUP(A68,[7]令和4年度契約状況調査票!$F:$AW,15,FALSE),"#,##0円")&amp;CHAR(10)&amp;VLOOKUP(A68,[7]令和4年度契約状況調査票!$F:$AW,31,FALSE),VLOOKUP(A68,[7]令和4年度契約状況調査票!$F:$AW,31,FALSE))))))))</f>
        <v/>
      </c>
      <c r="P68" s="9" t="str">
        <f>IF(A68="","",VLOOKUP(A68,[7]令和4年度契約状況調査票!$F:$CE,52,FALSE))</f>
        <v/>
      </c>
    </row>
    <row r="69" spans="1:16" s="9" customFormat="1" ht="67.5" hidden="1" customHeight="1">
      <c r="A69" s="10" t="str">
        <f>IF(MAX([7]令和4年度契約状況調査票!F68:F1082)&gt;=ROW()-5,ROW()-5,"")</f>
        <v/>
      </c>
      <c r="B69" s="11" t="str">
        <f>IF(A69="","",VLOOKUP(A69,[7]令和4年度契約状況調査票!$F:$AW,4,FALSE))</f>
        <v/>
      </c>
      <c r="C69" s="12" t="str">
        <f>IF(A69="","",VLOOKUP(A69,[7]令和4年度契約状況調査票!$F:$AW,5,FALSE))</f>
        <v/>
      </c>
      <c r="D69" s="13" t="str">
        <f>IF(A69="","",VLOOKUP(A69,[7]令和4年度契約状況調査票!$F:$AW,8,FALSE))</f>
        <v/>
      </c>
      <c r="E69" s="11" t="str">
        <f>IF(A69="","",VLOOKUP(A69,[7]令和4年度契約状況調査票!$F:$AW,9,FALSE))</f>
        <v/>
      </c>
      <c r="F69" s="14" t="str">
        <f>IF(A69="","",VLOOKUP(A69,[7]令和4年度契約状況調査票!$F:$AW,10,FALSE))</f>
        <v/>
      </c>
      <c r="G69" s="15" t="str">
        <f>IF(A69="","",VLOOKUP(A69,[7]令和4年度契約状況調査票!$F:$AW,30,FALSE))</f>
        <v/>
      </c>
      <c r="H69" s="16" t="str">
        <f>IF(A69="","",IF(VLOOKUP(A69,[7]令和4年度契約状況調査票!$F:$AW,15,FALSE)="他官署で調達手続きを実施のため","他官署で調達手続きを実施のため",IF(VLOOKUP(A69,[7]令和4年度契約状況調査票!$F:$AW,22,FALSE)="②同種の他の契約の予定価格を類推されるおそれがあるため公表しない","同種の他の契約の予定価格を類推されるおそれがあるため公表しない",IF(VLOOKUP(A69,[7]令和4年度契約状況調査票!$F:$AW,22,FALSE)="－","－",IF(VLOOKUP(A69,[7]令和4年度契約状況調査票!$F:$AW,6,FALSE)&lt;&gt;"",TEXT(VLOOKUP(A69,[7]令和4年度契約状況調査票!$F:$AW,15,FALSE),"#,##0円")&amp;CHAR(10)&amp;"(A)",VLOOKUP(A69,[7]令和4年度契約状況調査票!$F:$AW,15,FALSE))))))</f>
        <v/>
      </c>
      <c r="I69" s="16" t="str">
        <f>IF(A69="","",VLOOKUP(A69,[7]令和4年度契約状況調査票!$F:$AW,16,FALSE))</f>
        <v/>
      </c>
      <c r="J69" s="17" t="str">
        <f>IF(A69="","",IF(VLOOKUP(A69,[7]令和4年度契約状況調査票!$F:$AW,15,FALSE)="他官署で調達手続きを実施のため","－",IF(VLOOKUP(A69,[7]令和4年度契約状況調査票!$F:$AW,22,FALSE)="②同種の他の契約の予定価格を類推されるおそれがあるため公表しない","－",IF(VLOOKUP(A69,[7]令和4年度契約状況調査票!$F:$AW,22,FALSE)="－","－",IF(VLOOKUP(A69,[7]令和4年度契約状況調査票!$F:$AW,6,FALSE)&lt;&gt;"",TEXT(VLOOKUP(A69,[7]令和4年度契約状況調査票!$F:$AW,18,FALSE),"#.0%")&amp;CHAR(10)&amp;"(B/A×100)",VLOOKUP(A69,[7]令和4年度契約状況調査票!$F:$AW,18,FALSE))))))</f>
        <v/>
      </c>
      <c r="K69" s="18"/>
      <c r="L69" s="17" t="str">
        <f>IF(A69="","",IF(VLOOKUP(A69,[7]令和4年度契約状況調査票!$F:$AW,26,FALSE)="①公益社団法人","公社",IF(VLOOKUP(A69,[7]令和4年度契約状況調査票!$F:$AW,26,FALSE)="②公益財団法人","公財","")))</f>
        <v/>
      </c>
      <c r="M69" s="17" t="str">
        <f>IF(A69="","",VLOOKUP(A69,[7]令和4年度契約状況調査票!$F:$AW,27,FALSE))</f>
        <v/>
      </c>
      <c r="N69" s="18" t="str">
        <f>IF(A69="","",IF(VLOOKUP(A69,[7]令和4年度契約状況調査票!$F:$AW,12,FALSE)="国所管",VLOOKUP(A69,[7]令和4年度契約状況調査票!$F:$AW,23,FALSE),""))</f>
        <v/>
      </c>
      <c r="O69" s="19" t="str">
        <f>IF(A69="","",IF(AND(Q69="○",P69="分担契約/単価契約"),"単価契約"&amp;CHAR(10)&amp;"予定調達総額 "&amp;TEXT(VLOOKUP(A69,[7]令和4年度契約状況調査票!$F:$AW,15,FALSE),"#,##0円")&amp;"(B)"&amp;CHAR(10)&amp;"分担契約"&amp;CHAR(10)&amp;VLOOKUP(A69,[7]令和4年度契約状況調査票!$F:$AW,31,FALSE),IF(AND(Q69="○",P69="分担契約"),"分担契約"&amp;CHAR(10)&amp;"契約総額 "&amp;TEXT(VLOOKUP(A69,[7]令和4年度契約状況調査票!$F:$AW,15,FALSE),"#,##0円")&amp;"(B)"&amp;CHAR(10)&amp;VLOOKUP(A69,[7]令和4年度契約状況調査票!$F:$AW,31,FALSE),(IF(P69="分担契約/単価契約","単価契約"&amp;CHAR(10)&amp;"予定調達総額 "&amp;TEXT(VLOOKUP(A69,[7]令和4年度契約状況調査票!$F:$AW,15,FALSE),"#,##0円")&amp;CHAR(10)&amp;"分担契約"&amp;CHAR(10)&amp;VLOOKUP(A69,[7]令和4年度契約状況調査票!$F:$AW,31,FALSE),IF(P69="分担契約","分担契約"&amp;CHAR(10)&amp;"契約総額 "&amp;TEXT(VLOOKUP(A69,[7]令和4年度契約状況調査票!$F:$AW,15,FALSE),"#,##0円")&amp;CHAR(10)&amp;VLOOKUP(A69,[7]令和4年度契約状況調査票!$F:$AW,31,FALSE),IF(P69="単価契約","単価契約"&amp;CHAR(10)&amp;"予定調達総額 "&amp;TEXT(VLOOKUP(A69,[7]令和4年度契約状況調査票!$F:$AW,15,FALSE),"#,##0円")&amp;CHAR(10)&amp;VLOOKUP(A69,[7]令和4年度契約状況調査票!$F:$AW,31,FALSE),VLOOKUP(A69,[7]令和4年度契約状況調査票!$F:$AW,31,FALSE))))))))</f>
        <v/>
      </c>
      <c r="P69" s="9" t="str">
        <f>IF(A69="","",VLOOKUP(A69,[7]令和4年度契約状況調査票!$F:$CE,52,FALSE))</f>
        <v/>
      </c>
    </row>
    <row r="70" spans="1:16" s="9" customFormat="1" ht="67.5" hidden="1" customHeight="1">
      <c r="A70" s="10" t="str">
        <f>IF(MAX([7]令和4年度契約状況調査票!F69:F1083)&gt;=ROW()-5,ROW()-5,"")</f>
        <v/>
      </c>
      <c r="B70" s="11" t="str">
        <f>IF(A70="","",VLOOKUP(A70,[7]令和4年度契約状況調査票!$F:$AW,4,FALSE))</f>
        <v/>
      </c>
      <c r="C70" s="12" t="str">
        <f>IF(A70="","",VLOOKUP(A70,[7]令和4年度契約状況調査票!$F:$AW,5,FALSE))</f>
        <v/>
      </c>
      <c r="D70" s="13" t="str">
        <f>IF(A70="","",VLOOKUP(A70,[7]令和4年度契約状況調査票!$F:$AW,8,FALSE))</f>
        <v/>
      </c>
      <c r="E70" s="11" t="str">
        <f>IF(A70="","",VLOOKUP(A70,[7]令和4年度契約状況調査票!$F:$AW,9,FALSE))</f>
        <v/>
      </c>
      <c r="F70" s="14" t="str">
        <f>IF(A70="","",VLOOKUP(A70,[7]令和4年度契約状況調査票!$F:$AW,10,FALSE))</f>
        <v/>
      </c>
      <c r="G70" s="15" t="str">
        <f>IF(A70="","",VLOOKUP(A70,[7]令和4年度契約状況調査票!$F:$AW,30,FALSE))</f>
        <v/>
      </c>
      <c r="H70" s="16" t="str">
        <f>IF(A70="","",IF(VLOOKUP(A70,[7]令和4年度契約状況調査票!$F:$AW,15,FALSE)="他官署で調達手続きを実施のため","他官署で調達手続きを実施のため",IF(VLOOKUP(A70,[7]令和4年度契約状況調査票!$F:$AW,22,FALSE)="②同種の他の契約の予定価格を類推されるおそれがあるため公表しない","同種の他の契約の予定価格を類推されるおそれがあるため公表しない",IF(VLOOKUP(A70,[7]令和4年度契約状況調査票!$F:$AW,22,FALSE)="－","－",IF(VLOOKUP(A70,[7]令和4年度契約状況調査票!$F:$AW,6,FALSE)&lt;&gt;"",TEXT(VLOOKUP(A70,[7]令和4年度契約状況調査票!$F:$AW,15,FALSE),"#,##0円")&amp;CHAR(10)&amp;"(A)",VLOOKUP(A70,[7]令和4年度契約状況調査票!$F:$AW,15,FALSE))))))</f>
        <v/>
      </c>
      <c r="I70" s="16" t="str">
        <f>IF(A70="","",VLOOKUP(A70,[7]令和4年度契約状況調査票!$F:$AW,16,FALSE))</f>
        <v/>
      </c>
      <c r="J70" s="17" t="str">
        <f>IF(A70="","",IF(VLOOKUP(A70,[7]令和4年度契約状況調査票!$F:$AW,15,FALSE)="他官署で調達手続きを実施のため","－",IF(VLOOKUP(A70,[7]令和4年度契約状況調査票!$F:$AW,22,FALSE)="②同種の他の契約の予定価格を類推されるおそれがあるため公表しない","－",IF(VLOOKUP(A70,[7]令和4年度契約状況調査票!$F:$AW,22,FALSE)="－","－",IF(VLOOKUP(A70,[7]令和4年度契約状況調査票!$F:$AW,6,FALSE)&lt;&gt;"",TEXT(VLOOKUP(A70,[7]令和4年度契約状況調査票!$F:$AW,18,FALSE),"#.0%")&amp;CHAR(10)&amp;"(B/A×100)",VLOOKUP(A70,[7]令和4年度契約状況調査票!$F:$AW,18,FALSE))))))</f>
        <v/>
      </c>
      <c r="K70" s="18"/>
      <c r="L70" s="17" t="str">
        <f>IF(A70="","",IF(VLOOKUP(A70,[7]令和4年度契約状況調査票!$F:$AW,26,FALSE)="①公益社団法人","公社",IF(VLOOKUP(A70,[7]令和4年度契約状況調査票!$F:$AW,26,FALSE)="②公益財団法人","公財","")))</f>
        <v/>
      </c>
      <c r="M70" s="17" t="str">
        <f>IF(A70="","",VLOOKUP(A70,[7]令和4年度契約状況調査票!$F:$AW,27,FALSE))</f>
        <v/>
      </c>
      <c r="N70" s="18" t="str">
        <f>IF(A70="","",IF(VLOOKUP(A70,[7]令和4年度契約状況調査票!$F:$AW,12,FALSE)="国所管",VLOOKUP(A70,[7]令和4年度契約状況調査票!$F:$AW,23,FALSE),""))</f>
        <v/>
      </c>
      <c r="O70" s="19" t="str">
        <f>IF(A70="","",IF(AND(Q70="○",P70="分担契約/単価契約"),"単価契約"&amp;CHAR(10)&amp;"予定調達総額 "&amp;TEXT(VLOOKUP(A70,[7]令和4年度契約状況調査票!$F:$AW,15,FALSE),"#,##0円")&amp;"(B)"&amp;CHAR(10)&amp;"分担契約"&amp;CHAR(10)&amp;VLOOKUP(A70,[7]令和4年度契約状況調査票!$F:$AW,31,FALSE),IF(AND(Q70="○",P70="分担契約"),"分担契約"&amp;CHAR(10)&amp;"契約総額 "&amp;TEXT(VLOOKUP(A70,[7]令和4年度契約状況調査票!$F:$AW,15,FALSE),"#,##0円")&amp;"(B)"&amp;CHAR(10)&amp;VLOOKUP(A70,[7]令和4年度契約状況調査票!$F:$AW,31,FALSE),(IF(P70="分担契約/単価契約","単価契約"&amp;CHAR(10)&amp;"予定調達総額 "&amp;TEXT(VLOOKUP(A70,[7]令和4年度契約状況調査票!$F:$AW,15,FALSE),"#,##0円")&amp;CHAR(10)&amp;"分担契約"&amp;CHAR(10)&amp;VLOOKUP(A70,[7]令和4年度契約状況調査票!$F:$AW,31,FALSE),IF(P70="分担契約","分担契約"&amp;CHAR(10)&amp;"契約総額 "&amp;TEXT(VLOOKUP(A70,[7]令和4年度契約状況調査票!$F:$AW,15,FALSE),"#,##0円")&amp;CHAR(10)&amp;VLOOKUP(A70,[7]令和4年度契約状況調査票!$F:$AW,31,FALSE),IF(P70="単価契約","単価契約"&amp;CHAR(10)&amp;"予定調達総額 "&amp;TEXT(VLOOKUP(A70,[7]令和4年度契約状況調査票!$F:$AW,15,FALSE),"#,##0円")&amp;CHAR(10)&amp;VLOOKUP(A70,[7]令和4年度契約状況調査票!$F:$AW,31,FALSE),VLOOKUP(A70,[7]令和4年度契約状況調査票!$F:$AW,31,FALSE))))))))</f>
        <v/>
      </c>
      <c r="P70" s="9" t="str">
        <f>IF(A70="","",VLOOKUP(A70,[7]令和4年度契約状況調査票!$F:$CE,52,FALSE))</f>
        <v/>
      </c>
    </row>
    <row r="71" spans="1:16" s="9" customFormat="1" ht="67.5" hidden="1" customHeight="1">
      <c r="A71" s="10" t="str">
        <f>IF(MAX([7]令和4年度契約状況調査票!F70:F1084)&gt;=ROW()-5,ROW()-5,"")</f>
        <v/>
      </c>
      <c r="B71" s="11" t="str">
        <f>IF(A71="","",VLOOKUP(A71,[7]令和4年度契約状況調査票!$F:$AW,4,FALSE))</f>
        <v/>
      </c>
      <c r="C71" s="12" t="str">
        <f>IF(A71="","",VLOOKUP(A71,[7]令和4年度契約状況調査票!$F:$AW,5,FALSE))</f>
        <v/>
      </c>
      <c r="D71" s="13" t="str">
        <f>IF(A71="","",VLOOKUP(A71,[7]令和4年度契約状況調査票!$F:$AW,8,FALSE))</f>
        <v/>
      </c>
      <c r="E71" s="11" t="str">
        <f>IF(A71="","",VLOOKUP(A71,[7]令和4年度契約状況調査票!$F:$AW,9,FALSE))</f>
        <v/>
      </c>
      <c r="F71" s="14" t="str">
        <f>IF(A71="","",VLOOKUP(A71,[7]令和4年度契約状況調査票!$F:$AW,10,FALSE))</f>
        <v/>
      </c>
      <c r="G71" s="15" t="str">
        <f>IF(A71="","",VLOOKUP(A71,[7]令和4年度契約状況調査票!$F:$AW,30,FALSE))</f>
        <v/>
      </c>
      <c r="H71" s="16" t="str">
        <f>IF(A71="","",IF(VLOOKUP(A71,[7]令和4年度契約状況調査票!$F:$AW,15,FALSE)="他官署で調達手続きを実施のため","他官署で調達手続きを実施のため",IF(VLOOKUP(A71,[7]令和4年度契約状況調査票!$F:$AW,22,FALSE)="②同種の他の契約の予定価格を類推されるおそれがあるため公表しない","同種の他の契約の予定価格を類推されるおそれがあるため公表しない",IF(VLOOKUP(A71,[7]令和4年度契約状況調査票!$F:$AW,22,FALSE)="－","－",IF(VLOOKUP(A71,[7]令和4年度契約状況調査票!$F:$AW,6,FALSE)&lt;&gt;"",TEXT(VLOOKUP(A71,[7]令和4年度契約状況調査票!$F:$AW,15,FALSE),"#,##0円")&amp;CHAR(10)&amp;"(A)",VLOOKUP(A71,[7]令和4年度契約状況調査票!$F:$AW,15,FALSE))))))</f>
        <v/>
      </c>
      <c r="I71" s="16" t="str">
        <f>IF(A71="","",VLOOKUP(A71,[7]令和4年度契約状況調査票!$F:$AW,16,FALSE))</f>
        <v/>
      </c>
      <c r="J71" s="17" t="str">
        <f>IF(A71="","",IF(VLOOKUP(A71,[7]令和4年度契約状況調査票!$F:$AW,15,FALSE)="他官署で調達手続きを実施のため","－",IF(VLOOKUP(A71,[7]令和4年度契約状況調査票!$F:$AW,22,FALSE)="②同種の他の契約の予定価格を類推されるおそれがあるため公表しない","－",IF(VLOOKUP(A71,[7]令和4年度契約状況調査票!$F:$AW,22,FALSE)="－","－",IF(VLOOKUP(A71,[7]令和4年度契約状況調査票!$F:$AW,6,FALSE)&lt;&gt;"",TEXT(VLOOKUP(A71,[7]令和4年度契約状況調査票!$F:$AW,18,FALSE),"#.0%")&amp;CHAR(10)&amp;"(B/A×100)",VLOOKUP(A71,[7]令和4年度契約状況調査票!$F:$AW,18,FALSE))))))</f>
        <v/>
      </c>
      <c r="K71" s="18"/>
      <c r="L71" s="17" t="str">
        <f>IF(A71="","",IF(VLOOKUP(A71,[7]令和4年度契約状況調査票!$F:$AW,26,FALSE)="①公益社団法人","公社",IF(VLOOKUP(A71,[7]令和4年度契約状況調査票!$F:$AW,26,FALSE)="②公益財団法人","公財","")))</f>
        <v/>
      </c>
      <c r="M71" s="17" t="str">
        <f>IF(A71="","",VLOOKUP(A71,[7]令和4年度契約状況調査票!$F:$AW,27,FALSE))</f>
        <v/>
      </c>
      <c r="N71" s="18" t="str">
        <f>IF(A71="","",IF(VLOOKUP(A71,[7]令和4年度契約状況調査票!$F:$AW,12,FALSE)="国所管",VLOOKUP(A71,[7]令和4年度契約状況調査票!$F:$AW,23,FALSE),""))</f>
        <v/>
      </c>
      <c r="O71" s="19" t="str">
        <f>IF(A71="","",IF(AND(Q71="○",P71="分担契約/単価契約"),"単価契約"&amp;CHAR(10)&amp;"予定調達総額 "&amp;TEXT(VLOOKUP(A71,[7]令和4年度契約状況調査票!$F:$AW,15,FALSE),"#,##0円")&amp;"(B)"&amp;CHAR(10)&amp;"分担契約"&amp;CHAR(10)&amp;VLOOKUP(A71,[7]令和4年度契約状況調査票!$F:$AW,31,FALSE),IF(AND(Q71="○",P71="分担契約"),"分担契約"&amp;CHAR(10)&amp;"契約総額 "&amp;TEXT(VLOOKUP(A71,[7]令和4年度契約状況調査票!$F:$AW,15,FALSE),"#,##0円")&amp;"(B)"&amp;CHAR(10)&amp;VLOOKUP(A71,[7]令和4年度契約状況調査票!$F:$AW,31,FALSE),(IF(P71="分担契約/単価契約","単価契約"&amp;CHAR(10)&amp;"予定調達総額 "&amp;TEXT(VLOOKUP(A71,[7]令和4年度契約状況調査票!$F:$AW,15,FALSE),"#,##0円")&amp;CHAR(10)&amp;"分担契約"&amp;CHAR(10)&amp;VLOOKUP(A71,[7]令和4年度契約状況調査票!$F:$AW,31,FALSE),IF(P71="分担契約","分担契約"&amp;CHAR(10)&amp;"契約総額 "&amp;TEXT(VLOOKUP(A71,[7]令和4年度契約状況調査票!$F:$AW,15,FALSE),"#,##0円")&amp;CHAR(10)&amp;VLOOKUP(A71,[7]令和4年度契約状況調査票!$F:$AW,31,FALSE),IF(P71="単価契約","単価契約"&amp;CHAR(10)&amp;"予定調達総額 "&amp;TEXT(VLOOKUP(A71,[7]令和4年度契約状況調査票!$F:$AW,15,FALSE),"#,##0円")&amp;CHAR(10)&amp;VLOOKUP(A71,[7]令和4年度契約状況調査票!$F:$AW,31,FALSE),VLOOKUP(A71,[7]令和4年度契約状況調査票!$F:$AW,31,FALSE))))))))</f>
        <v/>
      </c>
      <c r="P71" s="9" t="str">
        <f>IF(A71="","",VLOOKUP(A71,[7]令和4年度契約状況調査票!$F:$CE,52,FALSE))</f>
        <v/>
      </c>
    </row>
    <row r="72" spans="1:16" s="9" customFormat="1" ht="67.5" hidden="1" customHeight="1">
      <c r="A72" s="10" t="str">
        <f>IF(MAX([7]令和4年度契約状況調査票!F71:F1085)&gt;=ROW()-5,ROW()-5,"")</f>
        <v/>
      </c>
      <c r="B72" s="11" t="str">
        <f>IF(A72="","",VLOOKUP(A72,[7]令和4年度契約状況調査票!$F:$AW,4,FALSE))</f>
        <v/>
      </c>
      <c r="C72" s="12" t="str">
        <f>IF(A72="","",VLOOKUP(A72,[7]令和4年度契約状況調査票!$F:$AW,5,FALSE))</f>
        <v/>
      </c>
      <c r="D72" s="13" t="str">
        <f>IF(A72="","",VLOOKUP(A72,[7]令和4年度契約状況調査票!$F:$AW,8,FALSE))</f>
        <v/>
      </c>
      <c r="E72" s="11" t="str">
        <f>IF(A72="","",VLOOKUP(A72,[7]令和4年度契約状況調査票!$F:$AW,9,FALSE))</f>
        <v/>
      </c>
      <c r="F72" s="14" t="str">
        <f>IF(A72="","",VLOOKUP(A72,[7]令和4年度契約状況調査票!$F:$AW,10,FALSE))</f>
        <v/>
      </c>
      <c r="G72" s="15" t="str">
        <f>IF(A72="","",VLOOKUP(A72,[7]令和4年度契約状況調査票!$F:$AW,30,FALSE))</f>
        <v/>
      </c>
      <c r="H72" s="16" t="str">
        <f>IF(A72="","",IF(VLOOKUP(A72,[7]令和4年度契約状況調査票!$F:$AW,15,FALSE)="他官署で調達手続きを実施のため","他官署で調達手続きを実施のため",IF(VLOOKUP(A72,[7]令和4年度契約状況調査票!$F:$AW,22,FALSE)="②同種の他の契約の予定価格を類推されるおそれがあるため公表しない","同種の他の契約の予定価格を類推されるおそれがあるため公表しない",IF(VLOOKUP(A72,[7]令和4年度契約状況調査票!$F:$AW,22,FALSE)="－","－",IF(VLOOKUP(A72,[7]令和4年度契約状況調査票!$F:$AW,6,FALSE)&lt;&gt;"",TEXT(VLOOKUP(A72,[7]令和4年度契約状況調査票!$F:$AW,15,FALSE),"#,##0円")&amp;CHAR(10)&amp;"(A)",VLOOKUP(A72,[7]令和4年度契約状況調査票!$F:$AW,15,FALSE))))))</f>
        <v/>
      </c>
      <c r="I72" s="16" t="str">
        <f>IF(A72="","",VLOOKUP(A72,[7]令和4年度契約状況調査票!$F:$AW,16,FALSE))</f>
        <v/>
      </c>
      <c r="J72" s="17" t="str">
        <f>IF(A72="","",IF(VLOOKUP(A72,[7]令和4年度契約状況調査票!$F:$AW,15,FALSE)="他官署で調達手続きを実施のため","－",IF(VLOOKUP(A72,[7]令和4年度契約状況調査票!$F:$AW,22,FALSE)="②同種の他の契約の予定価格を類推されるおそれがあるため公表しない","－",IF(VLOOKUP(A72,[7]令和4年度契約状況調査票!$F:$AW,22,FALSE)="－","－",IF(VLOOKUP(A72,[7]令和4年度契約状況調査票!$F:$AW,6,FALSE)&lt;&gt;"",TEXT(VLOOKUP(A72,[7]令和4年度契約状況調査票!$F:$AW,18,FALSE),"#.0%")&amp;CHAR(10)&amp;"(B/A×100)",VLOOKUP(A72,[7]令和4年度契約状況調査票!$F:$AW,18,FALSE))))))</f>
        <v/>
      </c>
      <c r="K72" s="18"/>
      <c r="L72" s="17" t="str">
        <f>IF(A72="","",IF(VLOOKUP(A72,[7]令和4年度契約状況調査票!$F:$AW,26,FALSE)="①公益社団法人","公社",IF(VLOOKUP(A72,[7]令和4年度契約状況調査票!$F:$AW,26,FALSE)="②公益財団法人","公財","")))</f>
        <v/>
      </c>
      <c r="M72" s="17" t="str">
        <f>IF(A72="","",VLOOKUP(A72,[7]令和4年度契約状況調査票!$F:$AW,27,FALSE))</f>
        <v/>
      </c>
      <c r="N72" s="18" t="str">
        <f>IF(A72="","",IF(VLOOKUP(A72,[7]令和4年度契約状況調査票!$F:$AW,12,FALSE)="国所管",VLOOKUP(A72,[7]令和4年度契約状況調査票!$F:$AW,23,FALSE),""))</f>
        <v/>
      </c>
      <c r="O72" s="19" t="str">
        <f>IF(A72="","",IF(AND(Q72="○",P72="分担契約/単価契約"),"単価契約"&amp;CHAR(10)&amp;"予定調達総額 "&amp;TEXT(VLOOKUP(A72,[7]令和4年度契約状況調査票!$F:$AW,15,FALSE),"#,##0円")&amp;"(B)"&amp;CHAR(10)&amp;"分担契約"&amp;CHAR(10)&amp;VLOOKUP(A72,[7]令和4年度契約状況調査票!$F:$AW,31,FALSE),IF(AND(Q72="○",P72="分担契約"),"分担契約"&amp;CHAR(10)&amp;"契約総額 "&amp;TEXT(VLOOKUP(A72,[7]令和4年度契約状況調査票!$F:$AW,15,FALSE),"#,##0円")&amp;"(B)"&amp;CHAR(10)&amp;VLOOKUP(A72,[7]令和4年度契約状況調査票!$F:$AW,31,FALSE),(IF(P72="分担契約/単価契約","単価契約"&amp;CHAR(10)&amp;"予定調達総額 "&amp;TEXT(VLOOKUP(A72,[7]令和4年度契約状況調査票!$F:$AW,15,FALSE),"#,##0円")&amp;CHAR(10)&amp;"分担契約"&amp;CHAR(10)&amp;VLOOKUP(A72,[7]令和4年度契約状況調査票!$F:$AW,31,FALSE),IF(P72="分担契約","分担契約"&amp;CHAR(10)&amp;"契約総額 "&amp;TEXT(VLOOKUP(A72,[7]令和4年度契約状況調査票!$F:$AW,15,FALSE),"#,##0円")&amp;CHAR(10)&amp;VLOOKUP(A72,[7]令和4年度契約状況調査票!$F:$AW,31,FALSE),IF(P72="単価契約","単価契約"&amp;CHAR(10)&amp;"予定調達総額 "&amp;TEXT(VLOOKUP(A72,[7]令和4年度契約状況調査票!$F:$AW,15,FALSE),"#,##0円")&amp;CHAR(10)&amp;VLOOKUP(A72,[7]令和4年度契約状況調査票!$F:$AW,31,FALSE),VLOOKUP(A72,[7]令和4年度契約状況調査票!$F:$AW,31,FALSE))))))))</f>
        <v/>
      </c>
      <c r="P72" s="9" t="str">
        <f>IF(A72="","",VLOOKUP(A72,[7]令和4年度契約状況調査票!$F:$CE,52,FALSE))</f>
        <v/>
      </c>
    </row>
    <row r="73" spans="1:16" s="9" customFormat="1" ht="67.5" hidden="1" customHeight="1">
      <c r="A73" s="10" t="str">
        <f>IF(MAX([7]令和4年度契約状況調査票!F72:F1086)&gt;=ROW()-5,ROW()-5,"")</f>
        <v/>
      </c>
      <c r="B73" s="11" t="str">
        <f>IF(A73="","",VLOOKUP(A73,[7]令和4年度契約状況調査票!$F:$AW,4,FALSE))</f>
        <v/>
      </c>
      <c r="C73" s="12" t="str">
        <f>IF(A73="","",VLOOKUP(A73,[7]令和4年度契約状況調査票!$F:$AW,5,FALSE))</f>
        <v/>
      </c>
      <c r="D73" s="13" t="str">
        <f>IF(A73="","",VLOOKUP(A73,[7]令和4年度契約状況調査票!$F:$AW,8,FALSE))</f>
        <v/>
      </c>
      <c r="E73" s="11" t="str">
        <f>IF(A73="","",VLOOKUP(A73,[7]令和4年度契約状況調査票!$F:$AW,9,FALSE))</f>
        <v/>
      </c>
      <c r="F73" s="14" t="str">
        <f>IF(A73="","",VLOOKUP(A73,[7]令和4年度契約状況調査票!$F:$AW,10,FALSE))</f>
        <v/>
      </c>
      <c r="G73" s="15" t="str">
        <f>IF(A73="","",VLOOKUP(A73,[7]令和4年度契約状況調査票!$F:$AW,30,FALSE))</f>
        <v/>
      </c>
      <c r="H73" s="16" t="str">
        <f>IF(A73="","",IF(VLOOKUP(A73,[7]令和4年度契約状況調査票!$F:$AW,15,FALSE)="他官署で調達手続きを実施のため","他官署で調達手続きを実施のため",IF(VLOOKUP(A73,[7]令和4年度契約状況調査票!$F:$AW,22,FALSE)="②同種の他の契約の予定価格を類推されるおそれがあるため公表しない","同種の他の契約の予定価格を類推されるおそれがあるため公表しない",IF(VLOOKUP(A73,[7]令和4年度契約状況調査票!$F:$AW,22,FALSE)="－","－",IF(VLOOKUP(A73,[7]令和4年度契約状況調査票!$F:$AW,6,FALSE)&lt;&gt;"",TEXT(VLOOKUP(A73,[7]令和4年度契約状況調査票!$F:$AW,15,FALSE),"#,##0円")&amp;CHAR(10)&amp;"(A)",VLOOKUP(A73,[7]令和4年度契約状況調査票!$F:$AW,15,FALSE))))))</f>
        <v/>
      </c>
      <c r="I73" s="16" t="str">
        <f>IF(A73="","",VLOOKUP(A73,[7]令和4年度契約状況調査票!$F:$AW,16,FALSE))</f>
        <v/>
      </c>
      <c r="J73" s="17" t="str">
        <f>IF(A73="","",IF(VLOOKUP(A73,[7]令和4年度契約状況調査票!$F:$AW,15,FALSE)="他官署で調達手続きを実施のため","－",IF(VLOOKUP(A73,[7]令和4年度契約状況調査票!$F:$AW,22,FALSE)="②同種の他の契約の予定価格を類推されるおそれがあるため公表しない","－",IF(VLOOKUP(A73,[7]令和4年度契約状況調査票!$F:$AW,22,FALSE)="－","－",IF(VLOOKUP(A73,[7]令和4年度契約状況調査票!$F:$AW,6,FALSE)&lt;&gt;"",TEXT(VLOOKUP(A73,[7]令和4年度契約状況調査票!$F:$AW,18,FALSE),"#.0%")&amp;CHAR(10)&amp;"(B/A×100)",VLOOKUP(A73,[7]令和4年度契約状況調査票!$F:$AW,18,FALSE))))))</f>
        <v/>
      </c>
      <c r="K73" s="18"/>
      <c r="L73" s="17" t="str">
        <f>IF(A73="","",IF(VLOOKUP(A73,[7]令和4年度契約状況調査票!$F:$AW,26,FALSE)="①公益社団法人","公社",IF(VLOOKUP(A73,[7]令和4年度契約状況調査票!$F:$AW,26,FALSE)="②公益財団法人","公財","")))</f>
        <v/>
      </c>
      <c r="M73" s="17" t="str">
        <f>IF(A73="","",VLOOKUP(A73,[7]令和4年度契約状況調査票!$F:$AW,27,FALSE))</f>
        <v/>
      </c>
      <c r="N73" s="18" t="str">
        <f>IF(A73="","",IF(VLOOKUP(A73,[7]令和4年度契約状況調査票!$F:$AW,12,FALSE)="国所管",VLOOKUP(A73,[7]令和4年度契約状況調査票!$F:$AW,23,FALSE),""))</f>
        <v/>
      </c>
      <c r="O73" s="19" t="str">
        <f>IF(A73="","",IF(AND(Q73="○",P73="分担契約/単価契約"),"単価契約"&amp;CHAR(10)&amp;"予定調達総額 "&amp;TEXT(VLOOKUP(A73,[7]令和4年度契約状況調査票!$F:$AW,15,FALSE),"#,##0円")&amp;"(B)"&amp;CHAR(10)&amp;"分担契約"&amp;CHAR(10)&amp;VLOOKUP(A73,[7]令和4年度契約状況調査票!$F:$AW,31,FALSE),IF(AND(Q73="○",P73="分担契約"),"分担契約"&amp;CHAR(10)&amp;"契約総額 "&amp;TEXT(VLOOKUP(A73,[7]令和4年度契約状況調査票!$F:$AW,15,FALSE),"#,##0円")&amp;"(B)"&amp;CHAR(10)&amp;VLOOKUP(A73,[7]令和4年度契約状況調査票!$F:$AW,31,FALSE),(IF(P73="分担契約/単価契約","単価契約"&amp;CHAR(10)&amp;"予定調達総額 "&amp;TEXT(VLOOKUP(A73,[7]令和4年度契約状況調査票!$F:$AW,15,FALSE),"#,##0円")&amp;CHAR(10)&amp;"分担契約"&amp;CHAR(10)&amp;VLOOKUP(A73,[7]令和4年度契約状況調査票!$F:$AW,31,FALSE),IF(P73="分担契約","分担契約"&amp;CHAR(10)&amp;"契約総額 "&amp;TEXT(VLOOKUP(A73,[7]令和4年度契約状況調査票!$F:$AW,15,FALSE),"#,##0円")&amp;CHAR(10)&amp;VLOOKUP(A73,[7]令和4年度契約状況調査票!$F:$AW,31,FALSE),IF(P73="単価契約","単価契約"&amp;CHAR(10)&amp;"予定調達総額 "&amp;TEXT(VLOOKUP(A73,[7]令和4年度契約状況調査票!$F:$AW,15,FALSE),"#,##0円")&amp;CHAR(10)&amp;VLOOKUP(A73,[7]令和4年度契約状況調査票!$F:$AW,31,FALSE),VLOOKUP(A73,[7]令和4年度契約状況調査票!$F:$AW,31,FALSE))))))))</f>
        <v/>
      </c>
      <c r="P73" s="9" t="str">
        <f>IF(A73="","",VLOOKUP(A73,[7]令和4年度契約状況調査票!$F:$CE,52,FALSE))</f>
        <v/>
      </c>
    </row>
    <row r="74" spans="1:16" s="9" customFormat="1" ht="67.5" hidden="1" customHeight="1">
      <c r="A74" s="10" t="str">
        <f>IF(MAX([7]令和4年度契約状況調査票!F73:F1087)&gt;=ROW()-5,ROW()-5,"")</f>
        <v/>
      </c>
      <c r="B74" s="11" t="str">
        <f>IF(A74="","",VLOOKUP(A74,[7]令和4年度契約状況調査票!$F:$AW,4,FALSE))</f>
        <v/>
      </c>
      <c r="C74" s="12" t="str">
        <f>IF(A74="","",VLOOKUP(A74,[7]令和4年度契約状況調査票!$F:$AW,5,FALSE))</f>
        <v/>
      </c>
      <c r="D74" s="13" t="str">
        <f>IF(A74="","",VLOOKUP(A74,[7]令和4年度契約状況調査票!$F:$AW,8,FALSE))</f>
        <v/>
      </c>
      <c r="E74" s="11" t="str">
        <f>IF(A74="","",VLOOKUP(A74,[7]令和4年度契約状況調査票!$F:$AW,9,FALSE))</f>
        <v/>
      </c>
      <c r="F74" s="14" t="str">
        <f>IF(A74="","",VLOOKUP(A74,[7]令和4年度契約状況調査票!$F:$AW,10,FALSE))</f>
        <v/>
      </c>
      <c r="G74" s="15" t="str">
        <f>IF(A74="","",VLOOKUP(A74,[7]令和4年度契約状況調査票!$F:$AW,30,FALSE))</f>
        <v/>
      </c>
      <c r="H74" s="16" t="str">
        <f>IF(A74="","",IF(VLOOKUP(A74,[7]令和4年度契約状況調査票!$F:$AW,15,FALSE)="他官署で調達手続きを実施のため","他官署で調達手続きを実施のため",IF(VLOOKUP(A74,[7]令和4年度契約状況調査票!$F:$AW,22,FALSE)="②同種の他の契約の予定価格を類推されるおそれがあるため公表しない","同種の他の契約の予定価格を類推されるおそれがあるため公表しない",IF(VLOOKUP(A74,[7]令和4年度契約状況調査票!$F:$AW,22,FALSE)="－","－",IF(VLOOKUP(A74,[7]令和4年度契約状況調査票!$F:$AW,6,FALSE)&lt;&gt;"",TEXT(VLOOKUP(A74,[7]令和4年度契約状況調査票!$F:$AW,15,FALSE),"#,##0円")&amp;CHAR(10)&amp;"(A)",VLOOKUP(A74,[7]令和4年度契約状況調査票!$F:$AW,15,FALSE))))))</f>
        <v/>
      </c>
      <c r="I74" s="16" t="str">
        <f>IF(A74="","",VLOOKUP(A74,[7]令和4年度契約状況調査票!$F:$AW,16,FALSE))</f>
        <v/>
      </c>
      <c r="J74" s="17" t="str">
        <f>IF(A74="","",IF(VLOOKUP(A74,[7]令和4年度契約状況調査票!$F:$AW,15,FALSE)="他官署で調達手続きを実施のため","－",IF(VLOOKUP(A74,[7]令和4年度契約状況調査票!$F:$AW,22,FALSE)="②同種の他の契約の予定価格を類推されるおそれがあるため公表しない","－",IF(VLOOKUP(A74,[7]令和4年度契約状況調査票!$F:$AW,22,FALSE)="－","－",IF(VLOOKUP(A74,[7]令和4年度契約状況調査票!$F:$AW,6,FALSE)&lt;&gt;"",TEXT(VLOOKUP(A74,[7]令和4年度契約状況調査票!$F:$AW,18,FALSE),"#.0%")&amp;CHAR(10)&amp;"(B/A×100)",VLOOKUP(A74,[7]令和4年度契約状況調査票!$F:$AW,18,FALSE))))))</f>
        <v/>
      </c>
      <c r="K74" s="18"/>
      <c r="L74" s="17" t="str">
        <f>IF(A74="","",IF(VLOOKUP(A74,[7]令和4年度契約状況調査票!$F:$AW,26,FALSE)="①公益社団法人","公社",IF(VLOOKUP(A74,[7]令和4年度契約状況調査票!$F:$AW,26,FALSE)="②公益財団法人","公財","")))</f>
        <v/>
      </c>
      <c r="M74" s="17" t="str">
        <f>IF(A74="","",VLOOKUP(A74,[7]令和4年度契約状況調査票!$F:$AW,27,FALSE))</f>
        <v/>
      </c>
      <c r="N74" s="18" t="str">
        <f>IF(A74="","",IF(VLOOKUP(A74,[7]令和4年度契約状況調査票!$F:$AW,12,FALSE)="国所管",VLOOKUP(A74,[7]令和4年度契約状況調査票!$F:$AW,23,FALSE),""))</f>
        <v/>
      </c>
      <c r="O74" s="19" t="str">
        <f>IF(A74="","",IF(AND(Q74="○",P74="分担契約/単価契約"),"単価契約"&amp;CHAR(10)&amp;"予定調達総額 "&amp;TEXT(VLOOKUP(A74,[7]令和4年度契約状況調査票!$F:$AW,15,FALSE),"#,##0円")&amp;"(B)"&amp;CHAR(10)&amp;"分担契約"&amp;CHAR(10)&amp;VLOOKUP(A74,[7]令和4年度契約状況調査票!$F:$AW,31,FALSE),IF(AND(Q74="○",P74="分担契約"),"分担契約"&amp;CHAR(10)&amp;"契約総額 "&amp;TEXT(VLOOKUP(A74,[7]令和4年度契約状況調査票!$F:$AW,15,FALSE),"#,##0円")&amp;"(B)"&amp;CHAR(10)&amp;VLOOKUP(A74,[7]令和4年度契約状況調査票!$F:$AW,31,FALSE),(IF(P74="分担契約/単価契約","単価契約"&amp;CHAR(10)&amp;"予定調達総額 "&amp;TEXT(VLOOKUP(A74,[7]令和4年度契約状況調査票!$F:$AW,15,FALSE),"#,##0円")&amp;CHAR(10)&amp;"分担契約"&amp;CHAR(10)&amp;VLOOKUP(A74,[7]令和4年度契約状況調査票!$F:$AW,31,FALSE),IF(P74="分担契約","分担契約"&amp;CHAR(10)&amp;"契約総額 "&amp;TEXT(VLOOKUP(A74,[7]令和4年度契約状況調査票!$F:$AW,15,FALSE),"#,##0円")&amp;CHAR(10)&amp;VLOOKUP(A74,[7]令和4年度契約状況調査票!$F:$AW,31,FALSE),IF(P74="単価契約","単価契約"&amp;CHAR(10)&amp;"予定調達総額 "&amp;TEXT(VLOOKUP(A74,[7]令和4年度契約状況調査票!$F:$AW,15,FALSE),"#,##0円")&amp;CHAR(10)&amp;VLOOKUP(A74,[7]令和4年度契約状況調査票!$F:$AW,31,FALSE),VLOOKUP(A74,[7]令和4年度契約状況調査票!$F:$AW,31,FALSE))))))))</f>
        <v/>
      </c>
      <c r="P74" s="9" t="str">
        <f>IF(A74="","",VLOOKUP(A74,[7]令和4年度契約状況調査票!$F:$CE,52,FALSE))</f>
        <v/>
      </c>
    </row>
    <row r="75" spans="1:16" s="9" customFormat="1" ht="67.5" hidden="1" customHeight="1">
      <c r="A75" s="10" t="str">
        <f>IF(MAX([7]令和4年度契約状況調査票!F74:F1088)&gt;=ROW()-5,ROW()-5,"")</f>
        <v/>
      </c>
      <c r="B75" s="11" t="str">
        <f>IF(A75="","",VLOOKUP(A75,[7]令和4年度契約状況調査票!$F:$AW,4,FALSE))</f>
        <v/>
      </c>
      <c r="C75" s="12" t="str">
        <f>IF(A75="","",VLOOKUP(A75,[7]令和4年度契約状況調査票!$F:$AW,5,FALSE))</f>
        <v/>
      </c>
      <c r="D75" s="13" t="str">
        <f>IF(A75="","",VLOOKUP(A75,[7]令和4年度契約状況調査票!$F:$AW,8,FALSE))</f>
        <v/>
      </c>
      <c r="E75" s="11" t="str">
        <f>IF(A75="","",VLOOKUP(A75,[7]令和4年度契約状況調査票!$F:$AW,9,FALSE))</f>
        <v/>
      </c>
      <c r="F75" s="14" t="str">
        <f>IF(A75="","",VLOOKUP(A75,[7]令和4年度契約状況調査票!$F:$AW,10,FALSE))</f>
        <v/>
      </c>
      <c r="G75" s="15" t="str">
        <f>IF(A75="","",VLOOKUP(A75,[7]令和4年度契約状況調査票!$F:$AW,30,FALSE))</f>
        <v/>
      </c>
      <c r="H75" s="16" t="str">
        <f>IF(A75="","",IF(VLOOKUP(A75,[7]令和4年度契約状況調査票!$F:$AW,15,FALSE)="他官署で調達手続きを実施のため","他官署で調達手続きを実施のため",IF(VLOOKUP(A75,[7]令和4年度契約状況調査票!$F:$AW,22,FALSE)="②同種の他の契約の予定価格を類推されるおそれがあるため公表しない","同種の他の契約の予定価格を類推されるおそれがあるため公表しない",IF(VLOOKUP(A75,[7]令和4年度契約状況調査票!$F:$AW,22,FALSE)="－","－",IF(VLOOKUP(A75,[7]令和4年度契約状況調査票!$F:$AW,6,FALSE)&lt;&gt;"",TEXT(VLOOKUP(A75,[7]令和4年度契約状況調査票!$F:$AW,15,FALSE),"#,##0円")&amp;CHAR(10)&amp;"(A)",VLOOKUP(A75,[7]令和4年度契約状況調査票!$F:$AW,15,FALSE))))))</f>
        <v/>
      </c>
      <c r="I75" s="16" t="str">
        <f>IF(A75="","",VLOOKUP(A75,[7]令和4年度契約状況調査票!$F:$AW,16,FALSE))</f>
        <v/>
      </c>
      <c r="J75" s="17" t="str">
        <f>IF(A75="","",IF(VLOOKUP(A75,[7]令和4年度契約状況調査票!$F:$AW,15,FALSE)="他官署で調達手続きを実施のため","－",IF(VLOOKUP(A75,[7]令和4年度契約状況調査票!$F:$AW,22,FALSE)="②同種の他の契約の予定価格を類推されるおそれがあるため公表しない","－",IF(VLOOKUP(A75,[7]令和4年度契約状況調査票!$F:$AW,22,FALSE)="－","－",IF(VLOOKUP(A75,[7]令和4年度契約状況調査票!$F:$AW,6,FALSE)&lt;&gt;"",TEXT(VLOOKUP(A75,[7]令和4年度契約状況調査票!$F:$AW,18,FALSE),"#.0%")&amp;CHAR(10)&amp;"(B/A×100)",VLOOKUP(A75,[7]令和4年度契約状況調査票!$F:$AW,18,FALSE))))))</f>
        <v/>
      </c>
      <c r="K75" s="18"/>
      <c r="L75" s="17" t="str">
        <f>IF(A75="","",IF(VLOOKUP(A75,[7]令和4年度契約状況調査票!$F:$AW,26,FALSE)="①公益社団法人","公社",IF(VLOOKUP(A75,[7]令和4年度契約状況調査票!$F:$AW,26,FALSE)="②公益財団法人","公財","")))</f>
        <v/>
      </c>
      <c r="M75" s="17" t="str">
        <f>IF(A75="","",VLOOKUP(A75,[7]令和4年度契約状況調査票!$F:$AW,27,FALSE))</f>
        <v/>
      </c>
      <c r="N75" s="18" t="str">
        <f>IF(A75="","",IF(VLOOKUP(A75,[7]令和4年度契約状況調査票!$F:$AW,12,FALSE)="国所管",VLOOKUP(A75,[7]令和4年度契約状況調査票!$F:$AW,23,FALSE),""))</f>
        <v/>
      </c>
      <c r="O75" s="19" t="str">
        <f>IF(A75="","",IF(AND(Q75="○",P75="分担契約/単価契約"),"単価契約"&amp;CHAR(10)&amp;"予定調達総額 "&amp;TEXT(VLOOKUP(A75,[7]令和4年度契約状況調査票!$F:$AW,15,FALSE),"#,##0円")&amp;"(B)"&amp;CHAR(10)&amp;"分担契約"&amp;CHAR(10)&amp;VLOOKUP(A75,[7]令和4年度契約状況調査票!$F:$AW,31,FALSE),IF(AND(Q75="○",P75="分担契約"),"分担契約"&amp;CHAR(10)&amp;"契約総額 "&amp;TEXT(VLOOKUP(A75,[7]令和4年度契約状況調査票!$F:$AW,15,FALSE),"#,##0円")&amp;"(B)"&amp;CHAR(10)&amp;VLOOKUP(A75,[7]令和4年度契約状況調査票!$F:$AW,31,FALSE),(IF(P75="分担契約/単価契約","単価契約"&amp;CHAR(10)&amp;"予定調達総額 "&amp;TEXT(VLOOKUP(A75,[7]令和4年度契約状況調査票!$F:$AW,15,FALSE),"#,##0円")&amp;CHAR(10)&amp;"分担契約"&amp;CHAR(10)&amp;VLOOKUP(A75,[7]令和4年度契約状況調査票!$F:$AW,31,FALSE),IF(P75="分担契約","分担契約"&amp;CHAR(10)&amp;"契約総額 "&amp;TEXT(VLOOKUP(A75,[7]令和4年度契約状況調査票!$F:$AW,15,FALSE),"#,##0円")&amp;CHAR(10)&amp;VLOOKUP(A75,[7]令和4年度契約状況調査票!$F:$AW,31,FALSE),IF(P75="単価契約","単価契約"&amp;CHAR(10)&amp;"予定調達総額 "&amp;TEXT(VLOOKUP(A75,[7]令和4年度契約状況調査票!$F:$AW,15,FALSE),"#,##0円")&amp;CHAR(10)&amp;VLOOKUP(A75,[7]令和4年度契約状況調査票!$F:$AW,31,FALSE),VLOOKUP(A75,[7]令和4年度契約状況調査票!$F:$AW,31,FALSE))))))))</f>
        <v/>
      </c>
      <c r="P75" s="9" t="str">
        <f>IF(A75="","",VLOOKUP(A75,[7]令和4年度契約状況調査票!$F:$CE,52,FALSE))</f>
        <v/>
      </c>
    </row>
    <row r="76" spans="1:16" s="9" customFormat="1" ht="67.5" hidden="1" customHeight="1">
      <c r="A76" s="10" t="str">
        <f>IF(MAX([7]令和4年度契約状況調査票!F75:F1089)&gt;=ROW()-5,ROW()-5,"")</f>
        <v/>
      </c>
      <c r="B76" s="11" t="str">
        <f>IF(A76="","",VLOOKUP(A76,[7]令和4年度契約状況調査票!$F:$AW,4,FALSE))</f>
        <v/>
      </c>
      <c r="C76" s="12" t="str">
        <f>IF(A76="","",VLOOKUP(A76,[7]令和4年度契約状況調査票!$F:$AW,5,FALSE))</f>
        <v/>
      </c>
      <c r="D76" s="13" t="str">
        <f>IF(A76="","",VLOOKUP(A76,[7]令和4年度契約状況調査票!$F:$AW,8,FALSE))</f>
        <v/>
      </c>
      <c r="E76" s="11" t="str">
        <f>IF(A76="","",VLOOKUP(A76,[7]令和4年度契約状況調査票!$F:$AW,9,FALSE))</f>
        <v/>
      </c>
      <c r="F76" s="14" t="str">
        <f>IF(A76="","",VLOOKUP(A76,[7]令和4年度契約状況調査票!$F:$AW,10,FALSE))</f>
        <v/>
      </c>
      <c r="G76" s="15" t="str">
        <f>IF(A76="","",VLOOKUP(A76,[7]令和4年度契約状況調査票!$F:$AW,30,FALSE))</f>
        <v/>
      </c>
      <c r="H76" s="16" t="str">
        <f>IF(A76="","",IF(VLOOKUP(A76,[7]令和4年度契約状況調査票!$F:$AW,15,FALSE)="他官署で調達手続きを実施のため","他官署で調達手続きを実施のため",IF(VLOOKUP(A76,[7]令和4年度契約状況調査票!$F:$AW,22,FALSE)="②同種の他の契約の予定価格を類推されるおそれがあるため公表しない","同種の他の契約の予定価格を類推されるおそれがあるため公表しない",IF(VLOOKUP(A76,[7]令和4年度契約状況調査票!$F:$AW,22,FALSE)="－","－",IF(VLOOKUP(A76,[7]令和4年度契約状況調査票!$F:$AW,6,FALSE)&lt;&gt;"",TEXT(VLOOKUP(A76,[7]令和4年度契約状況調査票!$F:$AW,15,FALSE),"#,##0円")&amp;CHAR(10)&amp;"(A)",VLOOKUP(A76,[7]令和4年度契約状況調査票!$F:$AW,15,FALSE))))))</f>
        <v/>
      </c>
      <c r="I76" s="16" t="str">
        <f>IF(A76="","",VLOOKUP(A76,[7]令和4年度契約状況調査票!$F:$AW,16,FALSE))</f>
        <v/>
      </c>
      <c r="J76" s="17" t="str">
        <f>IF(A76="","",IF(VLOOKUP(A76,[7]令和4年度契約状況調査票!$F:$AW,15,FALSE)="他官署で調達手続きを実施のため","－",IF(VLOOKUP(A76,[7]令和4年度契約状況調査票!$F:$AW,22,FALSE)="②同種の他の契約の予定価格を類推されるおそれがあるため公表しない","－",IF(VLOOKUP(A76,[7]令和4年度契約状況調査票!$F:$AW,22,FALSE)="－","－",IF(VLOOKUP(A76,[7]令和4年度契約状況調査票!$F:$AW,6,FALSE)&lt;&gt;"",TEXT(VLOOKUP(A76,[7]令和4年度契約状況調査票!$F:$AW,18,FALSE),"#.0%")&amp;CHAR(10)&amp;"(B/A×100)",VLOOKUP(A76,[7]令和4年度契約状況調査票!$F:$AW,18,FALSE))))))</f>
        <v/>
      </c>
      <c r="K76" s="18"/>
      <c r="L76" s="17" t="str">
        <f>IF(A76="","",IF(VLOOKUP(A76,[7]令和4年度契約状況調査票!$F:$AW,26,FALSE)="①公益社団法人","公社",IF(VLOOKUP(A76,[7]令和4年度契約状況調査票!$F:$AW,26,FALSE)="②公益財団法人","公財","")))</f>
        <v/>
      </c>
      <c r="M76" s="17" t="str">
        <f>IF(A76="","",VLOOKUP(A76,[7]令和4年度契約状況調査票!$F:$AW,27,FALSE))</f>
        <v/>
      </c>
      <c r="N76" s="18" t="str">
        <f>IF(A76="","",IF(VLOOKUP(A76,[7]令和4年度契約状況調査票!$F:$AW,12,FALSE)="国所管",VLOOKUP(A76,[7]令和4年度契約状況調査票!$F:$AW,23,FALSE),""))</f>
        <v/>
      </c>
      <c r="O76" s="19" t="str">
        <f>IF(A76="","",IF(AND(Q76="○",P76="分担契約/単価契約"),"単価契約"&amp;CHAR(10)&amp;"予定調達総額 "&amp;TEXT(VLOOKUP(A76,[7]令和4年度契約状況調査票!$F:$AW,15,FALSE),"#,##0円")&amp;"(B)"&amp;CHAR(10)&amp;"分担契約"&amp;CHAR(10)&amp;VLOOKUP(A76,[7]令和4年度契約状況調査票!$F:$AW,31,FALSE),IF(AND(Q76="○",P76="分担契約"),"分担契約"&amp;CHAR(10)&amp;"契約総額 "&amp;TEXT(VLOOKUP(A76,[7]令和4年度契約状況調査票!$F:$AW,15,FALSE),"#,##0円")&amp;"(B)"&amp;CHAR(10)&amp;VLOOKUP(A76,[7]令和4年度契約状況調査票!$F:$AW,31,FALSE),(IF(P76="分担契約/単価契約","単価契約"&amp;CHAR(10)&amp;"予定調達総額 "&amp;TEXT(VLOOKUP(A76,[7]令和4年度契約状況調査票!$F:$AW,15,FALSE),"#,##0円")&amp;CHAR(10)&amp;"分担契約"&amp;CHAR(10)&amp;VLOOKUP(A76,[7]令和4年度契約状況調査票!$F:$AW,31,FALSE),IF(P76="分担契約","分担契約"&amp;CHAR(10)&amp;"契約総額 "&amp;TEXT(VLOOKUP(A76,[7]令和4年度契約状況調査票!$F:$AW,15,FALSE),"#,##0円")&amp;CHAR(10)&amp;VLOOKUP(A76,[7]令和4年度契約状況調査票!$F:$AW,31,FALSE),IF(P76="単価契約","単価契約"&amp;CHAR(10)&amp;"予定調達総額 "&amp;TEXT(VLOOKUP(A76,[7]令和4年度契約状況調査票!$F:$AW,15,FALSE),"#,##0円")&amp;CHAR(10)&amp;VLOOKUP(A76,[7]令和4年度契約状況調査票!$F:$AW,31,FALSE),VLOOKUP(A76,[7]令和4年度契約状況調査票!$F:$AW,31,FALSE))))))))</f>
        <v/>
      </c>
      <c r="P76" s="9" t="str">
        <f>IF(A76="","",VLOOKUP(A76,[7]令和4年度契約状況調査票!$F:$CE,52,FALSE))</f>
        <v/>
      </c>
    </row>
    <row r="77" spans="1:16" s="9" customFormat="1" ht="67.5" hidden="1" customHeight="1">
      <c r="A77" s="10" t="str">
        <f>IF(MAX([7]令和4年度契約状況調査票!F76:F1090)&gt;=ROW()-5,ROW()-5,"")</f>
        <v/>
      </c>
      <c r="B77" s="11" t="str">
        <f>IF(A77="","",VLOOKUP(A77,[7]令和4年度契約状況調査票!$F:$AW,4,FALSE))</f>
        <v/>
      </c>
      <c r="C77" s="12" t="str">
        <f>IF(A77="","",VLOOKUP(A77,[7]令和4年度契約状況調査票!$F:$AW,5,FALSE))</f>
        <v/>
      </c>
      <c r="D77" s="13" t="str">
        <f>IF(A77="","",VLOOKUP(A77,[7]令和4年度契約状況調査票!$F:$AW,8,FALSE))</f>
        <v/>
      </c>
      <c r="E77" s="11" t="str">
        <f>IF(A77="","",VLOOKUP(A77,[7]令和4年度契約状況調査票!$F:$AW,9,FALSE))</f>
        <v/>
      </c>
      <c r="F77" s="14" t="str">
        <f>IF(A77="","",VLOOKUP(A77,[7]令和4年度契約状況調査票!$F:$AW,10,FALSE))</f>
        <v/>
      </c>
      <c r="G77" s="15" t="str">
        <f>IF(A77="","",VLOOKUP(A77,[7]令和4年度契約状況調査票!$F:$AW,30,FALSE))</f>
        <v/>
      </c>
      <c r="H77" s="16" t="str">
        <f>IF(A77="","",IF(VLOOKUP(A77,[7]令和4年度契約状況調査票!$F:$AW,15,FALSE)="他官署で調達手続きを実施のため","他官署で調達手続きを実施のため",IF(VLOOKUP(A77,[7]令和4年度契約状況調査票!$F:$AW,22,FALSE)="②同種の他の契約の予定価格を類推されるおそれがあるため公表しない","同種の他の契約の予定価格を類推されるおそれがあるため公表しない",IF(VLOOKUP(A77,[7]令和4年度契約状況調査票!$F:$AW,22,FALSE)="－","－",IF(VLOOKUP(A77,[7]令和4年度契約状況調査票!$F:$AW,6,FALSE)&lt;&gt;"",TEXT(VLOOKUP(A77,[7]令和4年度契約状況調査票!$F:$AW,15,FALSE),"#,##0円")&amp;CHAR(10)&amp;"(A)",VLOOKUP(A77,[7]令和4年度契約状況調査票!$F:$AW,15,FALSE))))))</f>
        <v/>
      </c>
      <c r="I77" s="16" t="str">
        <f>IF(A77="","",VLOOKUP(A77,[7]令和4年度契約状況調査票!$F:$AW,16,FALSE))</f>
        <v/>
      </c>
      <c r="J77" s="17" t="str">
        <f>IF(A77="","",IF(VLOOKUP(A77,[7]令和4年度契約状況調査票!$F:$AW,15,FALSE)="他官署で調達手続きを実施のため","－",IF(VLOOKUP(A77,[7]令和4年度契約状況調査票!$F:$AW,22,FALSE)="②同種の他の契約の予定価格を類推されるおそれがあるため公表しない","－",IF(VLOOKUP(A77,[7]令和4年度契約状況調査票!$F:$AW,22,FALSE)="－","－",IF(VLOOKUP(A77,[7]令和4年度契約状況調査票!$F:$AW,6,FALSE)&lt;&gt;"",TEXT(VLOOKUP(A77,[7]令和4年度契約状況調査票!$F:$AW,18,FALSE),"#.0%")&amp;CHAR(10)&amp;"(B/A×100)",VLOOKUP(A77,[7]令和4年度契約状況調査票!$F:$AW,18,FALSE))))))</f>
        <v/>
      </c>
      <c r="K77" s="18"/>
      <c r="L77" s="17" t="str">
        <f>IF(A77="","",IF(VLOOKUP(A77,[7]令和4年度契約状況調査票!$F:$AW,26,FALSE)="①公益社団法人","公社",IF(VLOOKUP(A77,[7]令和4年度契約状況調査票!$F:$AW,26,FALSE)="②公益財団法人","公財","")))</f>
        <v/>
      </c>
      <c r="M77" s="17" t="str">
        <f>IF(A77="","",VLOOKUP(A77,[7]令和4年度契約状況調査票!$F:$AW,27,FALSE))</f>
        <v/>
      </c>
      <c r="N77" s="18" t="str">
        <f>IF(A77="","",IF(VLOOKUP(A77,[7]令和4年度契約状況調査票!$F:$AW,12,FALSE)="国所管",VLOOKUP(A77,[7]令和4年度契約状況調査票!$F:$AW,23,FALSE),""))</f>
        <v/>
      </c>
      <c r="O77" s="19" t="str">
        <f>IF(A77="","",IF(AND(Q77="○",P77="分担契約/単価契約"),"単価契約"&amp;CHAR(10)&amp;"予定調達総額 "&amp;TEXT(VLOOKUP(A77,[7]令和4年度契約状況調査票!$F:$AW,15,FALSE),"#,##0円")&amp;"(B)"&amp;CHAR(10)&amp;"分担契約"&amp;CHAR(10)&amp;VLOOKUP(A77,[7]令和4年度契約状況調査票!$F:$AW,31,FALSE),IF(AND(Q77="○",P77="分担契約"),"分担契約"&amp;CHAR(10)&amp;"契約総額 "&amp;TEXT(VLOOKUP(A77,[7]令和4年度契約状況調査票!$F:$AW,15,FALSE),"#,##0円")&amp;"(B)"&amp;CHAR(10)&amp;VLOOKUP(A77,[7]令和4年度契約状況調査票!$F:$AW,31,FALSE),(IF(P77="分担契約/単価契約","単価契約"&amp;CHAR(10)&amp;"予定調達総額 "&amp;TEXT(VLOOKUP(A77,[7]令和4年度契約状況調査票!$F:$AW,15,FALSE),"#,##0円")&amp;CHAR(10)&amp;"分担契約"&amp;CHAR(10)&amp;VLOOKUP(A77,[7]令和4年度契約状況調査票!$F:$AW,31,FALSE),IF(P77="分担契約","分担契約"&amp;CHAR(10)&amp;"契約総額 "&amp;TEXT(VLOOKUP(A77,[7]令和4年度契約状況調査票!$F:$AW,15,FALSE),"#,##0円")&amp;CHAR(10)&amp;VLOOKUP(A77,[7]令和4年度契約状況調査票!$F:$AW,31,FALSE),IF(P77="単価契約","単価契約"&amp;CHAR(10)&amp;"予定調達総額 "&amp;TEXT(VLOOKUP(A77,[7]令和4年度契約状況調査票!$F:$AW,15,FALSE),"#,##0円")&amp;CHAR(10)&amp;VLOOKUP(A77,[7]令和4年度契約状況調査票!$F:$AW,31,FALSE),VLOOKUP(A77,[7]令和4年度契約状況調査票!$F:$AW,31,FALSE))))))))</f>
        <v/>
      </c>
      <c r="P77" s="9" t="str">
        <f>IF(A77="","",VLOOKUP(A77,[7]令和4年度契約状況調査票!$F:$CE,52,FALSE))</f>
        <v/>
      </c>
    </row>
    <row r="78" spans="1:16" s="9" customFormat="1" ht="67.5" hidden="1" customHeight="1">
      <c r="A78" s="10" t="str">
        <f>IF(MAX([7]令和4年度契約状況調査票!F77:F1091)&gt;=ROW()-5,ROW()-5,"")</f>
        <v/>
      </c>
      <c r="B78" s="11" t="str">
        <f>IF(A78="","",VLOOKUP(A78,[7]令和4年度契約状況調査票!$F:$AW,4,FALSE))</f>
        <v/>
      </c>
      <c r="C78" s="12" t="str">
        <f>IF(A78="","",VLOOKUP(A78,[7]令和4年度契約状況調査票!$F:$AW,5,FALSE))</f>
        <v/>
      </c>
      <c r="D78" s="13" t="str">
        <f>IF(A78="","",VLOOKUP(A78,[7]令和4年度契約状況調査票!$F:$AW,8,FALSE))</f>
        <v/>
      </c>
      <c r="E78" s="11" t="str">
        <f>IF(A78="","",VLOOKUP(A78,[7]令和4年度契約状況調査票!$F:$AW,9,FALSE))</f>
        <v/>
      </c>
      <c r="F78" s="14" t="str">
        <f>IF(A78="","",VLOOKUP(A78,[7]令和4年度契約状況調査票!$F:$AW,10,FALSE))</f>
        <v/>
      </c>
      <c r="G78" s="15" t="str">
        <f>IF(A78="","",VLOOKUP(A78,[7]令和4年度契約状況調査票!$F:$AW,30,FALSE))</f>
        <v/>
      </c>
      <c r="H78" s="16" t="str">
        <f>IF(A78="","",IF(VLOOKUP(A78,[7]令和4年度契約状況調査票!$F:$AW,15,FALSE)="他官署で調達手続きを実施のため","他官署で調達手続きを実施のため",IF(VLOOKUP(A78,[7]令和4年度契約状況調査票!$F:$AW,22,FALSE)="②同種の他の契約の予定価格を類推されるおそれがあるため公表しない","同種の他の契約の予定価格を類推されるおそれがあるため公表しない",IF(VLOOKUP(A78,[7]令和4年度契約状況調査票!$F:$AW,22,FALSE)="－","－",IF(VLOOKUP(A78,[7]令和4年度契約状況調査票!$F:$AW,6,FALSE)&lt;&gt;"",TEXT(VLOOKUP(A78,[7]令和4年度契約状況調査票!$F:$AW,15,FALSE),"#,##0円")&amp;CHAR(10)&amp;"(A)",VLOOKUP(A78,[7]令和4年度契約状況調査票!$F:$AW,15,FALSE))))))</f>
        <v/>
      </c>
      <c r="I78" s="16" t="str">
        <f>IF(A78="","",VLOOKUP(A78,[7]令和4年度契約状況調査票!$F:$AW,16,FALSE))</f>
        <v/>
      </c>
      <c r="J78" s="17" t="str">
        <f>IF(A78="","",IF(VLOOKUP(A78,[7]令和4年度契約状況調査票!$F:$AW,15,FALSE)="他官署で調達手続きを実施のため","－",IF(VLOOKUP(A78,[7]令和4年度契約状況調査票!$F:$AW,22,FALSE)="②同種の他の契約の予定価格を類推されるおそれがあるため公表しない","－",IF(VLOOKUP(A78,[7]令和4年度契約状況調査票!$F:$AW,22,FALSE)="－","－",IF(VLOOKUP(A78,[7]令和4年度契約状況調査票!$F:$AW,6,FALSE)&lt;&gt;"",TEXT(VLOOKUP(A78,[7]令和4年度契約状況調査票!$F:$AW,18,FALSE),"#.0%")&amp;CHAR(10)&amp;"(B/A×100)",VLOOKUP(A78,[7]令和4年度契約状況調査票!$F:$AW,18,FALSE))))))</f>
        <v/>
      </c>
      <c r="K78" s="18"/>
      <c r="L78" s="17" t="str">
        <f>IF(A78="","",IF(VLOOKUP(A78,[7]令和4年度契約状況調査票!$F:$AW,26,FALSE)="①公益社団法人","公社",IF(VLOOKUP(A78,[7]令和4年度契約状況調査票!$F:$AW,26,FALSE)="②公益財団法人","公財","")))</f>
        <v/>
      </c>
      <c r="M78" s="17" t="str">
        <f>IF(A78="","",VLOOKUP(A78,[7]令和4年度契約状況調査票!$F:$AW,27,FALSE))</f>
        <v/>
      </c>
      <c r="N78" s="18" t="str">
        <f>IF(A78="","",IF(VLOOKUP(A78,[7]令和4年度契約状況調査票!$F:$AW,12,FALSE)="国所管",VLOOKUP(A78,[7]令和4年度契約状況調査票!$F:$AW,23,FALSE),""))</f>
        <v/>
      </c>
      <c r="O78" s="19" t="str">
        <f>IF(A78="","",IF(AND(Q78="○",P78="分担契約/単価契約"),"単価契約"&amp;CHAR(10)&amp;"予定調達総額 "&amp;TEXT(VLOOKUP(A78,[7]令和4年度契約状況調査票!$F:$AW,15,FALSE),"#,##0円")&amp;"(B)"&amp;CHAR(10)&amp;"分担契約"&amp;CHAR(10)&amp;VLOOKUP(A78,[7]令和4年度契約状況調査票!$F:$AW,31,FALSE),IF(AND(Q78="○",P78="分担契約"),"分担契約"&amp;CHAR(10)&amp;"契約総額 "&amp;TEXT(VLOOKUP(A78,[7]令和4年度契約状況調査票!$F:$AW,15,FALSE),"#,##0円")&amp;"(B)"&amp;CHAR(10)&amp;VLOOKUP(A78,[7]令和4年度契約状況調査票!$F:$AW,31,FALSE),(IF(P78="分担契約/単価契約","単価契約"&amp;CHAR(10)&amp;"予定調達総額 "&amp;TEXT(VLOOKUP(A78,[7]令和4年度契約状況調査票!$F:$AW,15,FALSE),"#,##0円")&amp;CHAR(10)&amp;"分担契約"&amp;CHAR(10)&amp;VLOOKUP(A78,[7]令和4年度契約状況調査票!$F:$AW,31,FALSE),IF(P78="分担契約","分担契約"&amp;CHAR(10)&amp;"契約総額 "&amp;TEXT(VLOOKUP(A78,[7]令和4年度契約状況調査票!$F:$AW,15,FALSE),"#,##0円")&amp;CHAR(10)&amp;VLOOKUP(A78,[7]令和4年度契約状況調査票!$F:$AW,31,FALSE),IF(P78="単価契約","単価契約"&amp;CHAR(10)&amp;"予定調達総額 "&amp;TEXT(VLOOKUP(A78,[7]令和4年度契約状況調査票!$F:$AW,15,FALSE),"#,##0円")&amp;CHAR(10)&amp;VLOOKUP(A78,[7]令和4年度契約状況調査票!$F:$AW,31,FALSE),VLOOKUP(A78,[7]令和4年度契約状況調査票!$F:$AW,31,FALSE))))))))</f>
        <v/>
      </c>
      <c r="P78" s="9" t="str">
        <f>IF(A78="","",VLOOKUP(A78,[7]令和4年度契約状況調査票!$F:$CE,52,FALSE))</f>
        <v/>
      </c>
    </row>
    <row r="79" spans="1:16" s="9" customFormat="1" ht="67.5" hidden="1" customHeight="1">
      <c r="A79" s="10" t="str">
        <f>IF(MAX([7]令和4年度契約状況調査票!F78:F1092)&gt;=ROW()-5,ROW()-5,"")</f>
        <v/>
      </c>
      <c r="B79" s="11" t="str">
        <f>IF(A79="","",VLOOKUP(A79,[7]令和4年度契約状況調査票!$F:$AW,4,FALSE))</f>
        <v/>
      </c>
      <c r="C79" s="12" t="str">
        <f>IF(A79="","",VLOOKUP(A79,[7]令和4年度契約状況調査票!$F:$AW,5,FALSE))</f>
        <v/>
      </c>
      <c r="D79" s="13" t="str">
        <f>IF(A79="","",VLOOKUP(A79,[7]令和4年度契約状況調査票!$F:$AW,8,FALSE))</f>
        <v/>
      </c>
      <c r="E79" s="11" t="str">
        <f>IF(A79="","",VLOOKUP(A79,[7]令和4年度契約状況調査票!$F:$AW,9,FALSE))</f>
        <v/>
      </c>
      <c r="F79" s="14" t="str">
        <f>IF(A79="","",VLOOKUP(A79,[7]令和4年度契約状況調査票!$F:$AW,10,FALSE))</f>
        <v/>
      </c>
      <c r="G79" s="15" t="str">
        <f>IF(A79="","",VLOOKUP(A79,[7]令和4年度契約状況調査票!$F:$AW,30,FALSE))</f>
        <v/>
      </c>
      <c r="H79" s="16" t="str">
        <f>IF(A79="","",IF(VLOOKUP(A79,[7]令和4年度契約状況調査票!$F:$AW,15,FALSE)="他官署で調達手続きを実施のため","他官署で調達手続きを実施のため",IF(VLOOKUP(A79,[7]令和4年度契約状況調査票!$F:$AW,22,FALSE)="②同種の他の契約の予定価格を類推されるおそれがあるため公表しない","同種の他の契約の予定価格を類推されるおそれがあるため公表しない",IF(VLOOKUP(A79,[7]令和4年度契約状況調査票!$F:$AW,22,FALSE)="－","－",IF(VLOOKUP(A79,[7]令和4年度契約状況調査票!$F:$AW,6,FALSE)&lt;&gt;"",TEXT(VLOOKUP(A79,[7]令和4年度契約状況調査票!$F:$AW,15,FALSE),"#,##0円")&amp;CHAR(10)&amp;"(A)",VLOOKUP(A79,[7]令和4年度契約状況調査票!$F:$AW,15,FALSE))))))</f>
        <v/>
      </c>
      <c r="I79" s="16" t="str">
        <f>IF(A79="","",VLOOKUP(A79,[7]令和4年度契約状況調査票!$F:$AW,16,FALSE))</f>
        <v/>
      </c>
      <c r="J79" s="17" t="str">
        <f>IF(A79="","",IF(VLOOKUP(A79,[7]令和4年度契約状況調査票!$F:$AW,15,FALSE)="他官署で調達手続きを実施のため","－",IF(VLOOKUP(A79,[7]令和4年度契約状況調査票!$F:$AW,22,FALSE)="②同種の他の契約の予定価格を類推されるおそれがあるため公表しない","－",IF(VLOOKUP(A79,[7]令和4年度契約状況調査票!$F:$AW,22,FALSE)="－","－",IF(VLOOKUP(A79,[7]令和4年度契約状況調査票!$F:$AW,6,FALSE)&lt;&gt;"",TEXT(VLOOKUP(A79,[7]令和4年度契約状況調査票!$F:$AW,18,FALSE),"#.0%")&amp;CHAR(10)&amp;"(B/A×100)",VLOOKUP(A79,[7]令和4年度契約状況調査票!$F:$AW,18,FALSE))))))</f>
        <v/>
      </c>
      <c r="K79" s="18"/>
      <c r="L79" s="17" t="str">
        <f>IF(A79="","",IF(VLOOKUP(A79,[7]令和4年度契約状況調査票!$F:$AW,26,FALSE)="①公益社団法人","公社",IF(VLOOKUP(A79,[7]令和4年度契約状況調査票!$F:$AW,26,FALSE)="②公益財団法人","公財","")))</f>
        <v/>
      </c>
      <c r="M79" s="17" t="str">
        <f>IF(A79="","",VLOOKUP(A79,[7]令和4年度契約状況調査票!$F:$AW,27,FALSE))</f>
        <v/>
      </c>
      <c r="N79" s="18" t="str">
        <f>IF(A79="","",IF(VLOOKUP(A79,[7]令和4年度契約状況調査票!$F:$AW,12,FALSE)="国所管",VLOOKUP(A79,[7]令和4年度契約状況調査票!$F:$AW,23,FALSE),""))</f>
        <v/>
      </c>
      <c r="O79" s="19" t="str">
        <f>IF(A79="","",IF(AND(Q79="○",P79="分担契約/単価契約"),"単価契約"&amp;CHAR(10)&amp;"予定調達総額 "&amp;TEXT(VLOOKUP(A79,[7]令和4年度契約状況調査票!$F:$AW,15,FALSE),"#,##0円")&amp;"(B)"&amp;CHAR(10)&amp;"分担契約"&amp;CHAR(10)&amp;VLOOKUP(A79,[7]令和4年度契約状況調査票!$F:$AW,31,FALSE),IF(AND(Q79="○",P79="分担契約"),"分担契約"&amp;CHAR(10)&amp;"契約総額 "&amp;TEXT(VLOOKUP(A79,[7]令和4年度契約状況調査票!$F:$AW,15,FALSE),"#,##0円")&amp;"(B)"&amp;CHAR(10)&amp;VLOOKUP(A79,[7]令和4年度契約状況調査票!$F:$AW,31,FALSE),(IF(P79="分担契約/単価契約","単価契約"&amp;CHAR(10)&amp;"予定調達総額 "&amp;TEXT(VLOOKUP(A79,[7]令和4年度契約状況調査票!$F:$AW,15,FALSE),"#,##0円")&amp;CHAR(10)&amp;"分担契約"&amp;CHAR(10)&amp;VLOOKUP(A79,[7]令和4年度契約状況調査票!$F:$AW,31,FALSE),IF(P79="分担契約","分担契約"&amp;CHAR(10)&amp;"契約総額 "&amp;TEXT(VLOOKUP(A79,[7]令和4年度契約状況調査票!$F:$AW,15,FALSE),"#,##0円")&amp;CHAR(10)&amp;VLOOKUP(A79,[7]令和4年度契約状況調査票!$F:$AW,31,FALSE),IF(P79="単価契約","単価契約"&amp;CHAR(10)&amp;"予定調達総額 "&amp;TEXT(VLOOKUP(A79,[7]令和4年度契約状況調査票!$F:$AW,15,FALSE),"#,##0円")&amp;CHAR(10)&amp;VLOOKUP(A79,[7]令和4年度契約状況調査票!$F:$AW,31,FALSE),VLOOKUP(A79,[7]令和4年度契約状況調査票!$F:$AW,31,FALSE))))))))</f>
        <v/>
      </c>
      <c r="P79" s="9" t="str">
        <f>IF(A79="","",VLOOKUP(A79,[7]令和4年度契約状況調査票!$F:$CE,52,FALSE))</f>
        <v/>
      </c>
    </row>
    <row r="80" spans="1:16" s="9" customFormat="1" ht="67.5" hidden="1" customHeight="1">
      <c r="A80" s="10" t="str">
        <f>IF(MAX([7]令和4年度契約状況調査票!F79:F1093)&gt;=ROW()-5,ROW()-5,"")</f>
        <v/>
      </c>
      <c r="B80" s="11" t="str">
        <f>IF(A80="","",VLOOKUP(A80,[7]令和4年度契約状況調査票!$F:$AW,4,FALSE))</f>
        <v/>
      </c>
      <c r="C80" s="12" t="str">
        <f>IF(A80="","",VLOOKUP(A80,[7]令和4年度契約状況調査票!$F:$AW,5,FALSE))</f>
        <v/>
      </c>
      <c r="D80" s="13" t="str">
        <f>IF(A80="","",VLOOKUP(A80,[7]令和4年度契約状況調査票!$F:$AW,8,FALSE))</f>
        <v/>
      </c>
      <c r="E80" s="11" t="str">
        <f>IF(A80="","",VLOOKUP(A80,[7]令和4年度契約状況調査票!$F:$AW,9,FALSE))</f>
        <v/>
      </c>
      <c r="F80" s="14" t="str">
        <f>IF(A80="","",VLOOKUP(A80,[7]令和4年度契約状況調査票!$F:$AW,10,FALSE))</f>
        <v/>
      </c>
      <c r="G80" s="15" t="str">
        <f>IF(A80="","",VLOOKUP(A80,[7]令和4年度契約状況調査票!$F:$AW,30,FALSE))</f>
        <v/>
      </c>
      <c r="H80" s="16" t="str">
        <f>IF(A80="","",IF(VLOOKUP(A80,[7]令和4年度契約状況調査票!$F:$AW,15,FALSE)="他官署で調達手続きを実施のため","他官署で調達手続きを実施のため",IF(VLOOKUP(A80,[7]令和4年度契約状況調査票!$F:$AW,22,FALSE)="②同種の他の契約の予定価格を類推されるおそれがあるため公表しない","同種の他の契約の予定価格を類推されるおそれがあるため公表しない",IF(VLOOKUP(A80,[7]令和4年度契約状況調査票!$F:$AW,22,FALSE)="－","－",IF(VLOOKUP(A80,[7]令和4年度契約状況調査票!$F:$AW,6,FALSE)&lt;&gt;"",TEXT(VLOOKUP(A80,[7]令和4年度契約状況調査票!$F:$AW,15,FALSE),"#,##0円")&amp;CHAR(10)&amp;"(A)",VLOOKUP(A80,[7]令和4年度契約状況調査票!$F:$AW,15,FALSE))))))</f>
        <v/>
      </c>
      <c r="I80" s="16" t="str">
        <f>IF(A80="","",VLOOKUP(A80,[7]令和4年度契約状況調査票!$F:$AW,16,FALSE))</f>
        <v/>
      </c>
      <c r="J80" s="17" t="str">
        <f>IF(A80="","",IF(VLOOKUP(A80,[7]令和4年度契約状況調査票!$F:$AW,15,FALSE)="他官署で調達手続きを実施のため","－",IF(VLOOKUP(A80,[7]令和4年度契約状況調査票!$F:$AW,22,FALSE)="②同種の他の契約の予定価格を類推されるおそれがあるため公表しない","－",IF(VLOOKUP(A80,[7]令和4年度契約状況調査票!$F:$AW,22,FALSE)="－","－",IF(VLOOKUP(A80,[7]令和4年度契約状況調査票!$F:$AW,6,FALSE)&lt;&gt;"",TEXT(VLOOKUP(A80,[7]令和4年度契約状況調査票!$F:$AW,18,FALSE),"#.0%")&amp;CHAR(10)&amp;"(B/A×100)",VLOOKUP(A80,[7]令和4年度契約状況調査票!$F:$AW,18,FALSE))))))</f>
        <v/>
      </c>
      <c r="K80" s="18"/>
      <c r="L80" s="17" t="str">
        <f>IF(A80="","",IF(VLOOKUP(A80,[7]令和4年度契約状況調査票!$F:$AW,26,FALSE)="①公益社団法人","公社",IF(VLOOKUP(A80,[7]令和4年度契約状況調査票!$F:$AW,26,FALSE)="②公益財団法人","公財","")))</f>
        <v/>
      </c>
      <c r="M80" s="17" t="str">
        <f>IF(A80="","",VLOOKUP(A80,[7]令和4年度契約状況調査票!$F:$AW,27,FALSE))</f>
        <v/>
      </c>
      <c r="N80" s="18" t="str">
        <f>IF(A80="","",IF(VLOOKUP(A80,[7]令和4年度契約状況調査票!$F:$AW,12,FALSE)="国所管",VLOOKUP(A80,[7]令和4年度契約状況調査票!$F:$AW,23,FALSE),""))</f>
        <v/>
      </c>
      <c r="O80" s="19" t="str">
        <f>IF(A80="","",IF(AND(Q80="○",P80="分担契約/単価契約"),"単価契約"&amp;CHAR(10)&amp;"予定調達総額 "&amp;TEXT(VLOOKUP(A80,[7]令和4年度契約状況調査票!$F:$AW,15,FALSE),"#,##0円")&amp;"(B)"&amp;CHAR(10)&amp;"分担契約"&amp;CHAR(10)&amp;VLOOKUP(A80,[7]令和4年度契約状況調査票!$F:$AW,31,FALSE),IF(AND(Q80="○",P80="分担契約"),"分担契約"&amp;CHAR(10)&amp;"契約総額 "&amp;TEXT(VLOOKUP(A80,[7]令和4年度契約状況調査票!$F:$AW,15,FALSE),"#,##0円")&amp;"(B)"&amp;CHAR(10)&amp;VLOOKUP(A80,[7]令和4年度契約状況調査票!$F:$AW,31,FALSE),(IF(P80="分担契約/単価契約","単価契約"&amp;CHAR(10)&amp;"予定調達総額 "&amp;TEXT(VLOOKUP(A80,[7]令和4年度契約状況調査票!$F:$AW,15,FALSE),"#,##0円")&amp;CHAR(10)&amp;"分担契約"&amp;CHAR(10)&amp;VLOOKUP(A80,[7]令和4年度契約状況調査票!$F:$AW,31,FALSE),IF(P80="分担契約","分担契約"&amp;CHAR(10)&amp;"契約総額 "&amp;TEXT(VLOOKUP(A80,[7]令和4年度契約状況調査票!$F:$AW,15,FALSE),"#,##0円")&amp;CHAR(10)&amp;VLOOKUP(A80,[7]令和4年度契約状況調査票!$F:$AW,31,FALSE),IF(P80="単価契約","単価契約"&amp;CHAR(10)&amp;"予定調達総額 "&amp;TEXT(VLOOKUP(A80,[7]令和4年度契約状況調査票!$F:$AW,15,FALSE),"#,##0円")&amp;CHAR(10)&amp;VLOOKUP(A80,[7]令和4年度契約状況調査票!$F:$AW,31,FALSE),VLOOKUP(A80,[7]令和4年度契約状況調査票!$F:$AW,31,FALSE))))))))</f>
        <v/>
      </c>
      <c r="P80" s="9" t="str">
        <f>IF(A80="","",VLOOKUP(A80,[7]令和4年度契約状況調査票!$F:$CE,52,FALSE))</f>
        <v/>
      </c>
    </row>
    <row r="81" spans="1:16" s="9" customFormat="1" ht="67.5" hidden="1" customHeight="1">
      <c r="A81" s="10" t="str">
        <f>IF(MAX([7]令和4年度契約状況調査票!F80:F1094)&gt;=ROW()-5,ROW()-5,"")</f>
        <v/>
      </c>
      <c r="B81" s="11" t="str">
        <f>IF(A81="","",VLOOKUP(A81,[7]令和4年度契約状況調査票!$F:$AW,4,FALSE))</f>
        <v/>
      </c>
      <c r="C81" s="12" t="str">
        <f>IF(A81="","",VLOOKUP(A81,[7]令和4年度契約状況調査票!$F:$AW,5,FALSE))</f>
        <v/>
      </c>
      <c r="D81" s="13" t="str">
        <f>IF(A81="","",VLOOKUP(A81,[7]令和4年度契約状況調査票!$F:$AW,8,FALSE))</f>
        <v/>
      </c>
      <c r="E81" s="11" t="str">
        <f>IF(A81="","",VLOOKUP(A81,[7]令和4年度契約状況調査票!$F:$AW,9,FALSE))</f>
        <v/>
      </c>
      <c r="F81" s="14" t="str">
        <f>IF(A81="","",VLOOKUP(A81,[7]令和4年度契約状況調査票!$F:$AW,10,FALSE))</f>
        <v/>
      </c>
      <c r="G81" s="15" t="str">
        <f>IF(A81="","",VLOOKUP(A81,[7]令和4年度契約状況調査票!$F:$AW,30,FALSE))</f>
        <v/>
      </c>
      <c r="H81" s="16" t="str">
        <f>IF(A81="","",IF(VLOOKUP(A81,[7]令和4年度契約状況調査票!$F:$AW,15,FALSE)="他官署で調達手続きを実施のため","他官署で調達手続きを実施のため",IF(VLOOKUP(A81,[7]令和4年度契約状況調査票!$F:$AW,22,FALSE)="②同種の他の契約の予定価格を類推されるおそれがあるため公表しない","同種の他の契約の予定価格を類推されるおそれがあるため公表しない",IF(VLOOKUP(A81,[7]令和4年度契約状況調査票!$F:$AW,22,FALSE)="－","－",IF(VLOOKUP(A81,[7]令和4年度契約状況調査票!$F:$AW,6,FALSE)&lt;&gt;"",TEXT(VLOOKUP(A81,[7]令和4年度契約状況調査票!$F:$AW,15,FALSE),"#,##0円")&amp;CHAR(10)&amp;"(A)",VLOOKUP(A81,[7]令和4年度契約状況調査票!$F:$AW,15,FALSE))))))</f>
        <v/>
      </c>
      <c r="I81" s="16" t="str">
        <f>IF(A81="","",VLOOKUP(A81,[7]令和4年度契約状況調査票!$F:$AW,16,FALSE))</f>
        <v/>
      </c>
      <c r="J81" s="17" t="str">
        <f>IF(A81="","",IF(VLOOKUP(A81,[7]令和4年度契約状況調査票!$F:$AW,15,FALSE)="他官署で調達手続きを実施のため","－",IF(VLOOKUP(A81,[7]令和4年度契約状況調査票!$F:$AW,22,FALSE)="②同種の他の契約の予定価格を類推されるおそれがあるため公表しない","－",IF(VLOOKUP(A81,[7]令和4年度契約状況調査票!$F:$AW,22,FALSE)="－","－",IF(VLOOKUP(A81,[7]令和4年度契約状況調査票!$F:$AW,6,FALSE)&lt;&gt;"",TEXT(VLOOKUP(A81,[7]令和4年度契約状況調査票!$F:$AW,18,FALSE),"#.0%")&amp;CHAR(10)&amp;"(B/A×100)",VLOOKUP(A81,[7]令和4年度契約状況調査票!$F:$AW,18,FALSE))))))</f>
        <v/>
      </c>
      <c r="K81" s="18"/>
      <c r="L81" s="17" t="str">
        <f>IF(A81="","",IF(VLOOKUP(A81,[7]令和4年度契約状況調査票!$F:$AW,26,FALSE)="①公益社団法人","公社",IF(VLOOKUP(A81,[7]令和4年度契約状況調査票!$F:$AW,26,FALSE)="②公益財団法人","公財","")))</f>
        <v/>
      </c>
      <c r="M81" s="17" t="str">
        <f>IF(A81="","",VLOOKUP(A81,[7]令和4年度契約状況調査票!$F:$AW,27,FALSE))</f>
        <v/>
      </c>
      <c r="N81" s="18" t="str">
        <f>IF(A81="","",IF(VLOOKUP(A81,[7]令和4年度契約状況調査票!$F:$AW,12,FALSE)="国所管",VLOOKUP(A81,[7]令和4年度契約状況調査票!$F:$AW,23,FALSE),""))</f>
        <v/>
      </c>
      <c r="O81" s="19" t="str">
        <f>IF(A81="","",IF(AND(Q81="○",P81="分担契約/単価契約"),"単価契約"&amp;CHAR(10)&amp;"予定調達総額 "&amp;TEXT(VLOOKUP(A81,[7]令和4年度契約状況調査票!$F:$AW,15,FALSE),"#,##0円")&amp;"(B)"&amp;CHAR(10)&amp;"分担契約"&amp;CHAR(10)&amp;VLOOKUP(A81,[7]令和4年度契約状況調査票!$F:$AW,31,FALSE),IF(AND(Q81="○",P81="分担契約"),"分担契約"&amp;CHAR(10)&amp;"契約総額 "&amp;TEXT(VLOOKUP(A81,[7]令和4年度契約状況調査票!$F:$AW,15,FALSE),"#,##0円")&amp;"(B)"&amp;CHAR(10)&amp;VLOOKUP(A81,[7]令和4年度契約状況調査票!$F:$AW,31,FALSE),(IF(P81="分担契約/単価契約","単価契約"&amp;CHAR(10)&amp;"予定調達総額 "&amp;TEXT(VLOOKUP(A81,[7]令和4年度契約状況調査票!$F:$AW,15,FALSE),"#,##0円")&amp;CHAR(10)&amp;"分担契約"&amp;CHAR(10)&amp;VLOOKUP(A81,[7]令和4年度契約状況調査票!$F:$AW,31,FALSE),IF(P81="分担契約","分担契約"&amp;CHAR(10)&amp;"契約総額 "&amp;TEXT(VLOOKUP(A81,[7]令和4年度契約状況調査票!$F:$AW,15,FALSE),"#,##0円")&amp;CHAR(10)&amp;VLOOKUP(A81,[7]令和4年度契約状況調査票!$F:$AW,31,FALSE),IF(P81="単価契約","単価契約"&amp;CHAR(10)&amp;"予定調達総額 "&amp;TEXT(VLOOKUP(A81,[7]令和4年度契約状況調査票!$F:$AW,15,FALSE),"#,##0円")&amp;CHAR(10)&amp;VLOOKUP(A81,[7]令和4年度契約状況調査票!$F:$AW,31,FALSE),VLOOKUP(A81,[7]令和4年度契約状況調査票!$F:$AW,31,FALSE))))))))</f>
        <v/>
      </c>
      <c r="P81" s="9" t="str">
        <f>IF(A81="","",VLOOKUP(A81,[7]令和4年度契約状況調査票!$F:$CE,52,FALSE))</f>
        <v/>
      </c>
    </row>
    <row r="82" spans="1:16" s="9" customFormat="1" ht="67.5" hidden="1" customHeight="1">
      <c r="A82" s="10" t="str">
        <f>IF(MAX([7]令和4年度契約状況調査票!F81:F1095)&gt;=ROW()-5,ROW()-5,"")</f>
        <v/>
      </c>
      <c r="B82" s="11" t="str">
        <f>IF(A82="","",VLOOKUP(A82,[7]令和4年度契約状況調査票!$F:$AW,4,FALSE))</f>
        <v/>
      </c>
      <c r="C82" s="12" t="str">
        <f>IF(A82="","",VLOOKUP(A82,[7]令和4年度契約状況調査票!$F:$AW,5,FALSE))</f>
        <v/>
      </c>
      <c r="D82" s="13" t="str">
        <f>IF(A82="","",VLOOKUP(A82,[7]令和4年度契約状況調査票!$F:$AW,8,FALSE))</f>
        <v/>
      </c>
      <c r="E82" s="11" t="str">
        <f>IF(A82="","",VLOOKUP(A82,[7]令和4年度契約状況調査票!$F:$AW,9,FALSE))</f>
        <v/>
      </c>
      <c r="F82" s="14" t="str">
        <f>IF(A82="","",VLOOKUP(A82,[7]令和4年度契約状況調査票!$F:$AW,10,FALSE))</f>
        <v/>
      </c>
      <c r="G82" s="15" t="str">
        <f>IF(A82="","",VLOOKUP(A82,[7]令和4年度契約状況調査票!$F:$AW,30,FALSE))</f>
        <v/>
      </c>
      <c r="H82" s="16" t="str">
        <f>IF(A82="","",IF(VLOOKUP(A82,[7]令和4年度契約状況調査票!$F:$AW,15,FALSE)="他官署で調達手続きを実施のため","他官署で調達手続きを実施のため",IF(VLOOKUP(A82,[7]令和4年度契約状況調査票!$F:$AW,22,FALSE)="②同種の他の契約の予定価格を類推されるおそれがあるため公表しない","同種の他の契約の予定価格を類推されるおそれがあるため公表しない",IF(VLOOKUP(A82,[7]令和4年度契約状況調査票!$F:$AW,22,FALSE)="－","－",IF(VLOOKUP(A82,[7]令和4年度契約状況調査票!$F:$AW,6,FALSE)&lt;&gt;"",TEXT(VLOOKUP(A82,[7]令和4年度契約状況調査票!$F:$AW,15,FALSE),"#,##0円")&amp;CHAR(10)&amp;"(A)",VLOOKUP(A82,[7]令和4年度契約状況調査票!$F:$AW,15,FALSE))))))</f>
        <v/>
      </c>
      <c r="I82" s="16" t="str">
        <f>IF(A82="","",VLOOKUP(A82,[7]令和4年度契約状況調査票!$F:$AW,16,FALSE))</f>
        <v/>
      </c>
      <c r="J82" s="17" t="str">
        <f>IF(A82="","",IF(VLOOKUP(A82,[7]令和4年度契約状況調査票!$F:$AW,15,FALSE)="他官署で調達手続きを実施のため","－",IF(VLOOKUP(A82,[7]令和4年度契約状況調査票!$F:$AW,22,FALSE)="②同種の他の契約の予定価格を類推されるおそれがあるため公表しない","－",IF(VLOOKUP(A82,[7]令和4年度契約状況調査票!$F:$AW,22,FALSE)="－","－",IF(VLOOKUP(A82,[7]令和4年度契約状況調査票!$F:$AW,6,FALSE)&lt;&gt;"",TEXT(VLOOKUP(A82,[7]令和4年度契約状況調査票!$F:$AW,18,FALSE),"#.0%")&amp;CHAR(10)&amp;"(B/A×100)",VLOOKUP(A82,[7]令和4年度契約状況調査票!$F:$AW,18,FALSE))))))</f>
        <v/>
      </c>
      <c r="K82" s="18"/>
      <c r="L82" s="17" t="str">
        <f>IF(A82="","",IF(VLOOKUP(A82,[7]令和4年度契約状況調査票!$F:$AW,26,FALSE)="①公益社団法人","公社",IF(VLOOKUP(A82,[7]令和4年度契約状況調査票!$F:$AW,26,FALSE)="②公益財団法人","公財","")))</f>
        <v/>
      </c>
      <c r="M82" s="17" t="str">
        <f>IF(A82="","",VLOOKUP(A82,[7]令和4年度契約状況調査票!$F:$AW,27,FALSE))</f>
        <v/>
      </c>
      <c r="N82" s="18" t="str">
        <f>IF(A82="","",IF(VLOOKUP(A82,[7]令和4年度契約状況調査票!$F:$AW,12,FALSE)="国所管",VLOOKUP(A82,[7]令和4年度契約状況調査票!$F:$AW,23,FALSE),""))</f>
        <v/>
      </c>
      <c r="O82" s="19" t="str">
        <f>IF(A82="","",IF(AND(Q82="○",P82="分担契約/単価契約"),"単価契約"&amp;CHAR(10)&amp;"予定調達総額 "&amp;TEXT(VLOOKUP(A82,[7]令和4年度契約状況調査票!$F:$AW,15,FALSE),"#,##0円")&amp;"(B)"&amp;CHAR(10)&amp;"分担契約"&amp;CHAR(10)&amp;VLOOKUP(A82,[7]令和4年度契約状況調査票!$F:$AW,31,FALSE),IF(AND(Q82="○",P82="分担契約"),"分担契約"&amp;CHAR(10)&amp;"契約総額 "&amp;TEXT(VLOOKUP(A82,[7]令和4年度契約状況調査票!$F:$AW,15,FALSE),"#,##0円")&amp;"(B)"&amp;CHAR(10)&amp;VLOOKUP(A82,[7]令和4年度契約状況調査票!$F:$AW,31,FALSE),(IF(P82="分担契約/単価契約","単価契約"&amp;CHAR(10)&amp;"予定調達総額 "&amp;TEXT(VLOOKUP(A82,[7]令和4年度契約状況調査票!$F:$AW,15,FALSE),"#,##0円")&amp;CHAR(10)&amp;"分担契約"&amp;CHAR(10)&amp;VLOOKUP(A82,[7]令和4年度契約状況調査票!$F:$AW,31,FALSE),IF(P82="分担契約","分担契約"&amp;CHAR(10)&amp;"契約総額 "&amp;TEXT(VLOOKUP(A82,[7]令和4年度契約状況調査票!$F:$AW,15,FALSE),"#,##0円")&amp;CHAR(10)&amp;VLOOKUP(A82,[7]令和4年度契約状況調査票!$F:$AW,31,FALSE),IF(P82="単価契約","単価契約"&amp;CHAR(10)&amp;"予定調達総額 "&amp;TEXT(VLOOKUP(A82,[7]令和4年度契約状況調査票!$F:$AW,15,FALSE),"#,##0円")&amp;CHAR(10)&amp;VLOOKUP(A82,[7]令和4年度契約状況調査票!$F:$AW,31,FALSE),VLOOKUP(A82,[7]令和4年度契約状況調査票!$F:$AW,31,FALSE))))))))</f>
        <v/>
      </c>
      <c r="P82" s="9" t="str">
        <f>IF(A82="","",VLOOKUP(A82,[7]令和4年度契約状況調査票!$F:$CE,52,FALSE))</f>
        <v/>
      </c>
    </row>
    <row r="83" spans="1:16" s="9" customFormat="1" ht="67.5" hidden="1" customHeight="1">
      <c r="A83" s="10" t="str">
        <f>IF(MAX([7]令和4年度契約状況調査票!F82:F1096)&gt;=ROW()-5,ROW()-5,"")</f>
        <v/>
      </c>
      <c r="B83" s="11" t="str">
        <f>IF(A83="","",VLOOKUP(A83,[7]令和4年度契約状況調査票!$F:$AW,4,FALSE))</f>
        <v/>
      </c>
      <c r="C83" s="12" t="str">
        <f>IF(A83="","",VLOOKUP(A83,[7]令和4年度契約状況調査票!$F:$AW,5,FALSE))</f>
        <v/>
      </c>
      <c r="D83" s="13" t="str">
        <f>IF(A83="","",VLOOKUP(A83,[7]令和4年度契約状況調査票!$F:$AW,8,FALSE))</f>
        <v/>
      </c>
      <c r="E83" s="11" t="str">
        <f>IF(A83="","",VLOOKUP(A83,[7]令和4年度契約状況調査票!$F:$AW,9,FALSE))</f>
        <v/>
      </c>
      <c r="F83" s="14" t="str">
        <f>IF(A83="","",VLOOKUP(A83,[7]令和4年度契約状況調査票!$F:$AW,10,FALSE))</f>
        <v/>
      </c>
      <c r="G83" s="15" t="str">
        <f>IF(A83="","",VLOOKUP(A83,[7]令和4年度契約状況調査票!$F:$AW,30,FALSE))</f>
        <v/>
      </c>
      <c r="H83" s="16" t="str">
        <f>IF(A83="","",IF(VLOOKUP(A83,[7]令和4年度契約状況調査票!$F:$AW,15,FALSE)="他官署で調達手続きを実施のため","他官署で調達手続きを実施のため",IF(VLOOKUP(A83,[7]令和4年度契約状況調査票!$F:$AW,22,FALSE)="②同種の他の契約の予定価格を類推されるおそれがあるため公表しない","同種の他の契約の予定価格を類推されるおそれがあるため公表しない",IF(VLOOKUP(A83,[7]令和4年度契約状況調査票!$F:$AW,22,FALSE)="－","－",IF(VLOOKUP(A83,[7]令和4年度契約状況調査票!$F:$AW,6,FALSE)&lt;&gt;"",TEXT(VLOOKUP(A83,[7]令和4年度契約状況調査票!$F:$AW,15,FALSE),"#,##0円")&amp;CHAR(10)&amp;"(A)",VLOOKUP(A83,[7]令和4年度契約状況調査票!$F:$AW,15,FALSE))))))</f>
        <v/>
      </c>
      <c r="I83" s="16" t="str">
        <f>IF(A83="","",VLOOKUP(A83,[7]令和4年度契約状況調査票!$F:$AW,16,FALSE))</f>
        <v/>
      </c>
      <c r="J83" s="17" t="str">
        <f>IF(A83="","",IF(VLOOKUP(A83,[7]令和4年度契約状況調査票!$F:$AW,15,FALSE)="他官署で調達手続きを実施のため","－",IF(VLOOKUP(A83,[7]令和4年度契約状況調査票!$F:$AW,22,FALSE)="②同種の他の契約の予定価格を類推されるおそれがあるため公表しない","－",IF(VLOOKUP(A83,[7]令和4年度契約状況調査票!$F:$AW,22,FALSE)="－","－",IF(VLOOKUP(A83,[7]令和4年度契約状況調査票!$F:$AW,6,FALSE)&lt;&gt;"",TEXT(VLOOKUP(A83,[7]令和4年度契約状況調査票!$F:$AW,18,FALSE),"#.0%")&amp;CHAR(10)&amp;"(B/A×100)",VLOOKUP(A83,[7]令和4年度契約状況調査票!$F:$AW,18,FALSE))))))</f>
        <v/>
      </c>
      <c r="K83" s="18"/>
      <c r="L83" s="17" t="str">
        <f>IF(A83="","",IF(VLOOKUP(A83,[7]令和4年度契約状況調査票!$F:$AW,26,FALSE)="①公益社団法人","公社",IF(VLOOKUP(A83,[7]令和4年度契約状況調査票!$F:$AW,26,FALSE)="②公益財団法人","公財","")))</f>
        <v/>
      </c>
      <c r="M83" s="17" t="str">
        <f>IF(A83="","",VLOOKUP(A83,[7]令和4年度契約状況調査票!$F:$AW,27,FALSE))</f>
        <v/>
      </c>
      <c r="N83" s="18" t="str">
        <f>IF(A83="","",IF(VLOOKUP(A83,[7]令和4年度契約状況調査票!$F:$AW,12,FALSE)="国所管",VLOOKUP(A83,[7]令和4年度契約状況調査票!$F:$AW,23,FALSE),""))</f>
        <v/>
      </c>
      <c r="O83" s="19" t="str">
        <f>IF(A83="","",IF(AND(Q83="○",P83="分担契約/単価契約"),"単価契約"&amp;CHAR(10)&amp;"予定調達総額 "&amp;TEXT(VLOOKUP(A83,[7]令和4年度契約状況調査票!$F:$AW,15,FALSE),"#,##0円")&amp;"(B)"&amp;CHAR(10)&amp;"分担契約"&amp;CHAR(10)&amp;VLOOKUP(A83,[7]令和4年度契約状況調査票!$F:$AW,31,FALSE),IF(AND(Q83="○",P83="分担契約"),"分担契約"&amp;CHAR(10)&amp;"契約総額 "&amp;TEXT(VLOOKUP(A83,[7]令和4年度契約状況調査票!$F:$AW,15,FALSE),"#,##0円")&amp;"(B)"&amp;CHAR(10)&amp;VLOOKUP(A83,[7]令和4年度契約状況調査票!$F:$AW,31,FALSE),(IF(P83="分担契約/単価契約","単価契約"&amp;CHAR(10)&amp;"予定調達総額 "&amp;TEXT(VLOOKUP(A83,[7]令和4年度契約状況調査票!$F:$AW,15,FALSE),"#,##0円")&amp;CHAR(10)&amp;"分担契約"&amp;CHAR(10)&amp;VLOOKUP(A83,[7]令和4年度契約状況調査票!$F:$AW,31,FALSE),IF(P83="分担契約","分担契約"&amp;CHAR(10)&amp;"契約総額 "&amp;TEXT(VLOOKUP(A83,[7]令和4年度契約状況調査票!$F:$AW,15,FALSE),"#,##0円")&amp;CHAR(10)&amp;VLOOKUP(A83,[7]令和4年度契約状況調査票!$F:$AW,31,FALSE),IF(P83="単価契約","単価契約"&amp;CHAR(10)&amp;"予定調達総額 "&amp;TEXT(VLOOKUP(A83,[7]令和4年度契約状況調査票!$F:$AW,15,FALSE),"#,##0円")&amp;CHAR(10)&amp;VLOOKUP(A83,[7]令和4年度契約状況調査票!$F:$AW,31,FALSE),VLOOKUP(A83,[7]令和4年度契約状況調査票!$F:$AW,31,FALSE))))))))</f>
        <v/>
      </c>
      <c r="P83" s="9" t="str">
        <f>IF(A83="","",VLOOKUP(A83,[7]令和4年度契約状況調査票!$F:$CE,52,FALSE))</f>
        <v/>
      </c>
    </row>
    <row r="84" spans="1:16" s="9" customFormat="1" ht="67.5" hidden="1" customHeight="1">
      <c r="A84" s="10" t="str">
        <f>IF(MAX([7]令和4年度契約状況調査票!F83:F1097)&gt;=ROW()-5,ROW()-5,"")</f>
        <v/>
      </c>
      <c r="B84" s="11" t="str">
        <f>IF(A84="","",VLOOKUP(A84,[7]令和4年度契約状況調査票!$F:$AW,4,FALSE))</f>
        <v/>
      </c>
      <c r="C84" s="12" t="str">
        <f>IF(A84="","",VLOOKUP(A84,[7]令和4年度契約状況調査票!$F:$AW,5,FALSE))</f>
        <v/>
      </c>
      <c r="D84" s="13" t="str">
        <f>IF(A84="","",VLOOKUP(A84,[7]令和4年度契約状況調査票!$F:$AW,8,FALSE))</f>
        <v/>
      </c>
      <c r="E84" s="11" t="str">
        <f>IF(A84="","",VLOOKUP(A84,[7]令和4年度契約状況調査票!$F:$AW,9,FALSE))</f>
        <v/>
      </c>
      <c r="F84" s="14" t="str">
        <f>IF(A84="","",VLOOKUP(A84,[7]令和4年度契約状況調査票!$F:$AW,10,FALSE))</f>
        <v/>
      </c>
      <c r="G84" s="15" t="str">
        <f>IF(A84="","",VLOOKUP(A84,[7]令和4年度契約状況調査票!$F:$AW,30,FALSE))</f>
        <v/>
      </c>
      <c r="H84" s="16" t="str">
        <f>IF(A84="","",IF(VLOOKUP(A84,[7]令和4年度契約状況調査票!$F:$AW,15,FALSE)="他官署で調達手続きを実施のため","他官署で調達手続きを実施のため",IF(VLOOKUP(A84,[7]令和4年度契約状況調査票!$F:$AW,22,FALSE)="②同種の他の契約の予定価格を類推されるおそれがあるため公表しない","同種の他の契約の予定価格を類推されるおそれがあるため公表しない",IF(VLOOKUP(A84,[7]令和4年度契約状況調査票!$F:$AW,22,FALSE)="－","－",IF(VLOOKUP(A84,[7]令和4年度契約状況調査票!$F:$AW,6,FALSE)&lt;&gt;"",TEXT(VLOOKUP(A84,[7]令和4年度契約状況調査票!$F:$AW,15,FALSE),"#,##0円")&amp;CHAR(10)&amp;"(A)",VLOOKUP(A84,[7]令和4年度契約状況調査票!$F:$AW,15,FALSE))))))</f>
        <v/>
      </c>
      <c r="I84" s="16" t="str">
        <f>IF(A84="","",VLOOKUP(A84,[7]令和4年度契約状況調査票!$F:$AW,16,FALSE))</f>
        <v/>
      </c>
      <c r="J84" s="17" t="str">
        <f>IF(A84="","",IF(VLOOKUP(A84,[7]令和4年度契約状況調査票!$F:$AW,15,FALSE)="他官署で調達手続きを実施のため","－",IF(VLOOKUP(A84,[7]令和4年度契約状況調査票!$F:$AW,22,FALSE)="②同種の他の契約の予定価格を類推されるおそれがあるため公表しない","－",IF(VLOOKUP(A84,[7]令和4年度契約状況調査票!$F:$AW,22,FALSE)="－","－",IF(VLOOKUP(A84,[7]令和4年度契約状況調査票!$F:$AW,6,FALSE)&lt;&gt;"",TEXT(VLOOKUP(A84,[7]令和4年度契約状況調査票!$F:$AW,18,FALSE),"#.0%")&amp;CHAR(10)&amp;"(B/A×100)",VLOOKUP(A84,[7]令和4年度契約状況調査票!$F:$AW,18,FALSE))))))</f>
        <v/>
      </c>
      <c r="K84" s="18"/>
      <c r="L84" s="17" t="str">
        <f>IF(A84="","",IF(VLOOKUP(A84,[7]令和4年度契約状況調査票!$F:$AW,26,FALSE)="①公益社団法人","公社",IF(VLOOKUP(A84,[7]令和4年度契約状況調査票!$F:$AW,26,FALSE)="②公益財団法人","公財","")))</f>
        <v/>
      </c>
      <c r="M84" s="17" t="str">
        <f>IF(A84="","",VLOOKUP(A84,[7]令和4年度契約状況調査票!$F:$AW,27,FALSE))</f>
        <v/>
      </c>
      <c r="N84" s="18" t="str">
        <f>IF(A84="","",IF(VLOOKUP(A84,[7]令和4年度契約状況調査票!$F:$AW,12,FALSE)="国所管",VLOOKUP(A84,[7]令和4年度契約状況調査票!$F:$AW,23,FALSE),""))</f>
        <v/>
      </c>
      <c r="O84" s="19" t="str">
        <f>IF(A84="","",IF(AND(Q84="○",P84="分担契約/単価契約"),"単価契約"&amp;CHAR(10)&amp;"予定調達総額 "&amp;TEXT(VLOOKUP(A84,[7]令和4年度契約状況調査票!$F:$AW,15,FALSE),"#,##0円")&amp;"(B)"&amp;CHAR(10)&amp;"分担契約"&amp;CHAR(10)&amp;VLOOKUP(A84,[7]令和4年度契約状況調査票!$F:$AW,31,FALSE),IF(AND(Q84="○",P84="分担契約"),"分担契約"&amp;CHAR(10)&amp;"契約総額 "&amp;TEXT(VLOOKUP(A84,[7]令和4年度契約状況調査票!$F:$AW,15,FALSE),"#,##0円")&amp;"(B)"&amp;CHAR(10)&amp;VLOOKUP(A84,[7]令和4年度契約状況調査票!$F:$AW,31,FALSE),(IF(P84="分担契約/単価契約","単価契約"&amp;CHAR(10)&amp;"予定調達総額 "&amp;TEXT(VLOOKUP(A84,[7]令和4年度契約状況調査票!$F:$AW,15,FALSE),"#,##0円")&amp;CHAR(10)&amp;"分担契約"&amp;CHAR(10)&amp;VLOOKUP(A84,[7]令和4年度契約状況調査票!$F:$AW,31,FALSE),IF(P84="分担契約","分担契約"&amp;CHAR(10)&amp;"契約総額 "&amp;TEXT(VLOOKUP(A84,[7]令和4年度契約状況調査票!$F:$AW,15,FALSE),"#,##0円")&amp;CHAR(10)&amp;VLOOKUP(A84,[7]令和4年度契約状況調査票!$F:$AW,31,FALSE),IF(P84="単価契約","単価契約"&amp;CHAR(10)&amp;"予定調達総額 "&amp;TEXT(VLOOKUP(A84,[7]令和4年度契約状況調査票!$F:$AW,15,FALSE),"#,##0円")&amp;CHAR(10)&amp;VLOOKUP(A84,[7]令和4年度契約状況調査票!$F:$AW,31,FALSE),VLOOKUP(A84,[7]令和4年度契約状況調査票!$F:$AW,31,FALSE))))))))</f>
        <v/>
      </c>
      <c r="P84" s="9" t="str">
        <f>IF(A84="","",VLOOKUP(A84,[7]令和4年度契約状況調査票!$F:$CE,52,FALSE))</f>
        <v/>
      </c>
    </row>
    <row r="85" spans="1:16" s="9" customFormat="1" ht="67.5" hidden="1" customHeight="1">
      <c r="A85" s="10" t="str">
        <f>IF(MAX([7]令和4年度契約状況調査票!F84:F1098)&gt;=ROW()-5,ROW()-5,"")</f>
        <v/>
      </c>
      <c r="B85" s="11" t="str">
        <f>IF(A85="","",VLOOKUP(A85,[7]令和4年度契約状況調査票!$F:$AW,4,FALSE))</f>
        <v/>
      </c>
      <c r="C85" s="12" t="str">
        <f>IF(A85="","",VLOOKUP(A85,[7]令和4年度契約状況調査票!$F:$AW,5,FALSE))</f>
        <v/>
      </c>
      <c r="D85" s="13" t="str">
        <f>IF(A85="","",VLOOKUP(A85,[7]令和4年度契約状況調査票!$F:$AW,8,FALSE))</f>
        <v/>
      </c>
      <c r="E85" s="11" t="str">
        <f>IF(A85="","",VLOOKUP(A85,[7]令和4年度契約状況調査票!$F:$AW,9,FALSE))</f>
        <v/>
      </c>
      <c r="F85" s="14" t="str">
        <f>IF(A85="","",VLOOKUP(A85,[7]令和4年度契約状況調査票!$F:$AW,10,FALSE))</f>
        <v/>
      </c>
      <c r="G85" s="15" t="str">
        <f>IF(A85="","",VLOOKUP(A85,[7]令和4年度契約状況調査票!$F:$AW,30,FALSE))</f>
        <v/>
      </c>
      <c r="H85" s="16" t="str">
        <f>IF(A85="","",IF(VLOOKUP(A85,[7]令和4年度契約状況調査票!$F:$AW,15,FALSE)="他官署で調達手続きを実施のため","他官署で調達手続きを実施のため",IF(VLOOKUP(A85,[7]令和4年度契約状況調査票!$F:$AW,22,FALSE)="②同種の他の契約の予定価格を類推されるおそれがあるため公表しない","同種の他の契約の予定価格を類推されるおそれがあるため公表しない",IF(VLOOKUP(A85,[7]令和4年度契約状況調査票!$F:$AW,22,FALSE)="－","－",IF(VLOOKUP(A85,[7]令和4年度契約状況調査票!$F:$AW,6,FALSE)&lt;&gt;"",TEXT(VLOOKUP(A85,[7]令和4年度契約状況調査票!$F:$AW,15,FALSE),"#,##0円")&amp;CHAR(10)&amp;"(A)",VLOOKUP(A85,[7]令和4年度契約状況調査票!$F:$AW,15,FALSE))))))</f>
        <v/>
      </c>
      <c r="I85" s="16" t="str">
        <f>IF(A85="","",VLOOKUP(A85,[7]令和4年度契約状況調査票!$F:$AW,16,FALSE))</f>
        <v/>
      </c>
      <c r="J85" s="17" t="str">
        <f>IF(A85="","",IF(VLOOKUP(A85,[7]令和4年度契約状況調査票!$F:$AW,15,FALSE)="他官署で調達手続きを実施のため","－",IF(VLOOKUP(A85,[7]令和4年度契約状況調査票!$F:$AW,22,FALSE)="②同種の他の契約の予定価格を類推されるおそれがあるため公表しない","－",IF(VLOOKUP(A85,[7]令和4年度契約状況調査票!$F:$AW,22,FALSE)="－","－",IF(VLOOKUP(A85,[7]令和4年度契約状況調査票!$F:$AW,6,FALSE)&lt;&gt;"",TEXT(VLOOKUP(A85,[7]令和4年度契約状況調査票!$F:$AW,18,FALSE),"#.0%")&amp;CHAR(10)&amp;"(B/A×100)",VLOOKUP(A85,[7]令和4年度契約状況調査票!$F:$AW,18,FALSE))))))</f>
        <v/>
      </c>
      <c r="K85" s="18"/>
      <c r="L85" s="17" t="str">
        <f>IF(A85="","",IF(VLOOKUP(A85,[7]令和4年度契約状況調査票!$F:$AW,26,FALSE)="①公益社団法人","公社",IF(VLOOKUP(A85,[7]令和4年度契約状況調査票!$F:$AW,26,FALSE)="②公益財団法人","公財","")))</f>
        <v/>
      </c>
      <c r="M85" s="17" t="str">
        <f>IF(A85="","",VLOOKUP(A85,[7]令和4年度契約状況調査票!$F:$AW,27,FALSE))</f>
        <v/>
      </c>
      <c r="N85" s="18" t="str">
        <f>IF(A85="","",IF(VLOOKUP(A85,[7]令和4年度契約状況調査票!$F:$AW,12,FALSE)="国所管",VLOOKUP(A85,[7]令和4年度契約状況調査票!$F:$AW,23,FALSE),""))</f>
        <v/>
      </c>
      <c r="O85" s="19" t="str">
        <f>IF(A85="","",IF(AND(Q85="○",P85="分担契約/単価契約"),"単価契約"&amp;CHAR(10)&amp;"予定調達総額 "&amp;TEXT(VLOOKUP(A85,[7]令和4年度契約状況調査票!$F:$AW,15,FALSE),"#,##0円")&amp;"(B)"&amp;CHAR(10)&amp;"分担契約"&amp;CHAR(10)&amp;VLOOKUP(A85,[7]令和4年度契約状況調査票!$F:$AW,31,FALSE),IF(AND(Q85="○",P85="分担契約"),"分担契約"&amp;CHAR(10)&amp;"契約総額 "&amp;TEXT(VLOOKUP(A85,[7]令和4年度契約状況調査票!$F:$AW,15,FALSE),"#,##0円")&amp;"(B)"&amp;CHAR(10)&amp;VLOOKUP(A85,[7]令和4年度契約状況調査票!$F:$AW,31,FALSE),(IF(P85="分担契約/単価契約","単価契約"&amp;CHAR(10)&amp;"予定調達総額 "&amp;TEXT(VLOOKUP(A85,[7]令和4年度契約状況調査票!$F:$AW,15,FALSE),"#,##0円")&amp;CHAR(10)&amp;"分担契約"&amp;CHAR(10)&amp;VLOOKUP(A85,[7]令和4年度契約状況調査票!$F:$AW,31,FALSE),IF(P85="分担契約","分担契約"&amp;CHAR(10)&amp;"契約総額 "&amp;TEXT(VLOOKUP(A85,[7]令和4年度契約状況調査票!$F:$AW,15,FALSE),"#,##0円")&amp;CHAR(10)&amp;VLOOKUP(A85,[7]令和4年度契約状況調査票!$F:$AW,31,FALSE),IF(P85="単価契約","単価契約"&amp;CHAR(10)&amp;"予定調達総額 "&amp;TEXT(VLOOKUP(A85,[7]令和4年度契約状況調査票!$F:$AW,15,FALSE),"#,##0円")&amp;CHAR(10)&amp;VLOOKUP(A85,[7]令和4年度契約状況調査票!$F:$AW,31,FALSE),VLOOKUP(A85,[7]令和4年度契約状況調査票!$F:$AW,31,FALSE))))))))</f>
        <v/>
      </c>
      <c r="P85" s="9" t="str">
        <f>IF(A85="","",VLOOKUP(A85,[7]令和4年度契約状況調査票!$F:$CE,52,FALSE))</f>
        <v/>
      </c>
    </row>
    <row r="86" spans="1:16" s="9" customFormat="1" ht="67.5" hidden="1" customHeight="1">
      <c r="A86" s="10" t="str">
        <f>IF(MAX([7]令和4年度契約状況調査票!F85:F1099)&gt;=ROW()-5,ROW()-5,"")</f>
        <v/>
      </c>
      <c r="B86" s="11" t="str">
        <f>IF(A86="","",VLOOKUP(A86,[7]令和4年度契約状況調査票!$F:$AW,4,FALSE))</f>
        <v/>
      </c>
      <c r="C86" s="12" t="str">
        <f>IF(A86="","",VLOOKUP(A86,[7]令和4年度契約状況調査票!$F:$AW,5,FALSE))</f>
        <v/>
      </c>
      <c r="D86" s="13" t="str">
        <f>IF(A86="","",VLOOKUP(A86,[7]令和4年度契約状況調査票!$F:$AW,8,FALSE))</f>
        <v/>
      </c>
      <c r="E86" s="11" t="str">
        <f>IF(A86="","",VLOOKUP(A86,[7]令和4年度契約状況調査票!$F:$AW,9,FALSE))</f>
        <v/>
      </c>
      <c r="F86" s="14" t="str">
        <f>IF(A86="","",VLOOKUP(A86,[7]令和4年度契約状況調査票!$F:$AW,10,FALSE))</f>
        <v/>
      </c>
      <c r="G86" s="15" t="str">
        <f>IF(A86="","",VLOOKUP(A86,[7]令和4年度契約状況調査票!$F:$AW,30,FALSE))</f>
        <v/>
      </c>
      <c r="H86" s="16" t="str">
        <f>IF(A86="","",IF(VLOOKUP(A86,[7]令和4年度契約状況調査票!$F:$AW,15,FALSE)="他官署で調達手続きを実施のため","他官署で調達手続きを実施のため",IF(VLOOKUP(A86,[7]令和4年度契約状況調査票!$F:$AW,22,FALSE)="②同種の他の契約の予定価格を類推されるおそれがあるため公表しない","同種の他の契約の予定価格を類推されるおそれがあるため公表しない",IF(VLOOKUP(A86,[7]令和4年度契約状況調査票!$F:$AW,22,FALSE)="－","－",IF(VLOOKUP(A86,[7]令和4年度契約状況調査票!$F:$AW,6,FALSE)&lt;&gt;"",TEXT(VLOOKUP(A86,[7]令和4年度契約状況調査票!$F:$AW,15,FALSE),"#,##0円")&amp;CHAR(10)&amp;"(A)",VLOOKUP(A86,[7]令和4年度契約状況調査票!$F:$AW,15,FALSE))))))</f>
        <v/>
      </c>
      <c r="I86" s="16" t="str">
        <f>IF(A86="","",VLOOKUP(A86,[7]令和4年度契約状況調査票!$F:$AW,16,FALSE))</f>
        <v/>
      </c>
      <c r="J86" s="17" t="str">
        <f>IF(A86="","",IF(VLOOKUP(A86,[7]令和4年度契約状況調査票!$F:$AW,15,FALSE)="他官署で調達手続きを実施のため","－",IF(VLOOKUP(A86,[7]令和4年度契約状況調査票!$F:$AW,22,FALSE)="②同種の他の契約の予定価格を類推されるおそれがあるため公表しない","－",IF(VLOOKUP(A86,[7]令和4年度契約状況調査票!$F:$AW,22,FALSE)="－","－",IF(VLOOKUP(A86,[7]令和4年度契約状況調査票!$F:$AW,6,FALSE)&lt;&gt;"",TEXT(VLOOKUP(A86,[7]令和4年度契約状況調査票!$F:$AW,18,FALSE),"#.0%")&amp;CHAR(10)&amp;"(B/A×100)",VLOOKUP(A86,[7]令和4年度契約状況調査票!$F:$AW,18,FALSE))))))</f>
        <v/>
      </c>
      <c r="K86" s="18"/>
      <c r="L86" s="17" t="str">
        <f>IF(A86="","",IF(VLOOKUP(A86,[7]令和4年度契約状況調査票!$F:$AW,26,FALSE)="①公益社団法人","公社",IF(VLOOKUP(A86,[7]令和4年度契約状況調査票!$F:$AW,26,FALSE)="②公益財団法人","公財","")))</f>
        <v/>
      </c>
      <c r="M86" s="17" t="str">
        <f>IF(A86="","",VLOOKUP(A86,[7]令和4年度契約状況調査票!$F:$AW,27,FALSE))</f>
        <v/>
      </c>
      <c r="N86" s="18" t="str">
        <f>IF(A86="","",IF(VLOOKUP(A86,[7]令和4年度契約状況調査票!$F:$AW,12,FALSE)="国所管",VLOOKUP(A86,[7]令和4年度契約状況調査票!$F:$AW,23,FALSE),""))</f>
        <v/>
      </c>
      <c r="O86" s="19" t="str">
        <f>IF(A86="","",IF(AND(Q86="○",P86="分担契約/単価契約"),"単価契約"&amp;CHAR(10)&amp;"予定調達総額 "&amp;TEXT(VLOOKUP(A86,[7]令和4年度契約状況調査票!$F:$AW,15,FALSE),"#,##0円")&amp;"(B)"&amp;CHAR(10)&amp;"分担契約"&amp;CHAR(10)&amp;VLOOKUP(A86,[7]令和4年度契約状況調査票!$F:$AW,31,FALSE),IF(AND(Q86="○",P86="分担契約"),"分担契約"&amp;CHAR(10)&amp;"契約総額 "&amp;TEXT(VLOOKUP(A86,[7]令和4年度契約状況調査票!$F:$AW,15,FALSE),"#,##0円")&amp;"(B)"&amp;CHAR(10)&amp;VLOOKUP(A86,[7]令和4年度契約状況調査票!$F:$AW,31,FALSE),(IF(P86="分担契約/単価契約","単価契約"&amp;CHAR(10)&amp;"予定調達総額 "&amp;TEXT(VLOOKUP(A86,[7]令和4年度契約状況調査票!$F:$AW,15,FALSE),"#,##0円")&amp;CHAR(10)&amp;"分担契約"&amp;CHAR(10)&amp;VLOOKUP(A86,[7]令和4年度契約状況調査票!$F:$AW,31,FALSE),IF(P86="分担契約","分担契約"&amp;CHAR(10)&amp;"契約総額 "&amp;TEXT(VLOOKUP(A86,[7]令和4年度契約状況調査票!$F:$AW,15,FALSE),"#,##0円")&amp;CHAR(10)&amp;VLOOKUP(A86,[7]令和4年度契約状況調査票!$F:$AW,31,FALSE),IF(P86="単価契約","単価契約"&amp;CHAR(10)&amp;"予定調達総額 "&amp;TEXT(VLOOKUP(A86,[7]令和4年度契約状況調査票!$F:$AW,15,FALSE),"#,##0円")&amp;CHAR(10)&amp;VLOOKUP(A86,[7]令和4年度契約状況調査票!$F:$AW,31,FALSE),VLOOKUP(A86,[7]令和4年度契約状況調査票!$F:$AW,31,FALSE))))))))</f>
        <v/>
      </c>
      <c r="P86" s="9" t="str">
        <f>IF(A86="","",VLOOKUP(A86,[7]令和4年度契約状況調査票!$F:$CE,52,FALSE))</f>
        <v/>
      </c>
    </row>
    <row r="87" spans="1:16" s="9" customFormat="1" ht="60" hidden="1" customHeight="1">
      <c r="A87" s="10" t="str">
        <f>IF(MAX([7]令和4年度契約状況調査票!F86:F1100)&gt;=ROW()-5,ROW()-5,"")</f>
        <v/>
      </c>
      <c r="B87" s="11" t="str">
        <f>IF(A87="","",VLOOKUP(A87,[7]令和4年度契約状況調査票!$F:$AW,4,FALSE))</f>
        <v/>
      </c>
      <c r="C87" s="12" t="str">
        <f>IF(A87="","",VLOOKUP(A87,[7]令和4年度契約状況調査票!$F:$AW,5,FALSE))</f>
        <v/>
      </c>
      <c r="D87" s="13" t="str">
        <f>IF(A87="","",VLOOKUP(A87,[7]令和4年度契約状況調査票!$F:$AW,8,FALSE))</f>
        <v/>
      </c>
      <c r="E87" s="11" t="str">
        <f>IF(A87="","",VLOOKUP(A87,[7]令和4年度契約状況調査票!$F:$AW,9,FALSE))</f>
        <v/>
      </c>
      <c r="F87" s="14" t="str">
        <f>IF(A87="","",VLOOKUP(A87,[7]令和4年度契約状況調査票!$F:$AW,10,FALSE))</f>
        <v/>
      </c>
      <c r="G87" s="15" t="str">
        <f>IF(A87="","",VLOOKUP(A87,[7]令和4年度契約状況調査票!$F:$AW,30,FALSE))</f>
        <v/>
      </c>
      <c r="H87" s="16" t="str">
        <f>IF(A87="","",IF(VLOOKUP(A87,[7]令和4年度契約状況調査票!$F:$AW,15,FALSE)="他官署で調達手続きを実施のため","他官署で調達手続きを実施のため",IF(VLOOKUP(A87,[7]令和4年度契約状況調査票!$F:$AW,22,FALSE)="②同種の他の契約の予定価格を類推されるおそれがあるため公表しない","同種の他の契約の予定価格を類推されるおそれがあるため公表しない",IF(VLOOKUP(A87,[7]令和4年度契約状況調査票!$F:$AW,22,FALSE)="－","－",IF(VLOOKUP(A87,[7]令和4年度契約状況調査票!$F:$AW,6,FALSE)&lt;&gt;"",TEXT(VLOOKUP(A87,[7]令和4年度契約状況調査票!$F:$AW,15,FALSE),"#,##0円")&amp;CHAR(10)&amp;"(A)",VLOOKUP(A87,[7]令和4年度契約状況調査票!$F:$AW,15,FALSE))))))</f>
        <v/>
      </c>
      <c r="I87" s="16" t="str">
        <f>IF(A87="","",VLOOKUP(A87,[7]令和4年度契約状況調査票!$F:$AW,16,FALSE))</f>
        <v/>
      </c>
      <c r="J87" s="17" t="str">
        <f>IF(A87="","",IF(VLOOKUP(A87,[7]令和4年度契約状況調査票!$F:$AW,15,FALSE)="他官署で調達手続きを実施のため","－",IF(VLOOKUP(A87,[7]令和4年度契約状況調査票!$F:$AW,22,FALSE)="②同種の他の契約の予定価格を類推されるおそれがあるため公表しない","－",IF(VLOOKUP(A87,[7]令和4年度契約状況調査票!$F:$AW,22,FALSE)="－","－",IF(VLOOKUP(A87,[7]令和4年度契約状況調査票!$F:$AW,6,FALSE)&lt;&gt;"",TEXT(VLOOKUP(A87,[7]令和4年度契約状況調査票!$F:$AW,18,FALSE),"#.0%")&amp;CHAR(10)&amp;"(B/A×100)",VLOOKUP(A87,[7]令和4年度契約状況調査票!$F:$AW,18,FALSE))))))</f>
        <v/>
      </c>
      <c r="K87" s="18"/>
      <c r="L87" s="17" t="str">
        <f>IF(A87="","",IF(VLOOKUP(A87,[7]令和4年度契約状況調査票!$F:$AW,26,FALSE)="①公益社団法人","公社",IF(VLOOKUP(A87,[7]令和4年度契約状況調査票!$F:$AW,26,FALSE)="②公益財団法人","公財","")))</f>
        <v/>
      </c>
      <c r="M87" s="17" t="str">
        <f>IF(A87="","",VLOOKUP(A87,[7]令和4年度契約状況調査票!$F:$AW,27,FALSE))</f>
        <v/>
      </c>
      <c r="N87" s="18" t="str">
        <f>IF(A87="","",IF(VLOOKUP(A87,[7]令和4年度契約状況調査票!$F:$AW,12,FALSE)="国所管",VLOOKUP(A87,[7]令和4年度契約状況調査票!$F:$AW,23,FALSE),""))</f>
        <v/>
      </c>
      <c r="O87" s="19" t="str">
        <f>IF(A87="","",IF(AND(Q87="○",P87="分担契約/単価契約"),"単価契約"&amp;CHAR(10)&amp;"予定調達総額 "&amp;TEXT(VLOOKUP(A87,[7]令和4年度契約状況調査票!$F:$AW,15,FALSE),"#,##0円")&amp;"(B)"&amp;CHAR(10)&amp;"分担契約"&amp;CHAR(10)&amp;VLOOKUP(A87,[7]令和4年度契約状況調査票!$F:$AW,31,FALSE),IF(AND(Q87="○",P87="分担契約"),"分担契約"&amp;CHAR(10)&amp;"契約総額 "&amp;TEXT(VLOOKUP(A87,[7]令和4年度契約状況調査票!$F:$AW,15,FALSE),"#,##0円")&amp;"(B)"&amp;CHAR(10)&amp;VLOOKUP(A87,[7]令和4年度契約状況調査票!$F:$AW,31,FALSE),(IF(P87="分担契約/単価契約","単価契約"&amp;CHAR(10)&amp;"予定調達総額 "&amp;TEXT(VLOOKUP(A87,[7]令和4年度契約状況調査票!$F:$AW,15,FALSE),"#,##0円")&amp;CHAR(10)&amp;"分担契約"&amp;CHAR(10)&amp;VLOOKUP(A87,[7]令和4年度契約状況調査票!$F:$AW,31,FALSE),IF(P87="分担契約","分担契約"&amp;CHAR(10)&amp;"契約総額 "&amp;TEXT(VLOOKUP(A87,[7]令和4年度契約状況調査票!$F:$AW,15,FALSE),"#,##0円")&amp;CHAR(10)&amp;VLOOKUP(A87,[7]令和4年度契約状況調査票!$F:$AW,31,FALSE),IF(P87="単価契約","単価契約"&amp;CHAR(10)&amp;"予定調達総額 "&amp;TEXT(VLOOKUP(A87,[7]令和4年度契約状況調査票!$F:$AW,15,FALSE),"#,##0円")&amp;CHAR(10)&amp;VLOOKUP(A87,[7]令和4年度契約状況調査票!$F:$AW,31,FALSE),VLOOKUP(A87,[7]令和4年度契約状況調査票!$F:$AW,31,FALSE))))))))</f>
        <v/>
      </c>
      <c r="P87" s="9" t="str">
        <f>IF(A87="","",VLOOKUP(A87,[7]令和4年度契約状況調査票!$F:$CE,52,FALSE))</f>
        <v/>
      </c>
    </row>
    <row r="88" spans="1:16" s="9" customFormat="1" ht="60" hidden="1" customHeight="1">
      <c r="A88" s="10" t="str">
        <f>IF(MAX([7]令和4年度契約状況調査票!F87:F1101)&gt;=ROW()-5,ROW()-5,"")</f>
        <v/>
      </c>
      <c r="B88" s="11" t="str">
        <f>IF(A88="","",VLOOKUP(A88,[7]令和4年度契約状況調査票!$F:$AW,4,FALSE))</f>
        <v/>
      </c>
      <c r="C88" s="12" t="str">
        <f>IF(A88="","",VLOOKUP(A88,[7]令和4年度契約状況調査票!$F:$AW,5,FALSE))</f>
        <v/>
      </c>
      <c r="D88" s="13" t="str">
        <f>IF(A88="","",VLOOKUP(A88,[7]令和4年度契約状況調査票!$F:$AW,8,FALSE))</f>
        <v/>
      </c>
      <c r="E88" s="11" t="str">
        <f>IF(A88="","",VLOOKUP(A88,[7]令和4年度契約状況調査票!$F:$AW,9,FALSE))</f>
        <v/>
      </c>
      <c r="F88" s="14" t="str">
        <f>IF(A88="","",VLOOKUP(A88,[7]令和4年度契約状況調査票!$F:$AW,10,FALSE))</f>
        <v/>
      </c>
      <c r="G88" s="15" t="str">
        <f>IF(A88="","",VLOOKUP(A88,[7]令和4年度契約状況調査票!$F:$AW,30,FALSE))</f>
        <v/>
      </c>
      <c r="H88" s="16" t="str">
        <f>IF(A88="","",IF(VLOOKUP(A88,[7]令和4年度契約状況調査票!$F:$AW,15,FALSE)="他官署で調達手続きを実施のため","他官署で調達手続きを実施のため",IF(VLOOKUP(A88,[7]令和4年度契約状況調査票!$F:$AW,22,FALSE)="②同種の他の契約の予定価格を類推されるおそれがあるため公表しない","同種の他の契約の予定価格を類推されるおそれがあるため公表しない",IF(VLOOKUP(A88,[7]令和4年度契約状況調査票!$F:$AW,22,FALSE)="－","－",IF(VLOOKUP(A88,[7]令和4年度契約状況調査票!$F:$AW,6,FALSE)&lt;&gt;"",TEXT(VLOOKUP(A88,[7]令和4年度契約状況調査票!$F:$AW,15,FALSE),"#,##0円")&amp;CHAR(10)&amp;"(A)",VLOOKUP(A88,[7]令和4年度契約状況調査票!$F:$AW,15,FALSE))))))</f>
        <v/>
      </c>
      <c r="I88" s="16" t="str">
        <f>IF(A88="","",VLOOKUP(A88,[7]令和4年度契約状況調査票!$F:$AW,16,FALSE))</f>
        <v/>
      </c>
      <c r="J88" s="17" t="str">
        <f>IF(A88="","",IF(VLOOKUP(A88,[7]令和4年度契約状況調査票!$F:$AW,15,FALSE)="他官署で調達手続きを実施のため","－",IF(VLOOKUP(A88,[7]令和4年度契約状況調査票!$F:$AW,22,FALSE)="②同種の他の契約の予定価格を類推されるおそれがあるため公表しない","－",IF(VLOOKUP(A88,[7]令和4年度契約状況調査票!$F:$AW,22,FALSE)="－","－",IF(VLOOKUP(A88,[7]令和4年度契約状況調査票!$F:$AW,6,FALSE)&lt;&gt;"",TEXT(VLOOKUP(A88,[7]令和4年度契約状況調査票!$F:$AW,18,FALSE),"#.0%")&amp;CHAR(10)&amp;"(B/A×100)",VLOOKUP(A88,[7]令和4年度契約状況調査票!$F:$AW,18,FALSE))))))</f>
        <v/>
      </c>
      <c r="K88" s="18"/>
      <c r="L88" s="17" t="str">
        <f>IF(A88="","",IF(VLOOKUP(A88,[7]令和4年度契約状況調査票!$F:$AW,26,FALSE)="①公益社団法人","公社",IF(VLOOKUP(A88,[7]令和4年度契約状況調査票!$F:$AW,26,FALSE)="②公益財団法人","公財","")))</f>
        <v/>
      </c>
      <c r="M88" s="17" t="str">
        <f>IF(A88="","",VLOOKUP(A88,[7]令和4年度契約状況調査票!$F:$AW,27,FALSE))</f>
        <v/>
      </c>
      <c r="N88" s="18" t="str">
        <f>IF(A88="","",IF(VLOOKUP(A88,[7]令和4年度契約状況調査票!$F:$AW,12,FALSE)="国所管",VLOOKUP(A88,[7]令和4年度契約状況調査票!$F:$AW,23,FALSE),""))</f>
        <v/>
      </c>
      <c r="O88" s="19" t="str">
        <f>IF(A88="","",IF(AND(Q88="○",P88="分担契約/単価契約"),"単価契約"&amp;CHAR(10)&amp;"予定調達総額 "&amp;TEXT(VLOOKUP(A88,[7]令和4年度契約状況調査票!$F:$AW,15,FALSE),"#,##0円")&amp;"(B)"&amp;CHAR(10)&amp;"分担契約"&amp;CHAR(10)&amp;VLOOKUP(A88,[7]令和4年度契約状況調査票!$F:$AW,31,FALSE),IF(AND(Q88="○",P88="分担契約"),"分担契約"&amp;CHAR(10)&amp;"契約総額 "&amp;TEXT(VLOOKUP(A88,[7]令和4年度契約状況調査票!$F:$AW,15,FALSE),"#,##0円")&amp;"(B)"&amp;CHAR(10)&amp;VLOOKUP(A88,[7]令和4年度契約状況調査票!$F:$AW,31,FALSE),(IF(P88="分担契約/単価契約","単価契約"&amp;CHAR(10)&amp;"予定調達総額 "&amp;TEXT(VLOOKUP(A88,[7]令和4年度契約状況調査票!$F:$AW,15,FALSE),"#,##0円")&amp;CHAR(10)&amp;"分担契約"&amp;CHAR(10)&amp;VLOOKUP(A88,[7]令和4年度契約状況調査票!$F:$AW,31,FALSE),IF(P88="分担契約","分担契約"&amp;CHAR(10)&amp;"契約総額 "&amp;TEXT(VLOOKUP(A88,[7]令和4年度契約状況調査票!$F:$AW,15,FALSE),"#,##0円")&amp;CHAR(10)&amp;VLOOKUP(A88,[7]令和4年度契約状況調査票!$F:$AW,31,FALSE),IF(P88="単価契約","単価契約"&amp;CHAR(10)&amp;"予定調達総額 "&amp;TEXT(VLOOKUP(A88,[7]令和4年度契約状況調査票!$F:$AW,15,FALSE),"#,##0円")&amp;CHAR(10)&amp;VLOOKUP(A88,[7]令和4年度契約状況調査票!$F:$AW,31,FALSE),VLOOKUP(A88,[7]令和4年度契約状況調査票!$F:$AW,31,FALSE))))))))</f>
        <v/>
      </c>
      <c r="P88" s="9" t="str">
        <f>IF(A88="","",VLOOKUP(A88,[7]令和4年度契約状況調査票!$F:$CE,52,FALSE))</f>
        <v/>
      </c>
    </row>
    <row r="89" spans="1:16" s="9" customFormat="1" ht="60" hidden="1" customHeight="1">
      <c r="A89" s="10" t="str">
        <f>IF(MAX([7]令和4年度契約状況調査票!F88:F1102)&gt;=ROW()-5,ROW()-5,"")</f>
        <v/>
      </c>
      <c r="B89" s="11" t="str">
        <f>IF(A89="","",VLOOKUP(A89,[7]令和4年度契約状況調査票!$F:$AW,4,FALSE))</f>
        <v/>
      </c>
      <c r="C89" s="12" t="str">
        <f>IF(A89="","",VLOOKUP(A89,[7]令和4年度契約状況調査票!$F:$AW,5,FALSE))</f>
        <v/>
      </c>
      <c r="D89" s="13" t="str">
        <f>IF(A89="","",VLOOKUP(A89,[7]令和4年度契約状況調査票!$F:$AW,8,FALSE))</f>
        <v/>
      </c>
      <c r="E89" s="11" t="str">
        <f>IF(A89="","",VLOOKUP(A89,[7]令和4年度契約状況調査票!$F:$AW,9,FALSE))</f>
        <v/>
      </c>
      <c r="F89" s="14" t="str">
        <f>IF(A89="","",VLOOKUP(A89,[7]令和4年度契約状況調査票!$F:$AW,10,FALSE))</f>
        <v/>
      </c>
      <c r="G89" s="15" t="str">
        <f>IF(A89="","",VLOOKUP(A89,[7]令和4年度契約状況調査票!$F:$AW,30,FALSE))</f>
        <v/>
      </c>
      <c r="H89" s="16" t="str">
        <f>IF(A89="","",IF(VLOOKUP(A89,[7]令和4年度契約状況調査票!$F:$AW,15,FALSE)="他官署で調達手続きを実施のため","他官署で調達手続きを実施のため",IF(VLOOKUP(A89,[7]令和4年度契約状況調査票!$F:$AW,22,FALSE)="②同種の他の契約の予定価格を類推されるおそれがあるため公表しない","同種の他の契約の予定価格を類推されるおそれがあるため公表しない",IF(VLOOKUP(A89,[7]令和4年度契約状況調査票!$F:$AW,22,FALSE)="－","－",IF(VLOOKUP(A89,[7]令和4年度契約状況調査票!$F:$AW,6,FALSE)&lt;&gt;"",TEXT(VLOOKUP(A89,[7]令和4年度契約状況調査票!$F:$AW,15,FALSE),"#,##0円")&amp;CHAR(10)&amp;"(A)",VLOOKUP(A89,[7]令和4年度契約状況調査票!$F:$AW,15,FALSE))))))</f>
        <v/>
      </c>
      <c r="I89" s="16" t="str">
        <f>IF(A89="","",VLOOKUP(A89,[7]令和4年度契約状況調査票!$F:$AW,16,FALSE))</f>
        <v/>
      </c>
      <c r="J89" s="17" t="str">
        <f>IF(A89="","",IF(VLOOKUP(A89,[7]令和4年度契約状況調査票!$F:$AW,15,FALSE)="他官署で調達手続きを実施のため","－",IF(VLOOKUP(A89,[7]令和4年度契約状況調査票!$F:$AW,22,FALSE)="②同種の他の契約の予定価格を類推されるおそれがあるため公表しない","－",IF(VLOOKUP(A89,[7]令和4年度契約状況調査票!$F:$AW,22,FALSE)="－","－",IF(VLOOKUP(A89,[7]令和4年度契約状況調査票!$F:$AW,6,FALSE)&lt;&gt;"",TEXT(VLOOKUP(A89,[7]令和4年度契約状況調査票!$F:$AW,18,FALSE),"#.0%")&amp;CHAR(10)&amp;"(B/A×100)",VLOOKUP(A89,[7]令和4年度契約状況調査票!$F:$AW,18,FALSE))))))</f>
        <v/>
      </c>
      <c r="K89" s="18"/>
      <c r="L89" s="17" t="str">
        <f>IF(A89="","",IF(VLOOKUP(A89,[7]令和4年度契約状況調査票!$F:$AW,26,FALSE)="①公益社団法人","公社",IF(VLOOKUP(A89,[7]令和4年度契約状況調査票!$F:$AW,26,FALSE)="②公益財団法人","公財","")))</f>
        <v/>
      </c>
      <c r="M89" s="17" t="str">
        <f>IF(A89="","",VLOOKUP(A89,[7]令和4年度契約状況調査票!$F:$AW,27,FALSE))</f>
        <v/>
      </c>
      <c r="N89" s="18" t="str">
        <f>IF(A89="","",IF(VLOOKUP(A89,[7]令和4年度契約状況調査票!$F:$AW,12,FALSE)="国所管",VLOOKUP(A89,[7]令和4年度契約状況調査票!$F:$AW,23,FALSE),""))</f>
        <v/>
      </c>
      <c r="O89" s="19" t="str">
        <f>IF(A89="","",IF(AND(Q89="○",P89="分担契約/単価契約"),"単価契約"&amp;CHAR(10)&amp;"予定調達総額 "&amp;TEXT(VLOOKUP(A89,[7]令和4年度契約状況調査票!$F:$AW,15,FALSE),"#,##0円")&amp;"(B)"&amp;CHAR(10)&amp;"分担契約"&amp;CHAR(10)&amp;VLOOKUP(A89,[7]令和4年度契約状況調査票!$F:$AW,31,FALSE),IF(AND(Q89="○",P89="分担契約"),"分担契約"&amp;CHAR(10)&amp;"契約総額 "&amp;TEXT(VLOOKUP(A89,[7]令和4年度契約状況調査票!$F:$AW,15,FALSE),"#,##0円")&amp;"(B)"&amp;CHAR(10)&amp;VLOOKUP(A89,[7]令和4年度契約状況調査票!$F:$AW,31,FALSE),(IF(P89="分担契約/単価契約","単価契約"&amp;CHAR(10)&amp;"予定調達総額 "&amp;TEXT(VLOOKUP(A89,[7]令和4年度契約状況調査票!$F:$AW,15,FALSE),"#,##0円")&amp;CHAR(10)&amp;"分担契約"&amp;CHAR(10)&amp;VLOOKUP(A89,[7]令和4年度契約状況調査票!$F:$AW,31,FALSE),IF(P89="分担契約","分担契約"&amp;CHAR(10)&amp;"契約総額 "&amp;TEXT(VLOOKUP(A89,[7]令和4年度契約状況調査票!$F:$AW,15,FALSE),"#,##0円")&amp;CHAR(10)&amp;VLOOKUP(A89,[7]令和4年度契約状況調査票!$F:$AW,31,FALSE),IF(P89="単価契約","単価契約"&amp;CHAR(10)&amp;"予定調達総額 "&amp;TEXT(VLOOKUP(A89,[7]令和4年度契約状況調査票!$F:$AW,15,FALSE),"#,##0円")&amp;CHAR(10)&amp;VLOOKUP(A89,[7]令和4年度契約状況調査票!$F:$AW,31,FALSE),VLOOKUP(A89,[7]令和4年度契約状況調査票!$F:$AW,31,FALSE))))))))</f>
        <v/>
      </c>
      <c r="P89" s="9" t="str">
        <f>IF(A89="","",VLOOKUP(A89,[7]令和4年度契約状況調査票!$F:$CE,52,FALSE))</f>
        <v/>
      </c>
    </row>
    <row r="90" spans="1:16" s="9" customFormat="1" ht="60" hidden="1" customHeight="1">
      <c r="A90" s="10" t="str">
        <f>IF(MAX([7]令和4年度契約状況調査票!F89:F1103)&gt;=ROW()-5,ROW()-5,"")</f>
        <v/>
      </c>
      <c r="B90" s="11" t="str">
        <f>IF(A90="","",VLOOKUP(A90,[7]令和4年度契約状況調査票!$F:$AW,4,FALSE))</f>
        <v/>
      </c>
      <c r="C90" s="12" t="str">
        <f>IF(A90="","",VLOOKUP(A90,[7]令和4年度契約状況調査票!$F:$AW,5,FALSE))</f>
        <v/>
      </c>
      <c r="D90" s="13" t="str">
        <f>IF(A90="","",VLOOKUP(A90,[7]令和4年度契約状況調査票!$F:$AW,8,FALSE))</f>
        <v/>
      </c>
      <c r="E90" s="11" t="str">
        <f>IF(A90="","",VLOOKUP(A90,[7]令和4年度契約状況調査票!$F:$AW,9,FALSE))</f>
        <v/>
      </c>
      <c r="F90" s="14" t="str">
        <f>IF(A90="","",VLOOKUP(A90,[7]令和4年度契約状況調査票!$F:$AW,10,FALSE))</f>
        <v/>
      </c>
      <c r="G90" s="15" t="str">
        <f>IF(A90="","",VLOOKUP(A90,[7]令和4年度契約状況調査票!$F:$AW,30,FALSE))</f>
        <v/>
      </c>
      <c r="H90" s="16" t="str">
        <f>IF(A90="","",IF(VLOOKUP(A90,[7]令和4年度契約状況調査票!$F:$AW,15,FALSE)="他官署で調達手続きを実施のため","他官署で調達手続きを実施のため",IF(VLOOKUP(A90,[7]令和4年度契約状況調査票!$F:$AW,22,FALSE)="②同種の他の契約の予定価格を類推されるおそれがあるため公表しない","同種の他の契約の予定価格を類推されるおそれがあるため公表しない",IF(VLOOKUP(A90,[7]令和4年度契約状況調査票!$F:$AW,22,FALSE)="－","－",IF(VLOOKUP(A90,[7]令和4年度契約状況調査票!$F:$AW,6,FALSE)&lt;&gt;"",TEXT(VLOOKUP(A90,[7]令和4年度契約状況調査票!$F:$AW,15,FALSE),"#,##0円")&amp;CHAR(10)&amp;"(A)",VLOOKUP(A90,[7]令和4年度契約状況調査票!$F:$AW,15,FALSE))))))</f>
        <v/>
      </c>
      <c r="I90" s="16" t="str">
        <f>IF(A90="","",VLOOKUP(A90,[7]令和4年度契約状況調査票!$F:$AW,16,FALSE))</f>
        <v/>
      </c>
      <c r="J90" s="17" t="str">
        <f>IF(A90="","",IF(VLOOKUP(A90,[7]令和4年度契約状況調査票!$F:$AW,15,FALSE)="他官署で調達手続きを実施のため","－",IF(VLOOKUP(A90,[7]令和4年度契約状況調査票!$F:$AW,22,FALSE)="②同種の他の契約の予定価格を類推されるおそれがあるため公表しない","－",IF(VLOOKUP(A90,[7]令和4年度契約状況調査票!$F:$AW,22,FALSE)="－","－",IF(VLOOKUP(A90,[7]令和4年度契約状況調査票!$F:$AW,6,FALSE)&lt;&gt;"",TEXT(VLOOKUP(A90,[7]令和4年度契約状況調査票!$F:$AW,18,FALSE),"#.0%")&amp;CHAR(10)&amp;"(B/A×100)",VLOOKUP(A90,[7]令和4年度契約状況調査票!$F:$AW,18,FALSE))))))</f>
        <v/>
      </c>
      <c r="K90" s="18"/>
      <c r="L90" s="17" t="str">
        <f>IF(A90="","",IF(VLOOKUP(A90,[7]令和4年度契約状況調査票!$F:$AW,26,FALSE)="①公益社団法人","公社",IF(VLOOKUP(A90,[7]令和4年度契約状況調査票!$F:$AW,26,FALSE)="②公益財団法人","公財","")))</f>
        <v/>
      </c>
      <c r="M90" s="17" t="str">
        <f>IF(A90="","",VLOOKUP(A90,[7]令和4年度契約状況調査票!$F:$AW,27,FALSE))</f>
        <v/>
      </c>
      <c r="N90" s="18" t="str">
        <f>IF(A90="","",IF(VLOOKUP(A90,[7]令和4年度契約状況調査票!$F:$AW,12,FALSE)="国所管",VLOOKUP(A90,[7]令和4年度契約状況調査票!$F:$AW,23,FALSE),""))</f>
        <v/>
      </c>
      <c r="O90" s="19" t="str">
        <f>IF(A90="","",IF(AND(Q90="○",P90="分担契約/単価契約"),"単価契約"&amp;CHAR(10)&amp;"予定調達総額 "&amp;TEXT(VLOOKUP(A90,[7]令和4年度契約状況調査票!$F:$AW,15,FALSE),"#,##0円")&amp;"(B)"&amp;CHAR(10)&amp;"分担契約"&amp;CHAR(10)&amp;VLOOKUP(A90,[7]令和4年度契約状況調査票!$F:$AW,31,FALSE),IF(AND(Q90="○",P90="分担契約"),"分担契約"&amp;CHAR(10)&amp;"契約総額 "&amp;TEXT(VLOOKUP(A90,[7]令和4年度契約状況調査票!$F:$AW,15,FALSE),"#,##0円")&amp;"(B)"&amp;CHAR(10)&amp;VLOOKUP(A90,[7]令和4年度契約状況調査票!$F:$AW,31,FALSE),(IF(P90="分担契約/単価契約","単価契約"&amp;CHAR(10)&amp;"予定調達総額 "&amp;TEXT(VLOOKUP(A90,[7]令和4年度契約状況調査票!$F:$AW,15,FALSE),"#,##0円")&amp;CHAR(10)&amp;"分担契約"&amp;CHAR(10)&amp;VLOOKUP(A90,[7]令和4年度契約状況調査票!$F:$AW,31,FALSE),IF(P90="分担契約","分担契約"&amp;CHAR(10)&amp;"契約総額 "&amp;TEXT(VLOOKUP(A90,[7]令和4年度契約状況調査票!$F:$AW,15,FALSE),"#,##0円")&amp;CHAR(10)&amp;VLOOKUP(A90,[7]令和4年度契約状況調査票!$F:$AW,31,FALSE),IF(P90="単価契約","単価契約"&amp;CHAR(10)&amp;"予定調達総額 "&amp;TEXT(VLOOKUP(A90,[7]令和4年度契約状況調査票!$F:$AW,15,FALSE),"#,##0円")&amp;CHAR(10)&amp;VLOOKUP(A90,[7]令和4年度契約状況調査票!$F:$AW,31,FALSE),VLOOKUP(A90,[7]令和4年度契約状況調査票!$F:$AW,31,FALSE))))))))</f>
        <v/>
      </c>
      <c r="P90" s="9" t="str">
        <f>IF(A90="","",VLOOKUP(A90,[7]令和4年度契約状況調査票!$F:$CE,52,FALSE))</f>
        <v/>
      </c>
    </row>
    <row r="91" spans="1:16" s="9" customFormat="1" ht="60" hidden="1" customHeight="1">
      <c r="A91" s="10" t="str">
        <f>IF(MAX([7]令和4年度契約状況調査票!F90:F1104)&gt;=ROW()-5,ROW()-5,"")</f>
        <v/>
      </c>
      <c r="B91" s="11" t="str">
        <f>IF(A91="","",VLOOKUP(A91,[7]令和4年度契約状況調査票!$F:$AW,4,FALSE))</f>
        <v/>
      </c>
      <c r="C91" s="12" t="str">
        <f>IF(A91="","",VLOOKUP(A91,[7]令和4年度契約状況調査票!$F:$AW,5,FALSE))</f>
        <v/>
      </c>
      <c r="D91" s="13" t="str">
        <f>IF(A91="","",VLOOKUP(A91,[7]令和4年度契約状況調査票!$F:$AW,8,FALSE))</f>
        <v/>
      </c>
      <c r="E91" s="11" t="str">
        <f>IF(A91="","",VLOOKUP(A91,[7]令和4年度契約状況調査票!$F:$AW,9,FALSE))</f>
        <v/>
      </c>
      <c r="F91" s="14" t="str">
        <f>IF(A91="","",VLOOKUP(A91,[7]令和4年度契約状況調査票!$F:$AW,10,FALSE))</f>
        <v/>
      </c>
      <c r="G91" s="15" t="str">
        <f>IF(A91="","",VLOOKUP(A91,[7]令和4年度契約状況調査票!$F:$AW,30,FALSE))</f>
        <v/>
      </c>
      <c r="H91" s="16" t="str">
        <f>IF(A91="","",IF(VLOOKUP(A91,[7]令和4年度契約状況調査票!$F:$AW,15,FALSE)="他官署で調達手続きを実施のため","他官署で調達手続きを実施のため",IF(VLOOKUP(A91,[7]令和4年度契約状況調査票!$F:$AW,22,FALSE)="②同種の他の契約の予定価格を類推されるおそれがあるため公表しない","同種の他の契約の予定価格を類推されるおそれがあるため公表しない",IF(VLOOKUP(A91,[7]令和4年度契約状況調査票!$F:$AW,22,FALSE)="－","－",IF(VLOOKUP(A91,[7]令和4年度契約状況調査票!$F:$AW,6,FALSE)&lt;&gt;"",TEXT(VLOOKUP(A91,[7]令和4年度契約状況調査票!$F:$AW,15,FALSE),"#,##0円")&amp;CHAR(10)&amp;"(A)",VLOOKUP(A91,[7]令和4年度契約状況調査票!$F:$AW,15,FALSE))))))</f>
        <v/>
      </c>
      <c r="I91" s="16" t="str">
        <f>IF(A91="","",VLOOKUP(A91,[7]令和4年度契約状況調査票!$F:$AW,16,FALSE))</f>
        <v/>
      </c>
      <c r="J91" s="17" t="str">
        <f>IF(A91="","",IF(VLOOKUP(A91,[7]令和4年度契約状況調査票!$F:$AW,15,FALSE)="他官署で調達手続きを実施のため","－",IF(VLOOKUP(A91,[7]令和4年度契約状況調査票!$F:$AW,22,FALSE)="②同種の他の契約の予定価格を類推されるおそれがあるため公表しない","－",IF(VLOOKUP(A91,[7]令和4年度契約状況調査票!$F:$AW,22,FALSE)="－","－",IF(VLOOKUP(A91,[7]令和4年度契約状況調査票!$F:$AW,6,FALSE)&lt;&gt;"",TEXT(VLOOKUP(A91,[7]令和4年度契約状況調査票!$F:$AW,18,FALSE),"#.0%")&amp;CHAR(10)&amp;"(B/A×100)",VLOOKUP(A91,[7]令和4年度契約状況調査票!$F:$AW,18,FALSE))))))</f>
        <v/>
      </c>
      <c r="K91" s="18"/>
      <c r="L91" s="17" t="str">
        <f>IF(A91="","",IF(VLOOKUP(A91,[7]令和4年度契約状況調査票!$F:$AW,26,FALSE)="①公益社団法人","公社",IF(VLOOKUP(A91,[7]令和4年度契約状況調査票!$F:$AW,26,FALSE)="②公益財団法人","公財","")))</f>
        <v/>
      </c>
      <c r="M91" s="17" t="str">
        <f>IF(A91="","",VLOOKUP(A91,[7]令和4年度契約状況調査票!$F:$AW,27,FALSE))</f>
        <v/>
      </c>
      <c r="N91" s="18" t="str">
        <f>IF(A91="","",IF(VLOOKUP(A91,[7]令和4年度契約状況調査票!$F:$AW,12,FALSE)="国所管",VLOOKUP(A91,[7]令和4年度契約状況調査票!$F:$AW,23,FALSE),""))</f>
        <v/>
      </c>
      <c r="O91" s="19" t="str">
        <f>IF(A91="","",IF(AND(Q91="○",P91="分担契約/単価契約"),"単価契約"&amp;CHAR(10)&amp;"予定調達総額 "&amp;TEXT(VLOOKUP(A91,[7]令和4年度契約状況調査票!$F:$AW,15,FALSE),"#,##0円")&amp;"(B)"&amp;CHAR(10)&amp;"分担契約"&amp;CHAR(10)&amp;VLOOKUP(A91,[7]令和4年度契約状況調査票!$F:$AW,31,FALSE),IF(AND(Q91="○",P91="分担契約"),"分担契約"&amp;CHAR(10)&amp;"契約総額 "&amp;TEXT(VLOOKUP(A91,[7]令和4年度契約状況調査票!$F:$AW,15,FALSE),"#,##0円")&amp;"(B)"&amp;CHAR(10)&amp;VLOOKUP(A91,[7]令和4年度契約状況調査票!$F:$AW,31,FALSE),(IF(P91="分担契約/単価契約","単価契約"&amp;CHAR(10)&amp;"予定調達総額 "&amp;TEXT(VLOOKUP(A91,[7]令和4年度契約状況調査票!$F:$AW,15,FALSE),"#,##0円")&amp;CHAR(10)&amp;"分担契約"&amp;CHAR(10)&amp;VLOOKUP(A91,[7]令和4年度契約状況調査票!$F:$AW,31,FALSE),IF(P91="分担契約","分担契約"&amp;CHAR(10)&amp;"契約総額 "&amp;TEXT(VLOOKUP(A91,[7]令和4年度契約状況調査票!$F:$AW,15,FALSE),"#,##0円")&amp;CHAR(10)&amp;VLOOKUP(A91,[7]令和4年度契約状況調査票!$F:$AW,31,FALSE),IF(P91="単価契約","単価契約"&amp;CHAR(10)&amp;"予定調達総額 "&amp;TEXT(VLOOKUP(A91,[7]令和4年度契約状況調査票!$F:$AW,15,FALSE),"#,##0円")&amp;CHAR(10)&amp;VLOOKUP(A91,[7]令和4年度契約状況調査票!$F:$AW,31,FALSE),VLOOKUP(A91,[7]令和4年度契約状況調査票!$F:$AW,31,FALSE))))))))</f>
        <v/>
      </c>
      <c r="P91" s="9" t="str">
        <f>IF(A91="","",VLOOKUP(A91,[7]令和4年度契約状況調査票!$F:$CE,52,FALSE))</f>
        <v/>
      </c>
    </row>
    <row r="92" spans="1:16" s="9" customFormat="1" ht="60" hidden="1" customHeight="1">
      <c r="A92" s="10" t="str">
        <f>IF(MAX([7]令和4年度契約状況調査票!F91:F1105)&gt;=ROW()-5,ROW()-5,"")</f>
        <v/>
      </c>
      <c r="B92" s="11" t="str">
        <f>IF(A92="","",VLOOKUP(A92,[7]令和4年度契約状況調査票!$F:$AW,4,FALSE))</f>
        <v/>
      </c>
      <c r="C92" s="12" t="str">
        <f>IF(A92="","",VLOOKUP(A92,[7]令和4年度契約状況調査票!$F:$AW,5,FALSE))</f>
        <v/>
      </c>
      <c r="D92" s="13" t="str">
        <f>IF(A92="","",VLOOKUP(A92,[7]令和4年度契約状況調査票!$F:$AW,8,FALSE))</f>
        <v/>
      </c>
      <c r="E92" s="11" t="str">
        <f>IF(A92="","",VLOOKUP(A92,[7]令和4年度契約状況調査票!$F:$AW,9,FALSE))</f>
        <v/>
      </c>
      <c r="F92" s="14" t="str">
        <f>IF(A92="","",VLOOKUP(A92,[7]令和4年度契約状況調査票!$F:$AW,10,FALSE))</f>
        <v/>
      </c>
      <c r="G92" s="15" t="str">
        <f>IF(A92="","",VLOOKUP(A92,[7]令和4年度契約状況調査票!$F:$AW,30,FALSE))</f>
        <v/>
      </c>
      <c r="H92" s="16" t="str">
        <f>IF(A92="","",IF(VLOOKUP(A92,[7]令和4年度契約状況調査票!$F:$AW,15,FALSE)="他官署で調達手続きを実施のため","他官署で調達手続きを実施のため",IF(VLOOKUP(A92,[7]令和4年度契約状況調査票!$F:$AW,22,FALSE)="②同種の他の契約の予定価格を類推されるおそれがあるため公表しない","同種の他の契約の予定価格を類推されるおそれがあるため公表しない",IF(VLOOKUP(A92,[7]令和4年度契約状況調査票!$F:$AW,22,FALSE)="－","－",IF(VLOOKUP(A92,[7]令和4年度契約状況調査票!$F:$AW,6,FALSE)&lt;&gt;"",TEXT(VLOOKUP(A92,[7]令和4年度契約状況調査票!$F:$AW,15,FALSE),"#,##0円")&amp;CHAR(10)&amp;"(A)",VLOOKUP(A92,[7]令和4年度契約状況調査票!$F:$AW,15,FALSE))))))</f>
        <v/>
      </c>
      <c r="I92" s="16" t="str">
        <f>IF(A92="","",VLOOKUP(A92,[7]令和4年度契約状況調査票!$F:$AW,16,FALSE))</f>
        <v/>
      </c>
      <c r="J92" s="17" t="str">
        <f>IF(A92="","",IF(VLOOKUP(A92,[7]令和4年度契約状況調査票!$F:$AW,15,FALSE)="他官署で調達手続きを実施のため","－",IF(VLOOKUP(A92,[7]令和4年度契約状況調査票!$F:$AW,22,FALSE)="②同種の他の契約の予定価格を類推されるおそれがあるため公表しない","－",IF(VLOOKUP(A92,[7]令和4年度契約状況調査票!$F:$AW,22,FALSE)="－","－",IF(VLOOKUP(A92,[7]令和4年度契約状況調査票!$F:$AW,6,FALSE)&lt;&gt;"",TEXT(VLOOKUP(A92,[7]令和4年度契約状況調査票!$F:$AW,18,FALSE),"#.0%")&amp;CHAR(10)&amp;"(B/A×100)",VLOOKUP(A92,[7]令和4年度契約状況調査票!$F:$AW,18,FALSE))))))</f>
        <v/>
      </c>
      <c r="K92" s="18"/>
      <c r="L92" s="17" t="str">
        <f>IF(A92="","",IF(VLOOKUP(A92,[7]令和4年度契約状況調査票!$F:$AW,26,FALSE)="①公益社団法人","公社",IF(VLOOKUP(A92,[7]令和4年度契約状況調査票!$F:$AW,26,FALSE)="②公益財団法人","公財","")))</f>
        <v/>
      </c>
      <c r="M92" s="17" t="str">
        <f>IF(A92="","",VLOOKUP(A92,[7]令和4年度契約状況調査票!$F:$AW,27,FALSE))</f>
        <v/>
      </c>
      <c r="N92" s="18" t="str">
        <f>IF(A92="","",IF(VLOOKUP(A92,[7]令和4年度契約状況調査票!$F:$AW,12,FALSE)="国所管",VLOOKUP(A92,[7]令和4年度契約状況調査票!$F:$AW,23,FALSE),""))</f>
        <v/>
      </c>
      <c r="O92" s="19" t="str">
        <f>IF(A92="","",IF(AND(Q92="○",P92="分担契約/単価契約"),"単価契約"&amp;CHAR(10)&amp;"予定調達総額 "&amp;TEXT(VLOOKUP(A92,[7]令和4年度契約状況調査票!$F:$AW,15,FALSE),"#,##0円")&amp;"(B)"&amp;CHAR(10)&amp;"分担契約"&amp;CHAR(10)&amp;VLOOKUP(A92,[7]令和4年度契約状況調査票!$F:$AW,31,FALSE),IF(AND(Q92="○",P92="分担契約"),"分担契約"&amp;CHAR(10)&amp;"契約総額 "&amp;TEXT(VLOOKUP(A92,[7]令和4年度契約状況調査票!$F:$AW,15,FALSE),"#,##0円")&amp;"(B)"&amp;CHAR(10)&amp;VLOOKUP(A92,[7]令和4年度契約状況調査票!$F:$AW,31,FALSE),(IF(P92="分担契約/単価契約","単価契約"&amp;CHAR(10)&amp;"予定調達総額 "&amp;TEXT(VLOOKUP(A92,[7]令和4年度契約状況調査票!$F:$AW,15,FALSE),"#,##0円")&amp;CHAR(10)&amp;"分担契約"&amp;CHAR(10)&amp;VLOOKUP(A92,[7]令和4年度契約状況調査票!$F:$AW,31,FALSE),IF(P92="分担契約","分担契約"&amp;CHAR(10)&amp;"契約総額 "&amp;TEXT(VLOOKUP(A92,[7]令和4年度契約状況調査票!$F:$AW,15,FALSE),"#,##0円")&amp;CHAR(10)&amp;VLOOKUP(A92,[7]令和4年度契約状況調査票!$F:$AW,31,FALSE),IF(P92="単価契約","単価契約"&amp;CHAR(10)&amp;"予定調達総額 "&amp;TEXT(VLOOKUP(A92,[7]令和4年度契約状況調査票!$F:$AW,15,FALSE),"#,##0円")&amp;CHAR(10)&amp;VLOOKUP(A92,[7]令和4年度契約状況調査票!$F:$AW,31,FALSE),VLOOKUP(A92,[7]令和4年度契約状況調査票!$F:$AW,31,FALSE))))))))</f>
        <v/>
      </c>
      <c r="P92" s="9" t="str">
        <f>IF(A92="","",VLOOKUP(A92,[7]令和4年度契約状況調査票!$F:$CE,52,FALSE))</f>
        <v/>
      </c>
    </row>
    <row r="93" spans="1:16" s="9" customFormat="1" ht="60" hidden="1" customHeight="1">
      <c r="A93" s="10" t="str">
        <f>IF(MAX([7]令和4年度契約状況調査票!F92:F1106)&gt;=ROW()-5,ROW()-5,"")</f>
        <v/>
      </c>
      <c r="B93" s="11" t="str">
        <f>IF(A93="","",VLOOKUP(A93,[7]令和4年度契約状況調査票!$F:$AW,4,FALSE))</f>
        <v/>
      </c>
      <c r="C93" s="12" t="str">
        <f>IF(A93="","",VLOOKUP(A93,[7]令和4年度契約状況調査票!$F:$AW,5,FALSE))</f>
        <v/>
      </c>
      <c r="D93" s="13" t="str">
        <f>IF(A93="","",VLOOKUP(A93,[7]令和4年度契約状況調査票!$F:$AW,8,FALSE))</f>
        <v/>
      </c>
      <c r="E93" s="11" t="str">
        <f>IF(A93="","",VLOOKUP(A93,[7]令和4年度契約状況調査票!$F:$AW,9,FALSE))</f>
        <v/>
      </c>
      <c r="F93" s="14" t="str">
        <f>IF(A93="","",VLOOKUP(A93,[7]令和4年度契約状況調査票!$F:$AW,10,FALSE))</f>
        <v/>
      </c>
      <c r="G93" s="15" t="str">
        <f>IF(A93="","",VLOOKUP(A93,[7]令和4年度契約状況調査票!$F:$AW,30,FALSE))</f>
        <v/>
      </c>
      <c r="H93" s="16" t="str">
        <f>IF(A93="","",IF(VLOOKUP(A93,[7]令和4年度契約状況調査票!$F:$AW,15,FALSE)="他官署で調達手続きを実施のため","他官署で調達手続きを実施のため",IF(VLOOKUP(A93,[7]令和4年度契約状況調査票!$F:$AW,22,FALSE)="②同種の他の契約の予定価格を類推されるおそれがあるため公表しない","同種の他の契約の予定価格を類推されるおそれがあるため公表しない",IF(VLOOKUP(A93,[7]令和4年度契約状況調査票!$F:$AW,22,FALSE)="－","－",IF(VLOOKUP(A93,[7]令和4年度契約状況調査票!$F:$AW,6,FALSE)&lt;&gt;"",TEXT(VLOOKUP(A93,[7]令和4年度契約状況調査票!$F:$AW,15,FALSE),"#,##0円")&amp;CHAR(10)&amp;"(A)",VLOOKUP(A93,[7]令和4年度契約状況調査票!$F:$AW,15,FALSE))))))</f>
        <v/>
      </c>
      <c r="I93" s="16" t="str">
        <f>IF(A93="","",VLOOKUP(A93,[7]令和4年度契約状況調査票!$F:$AW,16,FALSE))</f>
        <v/>
      </c>
      <c r="J93" s="17" t="str">
        <f>IF(A93="","",IF(VLOOKUP(A93,[7]令和4年度契約状況調査票!$F:$AW,15,FALSE)="他官署で調達手続きを実施のため","－",IF(VLOOKUP(A93,[7]令和4年度契約状況調査票!$F:$AW,22,FALSE)="②同種の他の契約の予定価格を類推されるおそれがあるため公表しない","－",IF(VLOOKUP(A93,[7]令和4年度契約状況調査票!$F:$AW,22,FALSE)="－","－",IF(VLOOKUP(A93,[7]令和4年度契約状況調査票!$F:$AW,6,FALSE)&lt;&gt;"",TEXT(VLOOKUP(A93,[7]令和4年度契約状況調査票!$F:$AW,18,FALSE),"#.0%")&amp;CHAR(10)&amp;"(B/A×100)",VLOOKUP(A93,[7]令和4年度契約状況調査票!$F:$AW,18,FALSE))))))</f>
        <v/>
      </c>
      <c r="K93" s="18"/>
      <c r="L93" s="17" t="str">
        <f>IF(A93="","",IF(VLOOKUP(A93,[7]令和4年度契約状況調査票!$F:$AW,26,FALSE)="①公益社団法人","公社",IF(VLOOKUP(A93,[7]令和4年度契約状況調査票!$F:$AW,26,FALSE)="②公益財団法人","公財","")))</f>
        <v/>
      </c>
      <c r="M93" s="17" t="str">
        <f>IF(A93="","",VLOOKUP(A93,[7]令和4年度契約状況調査票!$F:$AW,27,FALSE))</f>
        <v/>
      </c>
      <c r="N93" s="18" t="str">
        <f>IF(A93="","",IF(VLOOKUP(A93,[7]令和4年度契約状況調査票!$F:$AW,12,FALSE)="国所管",VLOOKUP(A93,[7]令和4年度契約状況調査票!$F:$AW,23,FALSE),""))</f>
        <v/>
      </c>
      <c r="O93" s="19" t="str">
        <f>IF(A93="","",IF(AND(Q93="○",P93="分担契約/単価契約"),"単価契約"&amp;CHAR(10)&amp;"予定調達総額 "&amp;TEXT(VLOOKUP(A93,[7]令和4年度契約状況調査票!$F:$AW,15,FALSE),"#,##0円")&amp;"(B)"&amp;CHAR(10)&amp;"分担契約"&amp;CHAR(10)&amp;VLOOKUP(A93,[7]令和4年度契約状況調査票!$F:$AW,31,FALSE),IF(AND(Q93="○",P93="分担契約"),"分担契約"&amp;CHAR(10)&amp;"契約総額 "&amp;TEXT(VLOOKUP(A93,[7]令和4年度契約状況調査票!$F:$AW,15,FALSE),"#,##0円")&amp;"(B)"&amp;CHAR(10)&amp;VLOOKUP(A93,[7]令和4年度契約状況調査票!$F:$AW,31,FALSE),(IF(P93="分担契約/単価契約","単価契約"&amp;CHAR(10)&amp;"予定調達総額 "&amp;TEXT(VLOOKUP(A93,[7]令和4年度契約状況調査票!$F:$AW,15,FALSE),"#,##0円")&amp;CHAR(10)&amp;"分担契約"&amp;CHAR(10)&amp;VLOOKUP(A93,[7]令和4年度契約状況調査票!$F:$AW,31,FALSE),IF(P93="分担契約","分担契約"&amp;CHAR(10)&amp;"契約総額 "&amp;TEXT(VLOOKUP(A93,[7]令和4年度契約状況調査票!$F:$AW,15,FALSE),"#,##0円")&amp;CHAR(10)&amp;VLOOKUP(A93,[7]令和4年度契約状況調査票!$F:$AW,31,FALSE),IF(P93="単価契約","単価契約"&amp;CHAR(10)&amp;"予定調達総額 "&amp;TEXT(VLOOKUP(A93,[7]令和4年度契約状況調査票!$F:$AW,15,FALSE),"#,##0円")&amp;CHAR(10)&amp;VLOOKUP(A93,[7]令和4年度契約状況調査票!$F:$AW,31,FALSE),VLOOKUP(A93,[7]令和4年度契約状況調査票!$F:$AW,31,FALSE))))))))</f>
        <v/>
      </c>
      <c r="P93" s="9" t="str">
        <f>IF(A93="","",VLOOKUP(A93,[7]令和4年度契約状況調査票!$F:$CE,52,FALSE))</f>
        <v/>
      </c>
    </row>
    <row r="94" spans="1:16" s="9" customFormat="1" ht="60" hidden="1" customHeight="1">
      <c r="A94" s="10" t="str">
        <f>IF(MAX([7]令和4年度契約状況調査票!F113:F1107)&gt;=ROW()-5,ROW()-5,"")</f>
        <v/>
      </c>
      <c r="B94" s="11" t="str">
        <f>IF(A94="","",VLOOKUP(A94,[7]令和4年度契約状況調査票!$F:$AW,4,FALSE))</f>
        <v/>
      </c>
      <c r="C94" s="12" t="str">
        <f>IF(A94="","",VLOOKUP(A94,[7]令和4年度契約状況調査票!$F:$AW,5,FALSE))</f>
        <v/>
      </c>
      <c r="D94" s="13" t="str">
        <f>IF(A94="","",VLOOKUP(A94,[7]令和4年度契約状況調査票!$F:$AW,8,FALSE))</f>
        <v/>
      </c>
      <c r="E94" s="11" t="str">
        <f>IF(A94="","",VLOOKUP(A94,[7]令和4年度契約状況調査票!$F:$AW,9,FALSE))</f>
        <v/>
      </c>
      <c r="F94" s="14" t="str">
        <f>IF(A94="","",VLOOKUP(A94,[7]令和4年度契約状況調査票!$F:$AW,10,FALSE))</f>
        <v/>
      </c>
      <c r="G94" s="15" t="str">
        <f>IF(A94="","",VLOOKUP(A94,[7]令和4年度契約状況調査票!$F:$AW,30,FALSE))</f>
        <v/>
      </c>
      <c r="H94" s="16" t="str">
        <f>IF(A94="","",IF(VLOOKUP(A94,[7]令和4年度契約状況調査票!$F:$AW,15,FALSE)="他官署で調達手続きを実施のため","他官署で調達手続きを実施のため",IF(VLOOKUP(A94,[7]令和4年度契約状況調査票!$F:$AW,22,FALSE)="②同種の他の契約の予定価格を類推されるおそれがあるため公表しない","同種の他の契約の予定価格を類推されるおそれがあるため公表しない",IF(VLOOKUP(A94,[7]令和4年度契約状況調査票!$F:$AW,22,FALSE)="－","－",IF(VLOOKUP(A94,[7]令和4年度契約状況調査票!$F:$AW,6,FALSE)&lt;&gt;"",TEXT(VLOOKUP(A94,[7]令和4年度契約状況調査票!$F:$AW,15,FALSE),"#,##0円")&amp;CHAR(10)&amp;"(A)",VLOOKUP(A94,[7]令和4年度契約状況調査票!$F:$AW,15,FALSE))))))</f>
        <v/>
      </c>
      <c r="I94" s="16" t="str">
        <f>IF(A94="","",VLOOKUP(A94,[7]令和4年度契約状況調査票!$F:$AW,16,FALSE))</f>
        <v/>
      </c>
      <c r="J94" s="17" t="str">
        <f>IF(A94="","",IF(VLOOKUP(A94,[7]令和4年度契約状況調査票!$F:$AW,15,FALSE)="他官署で調達手続きを実施のため","－",IF(VLOOKUP(A94,[7]令和4年度契約状況調査票!$F:$AW,22,FALSE)="②同種の他の契約の予定価格を類推されるおそれがあるため公表しない","－",IF(VLOOKUP(A94,[7]令和4年度契約状況調査票!$F:$AW,22,FALSE)="－","－",IF(VLOOKUP(A94,[7]令和4年度契約状況調査票!$F:$AW,6,FALSE)&lt;&gt;"",TEXT(VLOOKUP(A94,[7]令和4年度契約状況調査票!$F:$AW,18,FALSE),"#.0%")&amp;CHAR(10)&amp;"(B/A×100)",VLOOKUP(A94,[7]令和4年度契約状況調査票!$F:$AW,18,FALSE))))))</f>
        <v/>
      </c>
      <c r="K94" s="18"/>
      <c r="L94" s="17" t="str">
        <f>IF(A94="","",IF(VLOOKUP(A94,[7]令和4年度契約状況調査票!$F:$AW,26,FALSE)="①公益社団法人","公社",IF(VLOOKUP(A94,[7]令和4年度契約状況調査票!$F:$AW,26,FALSE)="②公益財団法人","公財","")))</f>
        <v/>
      </c>
      <c r="M94" s="17" t="str">
        <f>IF(A94="","",VLOOKUP(A94,[7]令和4年度契約状況調査票!$F:$AW,27,FALSE))</f>
        <v/>
      </c>
      <c r="N94" s="18" t="str">
        <f>IF(A94="","",IF(VLOOKUP(A94,[7]令和4年度契約状況調査票!$F:$AW,12,FALSE)="国所管",VLOOKUP(A94,[7]令和4年度契約状況調査票!$F:$AW,23,FALSE),""))</f>
        <v/>
      </c>
      <c r="O94" s="19" t="str">
        <f>IF(A94="","",IF(AND(Q94="○",P94="分担契約/単価契約"),"単価契約"&amp;CHAR(10)&amp;"予定調達総額 "&amp;TEXT(VLOOKUP(A94,[7]令和4年度契約状況調査票!$F:$AW,15,FALSE),"#,##0円")&amp;"(B)"&amp;CHAR(10)&amp;"分担契約"&amp;CHAR(10)&amp;VLOOKUP(A94,[7]令和4年度契約状況調査票!$F:$AW,31,FALSE),IF(AND(Q94="○",P94="分担契約"),"分担契約"&amp;CHAR(10)&amp;"契約総額 "&amp;TEXT(VLOOKUP(A94,[7]令和4年度契約状況調査票!$F:$AW,15,FALSE),"#,##0円")&amp;"(B)"&amp;CHAR(10)&amp;VLOOKUP(A94,[7]令和4年度契約状況調査票!$F:$AW,31,FALSE),(IF(P94="分担契約/単価契約","単価契約"&amp;CHAR(10)&amp;"予定調達総額 "&amp;TEXT(VLOOKUP(A94,[7]令和4年度契約状況調査票!$F:$AW,15,FALSE),"#,##0円")&amp;CHAR(10)&amp;"分担契約"&amp;CHAR(10)&amp;VLOOKUP(A94,[7]令和4年度契約状況調査票!$F:$AW,31,FALSE),IF(P94="分担契約","分担契約"&amp;CHAR(10)&amp;"契約総額 "&amp;TEXT(VLOOKUP(A94,[7]令和4年度契約状況調査票!$F:$AW,15,FALSE),"#,##0円")&amp;CHAR(10)&amp;VLOOKUP(A94,[7]令和4年度契約状況調査票!$F:$AW,31,FALSE),IF(P94="単価契約","単価契約"&amp;CHAR(10)&amp;"予定調達総額 "&amp;TEXT(VLOOKUP(A94,[7]令和4年度契約状況調査票!$F:$AW,15,FALSE),"#,##0円")&amp;CHAR(10)&amp;VLOOKUP(A94,[7]令和4年度契約状況調査票!$F:$AW,31,FALSE),VLOOKUP(A94,[7]令和4年度契約状況調査票!$F:$AW,31,FALSE))))))))</f>
        <v/>
      </c>
      <c r="P94" s="9" t="str">
        <f>IF(A94="","",VLOOKUP(A94,[7]令和4年度契約状況調査票!$F:$CE,52,FALSE))</f>
        <v/>
      </c>
    </row>
    <row r="95" spans="1:16" s="9" customFormat="1" ht="60" hidden="1" customHeight="1">
      <c r="A95" s="10" t="str">
        <f>IF(MAX([7]令和4年度契約状況調査票!F114:F1108)&gt;=ROW()-5,ROW()-5,"")</f>
        <v/>
      </c>
      <c r="B95" s="11" t="str">
        <f>IF(A95="","",VLOOKUP(A95,[7]令和4年度契約状況調査票!$F:$AW,4,FALSE))</f>
        <v/>
      </c>
      <c r="C95" s="12" t="str">
        <f>IF(A95="","",VLOOKUP(A95,[7]令和4年度契約状況調査票!$F:$AW,5,FALSE))</f>
        <v/>
      </c>
      <c r="D95" s="13" t="str">
        <f>IF(A95="","",VLOOKUP(A95,[7]令和4年度契約状況調査票!$F:$AW,8,FALSE))</f>
        <v/>
      </c>
      <c r="E95" s="11" t="str">
        <f>IF(A95="","",VLOOKUP(A95,[7]令和4年度契約状況調査票!$F:$AW,9,FALSE))</f>
        <v/>
      </c>
      <c r="F95" s="14" t="str">
        <f>IF(A95="","",VLOOKUP(A95,[7]令和4年度契約状況調査票!$F:$AW,10,FALSE))</f>
        <v/>
      </c>
      <c r="G95" s="15" t="str">
        <f>IF(A95="","",VLOOKUP(A95,[7]令和4年度契約状況調査票!$F:$AW,30,FALSE))</f>
        <v/>
      </c>
      <c r="H95" s="16" t="str">
        <f>IF(A95="","",IF(VLOOKUP(A95,[7]令和4年度契約状況調査票!$F:$AW,15,FALSE)="他官署で調達手続きを実施のため","他官署で調達手続きを実施のため",IF(VLOOKUP(A95,[7]令和4年度契約状況調査票!$F:$AW,22,FALSE)="②同種の他の契約の予定価格を類推されるおそれがあるため公表しない","同種の他の契約の予定価格を類推されるおそれがあるため公表しない",IF(VLOOKUP(A95,[7]令和4年度契約状況調査票!$F:$AW,22,FALSE)="－","－",IF(VLOOKUP(A95,[7]令和4年度契約状況調査票!$F:$AW,6,FALSE)&lt;&gt;"",TEXT(VLOOKUP(A95,[7]令和4年度契約状況調査票!$F:$AW,15,FALSE),"#,##0円")&amp;CHAR(10)&amp;"(A)",VLOOKUP(A95,[7]令和4年度契約状況調査票!$F:$AW,15,FALSE))))))</f>
        <v/>
      </c>
      <c r="I95" s="16" t="str">
        <f>IF(A95="","",VLOOKUP(A95,[7]令和4年度契約状況調査票!$F:$AW,16,FALSE))</f>
        <v/>
      </c>
      <c r="J95" s="17" t="str">
        <f>IF(A95="","",IF(VLOOKUP(A95,[7]令和4年度契約状況調査票!$F:$AW,15,FALSE)="他官署で調達手続きを実施のため","－",IF(VLOOKUP(A95,[7]令和4年度契約状況調査票!$F:$AW,22,FALSE)="②同種の他の契約の予定価格を類推されるおそれがあるため公表しない","－",IF(VLOOKUP(A95,[7]令和4年度契約状況調査票!$F:$AW,22,FALSE)="－","－",IF(VLOOKUP(A95,[7]令和4年度契約状況調査票!$F:$AW,6,FALSE)&lt;&gt;"",TEXT(VLOOKUP(A95,[7]令和4年度契約状況調査票!$F:$AW,18,FALSE),"#.0%")&amp;CHAR(10)&amp;"(B/A×100)",VLOOKUP(A95,[7]令和4年度契約状況調査票!$F:$AW,18,FALSE))))))</f>
        <v/>
      </c>
      <c r="K95" s="18"/>
      <c r="L95" s="17" t="str">
        <f>IF(A95="","",IF(VLOOKUP(A95,[7]令和4年度契約状況調査票!$F:$AW,26,FALSE)="①公益社団法人","公社",IF(VLOOKUP(A95,[7]令和4年度契約状況調査票!$F:$AW,26,FALSE)="②公益財団法人","公財","")))</f>
        <v/>
      </c>
      <c r="M95" s="17" t="str">
        <f>IF(A95="","",VLOOKUP(A95,[7]令和4年度契約状況調査票!$F:$AW,27,FALSE))</f>
        <v/>
      </c>
      <c r="N95" s="18" t="str">
        <f>IF(A95="","",IF(VLOOKUP(A95,[7]令和4年度契約状況調査票!$F:$AW,12,FALSE)="国所管",VLOOKUP(A95,[7]令和4年度契約状況調査票!$F:$AW,23,FALSE),""))</f>
        <v/>
      </c>
      <c r="O95" s="19" t="str">
        <f>IF(A95="","",IF(AND(Q95="○",P95="分担契約/単価契約"),"単価契約"&amp;CHAR(10)&amp;"予定調達総額 "&amp;TEXT(VLOOKUP(A95,[7]令和4年度契約状況調査票!$F:$AW,15,FALSE),"#,##0円")&amp;"(B)"&amp;CHAR(10)&amp;"分担契約"&amp;CHAR(10)&amp;VLOOKUP(A95,[7]令和4年度契約状況調査票!$F:$AW,31,FALSE),IF(AND(Q95="○",P95="分担契約"),"分担契約"&amp;CHAR(10)&amp;"契約総額 "&amp;TEXT(VLOOKUP(A95,[7]令和4年度契約状況調査票!$F:$AW,15,FALSE),"#,##0円")&amp;"(B)"&amp;CHAR(10)&amp;VLOOKUP(A95,[7]令和4年度契約状況調査票!$F:$AW,31,FALSE),(IF(P95="分担契約/単価契約","単価契約"&amp;CHAR(10)&amp;"予定調達総額 "&amp;TEXT(VLOOKUP(A95,[7]令和4年度契約状況調査票!$F:$AW,15,FALSE),"#,##0円")&amp;CHAR(10)&amp;"分担契約"&amp;CHAR(10)&amp;VLOOKUP(A95,[7]令和4年度契約状況調査票!$F:$AW,31,FALSE),IF(P95="分担契約","分担契約"&amp;CHAR(10)&amp;"契約総額 "&amp;TEXT(VLOOKUP(A95,[7]令和4年度契約状況調査票!$F:$AW,15,FALSE),"#,##0円")&amp;CHAR(10)&amp;VLOOKUP(A95,[7]令和4年度契約状況調査票!$F:$AW,31,FALSE),IF(P95="単価契約","単価契約"&amp;CHAR(10)&amp;"予定調達総額 "&amp;TEXT(VLOOKUP(A95,[7]令和4年度契約状況調査票!$F:$AW,15,FALSE),"#,##0円")&amp;CHAR(10)&amp;VLOOKUP(A95,[7]令和4年度契約状況調査票!$F:$AW,31,FALSE),VLOOKUP(A95,[7]令和4年度契約状況調査票!$F:$AW,31,FALSE))))))))</f>
        <v/>
      </c>
      <c r="P95" s="9" t="str">
        <f>IF(A95="","",VLOOKUP(A95,[7]令和4年度契約状況調査票!$F:$CE,52,FALSE))</f>
        <v/>
      </c>
    </row>
    <row r="96" spans="1:16" s="9" customFormat="1" ht="60" hidden="1" customHeight="1">
      <c r="A96" s="10" t="str">
        <f>IF(MAX([7]令和4年度契約状況調査票!F115:F1109)&gt;=ROW()-5,ROW()-5,"")</f>
        <v/>
      </c>
      <c r="B96" s="11" t="str">
        <f>IF(A96="","",VLOOKUP(A96,[7]令和4年度契約状況調査票!$F:$AW,4,FALSE))</f>
        <v/>
      </c>
      <c r="C96" s="12" t="str">
        <f>IF(A96="","",VLOOKUP(A96,[7]令和4年度契約状況調査票!$F:$AW,5,FALSE))</f>
        <v/>
      </c>
      <c r="D96" s="13" t="str">
        <f>IF(A96="","",VLOOKUP(A96,[7]令和4年度契約状況調査票!$F:$AW,8,FALSE))</f>
        <v/>
      </c>
      <c r="E96" s="11" t="str">
        <f>IF(A96="","",VLOOKUP(A96,[7]令和4年度契約状況調査票!$F:$AW,9,FALSE))</f>
        <v/>
      </c>
      <c r="F96" s="14" t="str">
        <f>IF(A96="","",VLOOKUP(A96,[7]令和4年度契約状況調査票!$F:$AW,10,FALSE))</f>
        <v/>
      </c>
      <c r="G96" s="15" t="str">
        <f>IF(A96="","",VLOOKUP(A96,[7]令和4年度契約状況調査票!$F:$AW,30,FALSE))</f>
        <v/>
      </c>
      <c r="H96" s="16" t="str">
        <f>IF(A96="","",IF(VLOOKUP(A96,[7]令和4年度契約状況調査票!$F:$AW,15,FALSE)="他官署で調達手続きを実施のため","他官署で調達手続きを実施のため",IF(VLOOKUP(A96,[7]令和4年度契約状況調査票!$F:$AW,22,FALSE)="②同種の他の契約の予定価格を類推されるおそれがあるため公表しない","同種の他の契約の予定価格を類推されるおそれがあるため公表しない",IF(VLOOKUP(A96,[7]令和4年度契約状況調査票!$F:$AW,22,FALSE)="－","－",IF(VLOOKUP(A96,[7]令和4年度契約状況調査票!$F:$AW,6,FALSE)&lt;&gt;"",TEXT(VLOOKUP(A96,[7]令和4年度契約状況調査票!$F:$AW,15,FALSE),"#,##0円")&amp;CHAR(10)&amp;"(A)",VLOOKUP(A96,[7]令和4年度契約状況調査票!$F:$AW,15,FALSE))))))</f>
        <v/>
      </c>
      <c r="I96" s="16" t="str">
        <f>IF(A96="","",VLOOKUP(A96,[7]令和4年度契約状況調査票!$F:$AW,16,FALSE))</f>
        <v/>
      </c>
      <c r="J96" s="17" t="str">
        <f>IF(A96="","",IF(VLOOKUP(A96,[7]令和4年度契約状況調査票!$F:$AW,15,FALSE)="他官署で調達手続きを実施のため","－",IF(VLOOKUP(A96,[7]令和4年度契約状況調査票!$F:$AW,22,FALSE)="②同種の他の契約の予定価格を類推されるおそれがあるため公表しない","－",IF(VLOOKUP(A96,[7]令和4年度契約状況調査票!$F:$AW,22,FALSE)="－","－",IF(VLOOKUP(A96,[7]令和4年度契約状況調査票!$F:$AW,6,FALSE)&lt;&gt;"",TEXT(VLOOKUP(A96,[7]令和4年度契約状況調査票!$F:$AW,18,FALSE),"#.0%")&amp;CHAR(10)&amp;"(B/A×100)",VLOOKUP(A96,[7]令和4年度契約状況調査票!$F:$AW,18,FALSE))))))</f>
        <v/>
      </c>
      <c r="K96" s="18"/>
      <c r="L96" s="17" t="str">
        <f>IF(A96="","",IF(VLOOKUP(A96,[7]令和4年度契約状況調査票!$F:$AW,26,FALSE)="①公益社団法人","公社",IF(VLOOKUP(A96,[7]令和4年度契約状況調査票!$F:$AW,26,FALSE)="②公益財団法人","公財","")))</f>
        <v/>
      </c>
      <c r="M96" s="17" t="str">
        <f>IF(A96="","",VLOOKUP(A96,[7]令和4年度契約状況調査票!$F:$AW,27,FALSE))</f>
        <v/>
      </c>
      <c r="N96" s="18" t="str">
        <f>IF(A96="","",IF(VLOOKUP(A96,[7]令和4年度契約状況調査票!$F:$AW,12,FALSE)="国所管",VLOOKUP(A96,[7]令和4年度契約状況調査票!$F:$AW,23,FALSE),""))</f>
        <v/>
      </c>
      <c r="O96" s="19" t="str">
        <f>IF(A96="","",IF(AND(Q96="○",P96="分担契約/単価契約"),"単価契約"&amp;CHAR(10)&amp;"予定調達総額 "&amp;TEXT(VLOOKUP(A96,[7]令和4年度契約状況調査票!$F:$AW,15,FALSE),"#,##0円")&amp;"(B)"&amp;CHAR(10)&amp;"分担契約"&amp;CHAR(10)&amp;VLOOKUP(A96,[7]令和4年度契約状況調査票!$F:$AW,31,FALSE),IF(AND(Q96="○",P96="分担契約"),"分担契約"&amp;CHAR(10)&amp;"契約総額 "&amp;TEXT(VLOOKUP(A96,[7]令和4年度契約状況調査票!$F:$AW,15,FALSE),"#,##0円")&amp;"(B)"&amp;CHAR(10)&amp;VLOOKUP(A96,[7]令和4年度契約状況調査票!$F:$AW,31,FALSE),(IF(P96="分担契約/単価契約","単価契約"&amp;CHAR(10)&amp;"予定調達総額 "&amp;TEXT(VLOOKUP(A96,[7]令和4年度契約状況調査票!$F:$AW,15,FALSE),"#,##0円")&amp;CHAR(10)&amp;"分担契約"&amp;CHAR(10)&amp;VLOOKUP(A96,[7]令和4年度契約状況調査票!$F:$AW,31,FALSE),IF(P96="分担契約","分担契約"&amp;CHAR(10)&amp;"契約総額 "&amp;TEXT(VLOOKUP(A96,[7]令和4年度契約状況調査票!$F:$AW,15,FALSE),"#,##0円")&amp;CHAR(10)&amp;VLOOKUP(A96,[7]令和4年度契約状況調査票!$F:$AW,31,FALSE),IF(P96="単価契約","単価契約"&amp;CHAR(10)&amp;"予定調達総額 "&amp;TEXT(VLOOKUP(A96,[7]令和4年度契約状況調査票!$F:$AW,15,FALSE),"#,##0円")&amp;CHAR(10)&amp;VLOOKUP(A96,[7]令和4年度契約状況調査票!$F:$AW,31,FALSE),VLOOKUP(A96,[7]令和4年度契約状況調査票!$F:$AW,31,FALSE))))))))</f>
        <v/>
      </c>
      <c r="P96" s="9" t="str">
        <f>IF(A96="","",VLOOKUP(A96,[7]令和4年度契約状況調査票!$F:$CE,52,FALSE))</f>
        <v/>
      </c>
    </row>
    <row r="97" spans="1:16" s="9" customFormat="1" ht="60" hidden="1" customHeight="1">
      <c r="A97" s="10" t="str">
        <f>IF(MAX([7]令和4年度契約状況調査票!F116:F1110)&gt;=ROW()-5,ROW()-5,"")</f>
        <v/>
      </c>
      <c r="B97" s="11" t="str">
        <f>IF(A97="","",VLOOKUP(A97,[7]令和4年度契約状況調査票!$F:$AW,4,FALSE))</f>
        <v/>
      </c>
      <c r="C97" s="12" t="str">
        <f>IF(A97="","",VLOOKUP(A97,[7]令和4年度契約状況調査票!$F:$AW,5,FALSE))</f>
        <v/>
      </c>
      <c r="D97" s="13" t="str">
        <f>IF(A97="","",VLOOKUP(A97,[7]令和4年度契約状況調査票!$F:$AW,8,FALSE))</f>
        <v/>
      </c>
      <c r="E97" s="11" t="str">
        <f>IF(A97="","",VLOOKUP(A97,[7]令和4年度契約状況調査票!$F:$AW,9,FALSE))</f>
        <v/>
      </c>
      <c r="F97" s="14" t="str">
        <f>IF(A97="","",VLOOKUP(A97,[7]令和4年度契約状況調査票!$F:$AW,10,FALSE))</f>
        <v/>
      </c>
      <c r="G97" s="15" t="str">
        <f>IF(A97="","",VLOOKUP(A97,[7]令和4年度契約状況調査票!$F:$AW,30,FALSE))</f>
        <v/>
      </c>
      <c r="H97" s="16" t="str">
        <f>IF(A97="","",IF(VLOOKUP(A97,[7]令和4年度契約状況調査票!$F:$AW,15,FALSE)="他官署で調達手続きを実施のため","他官署で調達手続きを実施のため",IF(VLOOKUP(A97,[7]令和4年度契約状況調査票!$F:$AW,22,FALSE)="②同種の他の契約の予定価格を類推されるおそれがあるため公表しない","同種の他の契約の予定価格を類推されるおそれがあるため公表しない",IF(VLOOKUP(A97,[7]令和4年度契約状況調査票!$F:$AW,22,FALSE)="－","－",IF(VLOOKUP(A97,[7]令和4年度契約状況調査票!$F:$AW,6,FALSE)&lt;&gt;"",TEXT(VLOOKUP(A97,[7]令和4年度契約状況調査票!$F:$AW,15,FALSE),"#,##0円")&amp;CHAR(10)&amp;"(A)",VLOOKUP(A97,[7]令和4年度契約状況調査票!$F:$AW,15,FALSE))))))</f>
        <v/>
      </c>
      <c r="I97" s="16" t="str">
        <f>IF(A97="","",VLOOKUP(A97,[7]令和4年度契約状況調査票!$F:$AW,16,FALSE))</f>
        <v/>
      </c>
      <c r="J97" s="17" t="str">
        <f>IF(A97="","",IF(VLOOKUP(A97,[7]令和4年度契約状況調査票!$F:$AW,15,FALSE)="他官署で調達手続きを実施のため","－",IF(VLOOKUP(A97,[7]令和4年度契約状況調査票!$F:$AW,22,FALSE)="②同種の他の契約の予定価格を類推されるおそれがあるため公表しない","－",IF(VLOOKUP(A97,[7]令和4年度契約状況調査票!$F:$AW,22,FALSE)="－","－",IF(VLOOKUP(A97,[7]令和4年度契約状況調査票!$F:$AW,6,FALSE)&lt;&gt;"",TEXT(VLOOKUP(A97,[7]令和4年度契約状況調査票!$F:$AW,18,FALSE),"#.0%")&amp;CHAR(10)&amp;"(B/A×100)",VLOOKUP(A97,[7]令和4年度契約状況調査票!$F:$AW,18,FALSE))))))</f>
        <v/>
      </c>
      <c r="K97" s="18"/>
      <c r="L97" s="17" t="str">
        <f>IF(A97="","",IF(VLOOKUP(A97,[7]令和4年度契約状況調査票!$F:$AW,26,FALSE)="①公益社団法人","公社",IF(VLOOKUP(A97,[7]令和4年度契約状況調査票!$F:$AW,26,FALSE)="②公益財団法人","公財","")))</f>
        <v/>
      </c>
      <c r="M97" s="17" t="str">
        <f>IF(A97="","",VLOOKUP(A97,[7]令和4年度契約状況調査票!$F:$AW,27,FALSE))</f>
        <v/>
      </c>
      <c r="N97" s="18" t="str">
        <f>IF(A97="","",IF(VLOOKUP(A97,[7]令和4年度契約状況調査票!$F:$AW,12,FALSE)="国所管",VLOOKUP(A97,[7]令和4年度契約状況調査票!$F:$AW,23,FALSE),""))</f>
        <v/>
      </c>
      <c r="O97" s="19" t="str">
        <f>IF(A97="","",IF(AND(Q97="○",P97="分担契約/単価契約"),"単価契約"&amp;CHAR(10)&amp;"予定調達総額 "&amp;TEXT(VLOOKUP(A97,[7]令和4年度契約状況調査票!$F:$AW,15,FALSE),"#,##0円")&amp;"(B)"&amp;CHAR(10)&amp;"分担契約"&amp;CHAR(10)&amp;VLOOKUP(A97,[7]令和4年度契約状況調査票!$F:$AW,31,FALSE),IF(AND(Q97="○",P97="分担契約"),"分担契約"&amp;CHAR(10)&amp;"契約総額 "&amp;TEXT(VLOOKUP(A97,[7]令和4年度契約状況調査票!$F:$AW,15,FALSE),"#,##0円")&amp;"(B)"&amp;CHAR(10)&amp;VLOOKUP(A97,[7]令和4年度契約状況調査票!$F:$AW,31,FALSE),(IF(P97="分担契約/単価契約","単価契約"&amp;CHAR(10)&amp;"予定調達総額 "&amp;TEXT(VLOOKUP(A97,[7]令和4年度契約状況調査票!$F:$AW,15,FALSE),"#,##0円")&amp;CHAR(10)&amp;"分担契約"&amp;CHAR(10)&amp;VLOOKUP(A97,[7]令和4年度契約状況調査票!$F:$AW,31,FALSE),IF(P97="分担契約","分担契約"&amp;CHAR(10)&amp;"契約総額 "&amp;TEXT(VLOOKUP(A97,[7]令和4年度契約状況調査票!$F:$AW,15,FALSE),"#,##0円")&amp;CHAR(10)&amp;VLOOKUP(A97,[7]令和4年度契約状況調査票!$F:$AW,31,FALSE),IF(P97="単価契約","単価契約"&amp;CHAR(10)&amp;"予定調達総額 "&amp;TEXT(VLOOKUP(A97,[7]令和4年度契約状況調査票!$F:$AW,15,FALSE),"#,##0円")&amp;CHAR(10)&amp;VLOOKUP(A97,[7]令和4年度契約状況調査票!$F:$AW,31,FALSE),VLOOKUP(A97,[7]令和4年度契約状況調査票!$F:$AW,31,FALSE))))))))</f>
        <v/>
      </c>
      <c r="P97" s="9" t="str">
        <f>IF(A97="","",VLOOKUP(A97,[7]令和4年度契約状況調査票!$F:$CE,52,FALSE))</f>
        <v/>
      </c>
    </row>
    <row r="98" spans="1:16" s="9" customFormat="1" ht="67.5" hidden="1" customHeight="1">
      <c r="A98" s="10" t="str">
        <f>IF(MAX([7]令和4年度契約状況調査票!F117:F1111)&gt;=ROW()-5,ROW()-5,"")</f>
        <v/>
      </c>
      <c r="B98" s="11" t="str">
        <f>IF(A98="","",VLOOKUP(A98,[7]令和4年度契約状況調査票!$F:$AW,4,FALSE))</f>
        <v/>
      </c>
      <c r="C98" s="12" t="str">
        <f>IF(A98="","",VLOOKUP(A98,[7]令和4年度契約状況調査票!$F:$AW,5,FALSE))</f>
        <v/>
      </c>
      <c r="D98" s="13" t="str">
        <f>IF(A98="","",VLOOKUP(A98,[7]令和4年度契約状況調査票!$F:$AW,8,FALSE))</f>
        <v/>
      </c>
      <c r="E98" s="11" t="str">
        <f>IF(A98="","",VLOOKUP(A98,[7]令和4年度契約状況調査票!$F:$AW,9,FALSE))</f>
        <v/>
      </c>
      <c r="F98" s="14" t="str">
        <f>IF(A98="","",VLOOKUP(A98,[7]令和4年度契約状況調査票!$F:$AW,10,FALSE))</f>
        <v/>
      </c>
      <c r="G98" s="15" t="str">
        <f>IF(A98="","",VLOOKUP(A98,[7]令和4年度契約状況調査票!$F:$AW,30,FALSE))</f>
        <v/>
      </c>
      <c r="H98" s="16" t="str">
        <f>IF(A98="","",IF(VLOOKUP(A98,[7]令和4年度契約状況調査票!$F:$AW,15,FALSE)="他官署で調達手続きを実施のため","他官署で調達手続きを実施のため",IF(VLOOKUP(A98,[7]令和4年度契約状況調査票!$F:$AW,22,FALSE)="②同種の他の契約の予定価格を類推されるおそれがあるため公表しない","同種の他の契約の予定価格を類推されるおそれがあるため公表しない",IF(VLOOKUP(A98,[7]令和4年度契約状況調査票!$F:$AW,22,FALSE)="－","－",IF(VLOOKUP(A98,[7]令和4年度契約状況調査票!$F:$AW,6,FALSE)&lt;&gt;"",TEXT(VLOOKUP(A98,[7]令和4年度契約状況調査票!$F:$AW,15,FALSE),"#,##0円")&amp;CHAR(10)&amp;"(A)",VLOOKUP(A98,[7]令和4年度契約状況調査票!$F:$AW,15,FALSE))))))</f>
        <v/>
      </c>
      <c r="I98" s="16" t="str">
        <f>IF(A98="","",VLOOKUP(A98,[7]令和4年度契約状況調査票!$F:$AW,16,FALSE))</f>
        <v/>
      </c>
      <c r="J98" s="17" t="str">
        <f>IF(A98="","",IF(VLOOKUP(A98,[7]令和4年度契約状況調査票!$F:$AW,15,FALSE)="他官署で調達手続きを実施のため","－",IF(VLOOKUP(A98,[7]令和4年度契約状況調査票!$F:$AW,22,FALSE)="②同種の他の契約の予定価格を類推されるおそれがあるため公表しない","－",IF(VLOOKUP(A98,[7]令和4年度契約状況調査票!$F:$AW,22,FALSE)="－","－",IF(VLOOKUP(A98,[7]令和4年度契約状況調査票!$F:$AW,6,FALSE)&lt;&gt;"",TEXT(VLOOKUP(A98,[7]令和4年度契約状況調査票!$F:$AW,18,FALSE),"#.0%")&amp;CHAR(10)&amp;"(B/A×100)",VLOOKUP(A98,[7]令和4年度契約状況調査票!$F:$AW,18,FALSE))))))</f>
        <v/>
      </c>
      <c r="K98" s="18"/>
      <c r="L98" s="17" t="str">
        <f>IF(A98="","",IF(VLOOKUP(A98,[7]令和4年度契約状況調査票!$F:$AW,26,FALSE)="①公益社団法人","公社",IF(VLOOKUP(A98,[7]令和4年度契約状況調査票!$F:$AW,26,FALSE)="②公益財団法人","公財","")))</f>
        <v/>
      </c>
      <c r="M98" s="17" t="str">
        <f>IF(A98="","",VLOOKUP(A98,[7]令和4年度契約状況調査票!$F:$AW,27,FALSE))</f>
        <v/>
      </c>
      <c r="N98" s="18" t="str">
        <f>IF(A98="","",IF(VLOOKUP(A98,[7]令和4年度契約状況調査票!$F:$AW,12,FALSE)="国所管",VLOOKUP(A98,[7]令和4年度契約状況調査票!$F:$AW,23,FALSE),""))</f>
        <v/>
      </c>
      <c r="O98" s="19" t="str">
        <f>IF(A98="","",IF(AND(Q98="○",P98="分担契約/単価契約"),"単価契約"&amp;CHAR(10)&amp;"予定調達総額 "&amp;TEXT(VLOOKUP(A98,[7]令和4年度契約状況調査票!$F:$AW,15,FALSE),"#,##0円")&amp;"(B)"&amp;CHAR(10)&amp;"分担契約"&amp;CHAR(10)&amp;VLOOKUP(A98,[7]令和4年度契約状況調査票!$F:$AW,31,FALSE),IF(AND(Q98="○",P98="分担契約"),"分担契約"&amp;CHAR(10)&amp;"契約総額 "&amp;TEXT(VLOOKUP(A98,[7]令和4年度契約状況調査票!$F:$AW,15,FALSE),"#,##0円")&amp;"(B)"&amp;CHAR(10)&amp;VLOOKUP(A98,[7]令和4年度契約状況調査票!$F:$AW,31,FALSE),(IF(P98="分担契約/単価契約","単価契約"&amp;CHAR(10)&amp;"予定調達総額 "&amp;TEXT(VLOOKUP(A98,[7]令和4年度契約状況調査票!$F:$AW,15,FALSE),"#,##0円")&amp;CHAR(10)&amp;"分担契約"&amp;CHAR(10)&amp;VLOOKUP(A98,[7]令和4年度契約状況調査票!$F:$AW,31,FALSE),IF(P98="分担契約","分担契約"&amp;CHAR(10)&amp;"契約総額 "&amp;TEXT(VLOOKUP(A98,[7]令和4年度契約状況調査票!$F:$AW,15,FALSE),"#,##0円")&amp;CHAR(10)&amp;VLOOKUP(A98,[7]令和4年度契約状況調査票!$F:$AW,31,FALSE),IF(P98="単価契約","単価契約"&amp;CHAR(10)&amp;"予定調達総額 "&amp;TEXT(VLOOKUP(A98,[7]令和4年度契約状況調査票!$F:$AW,15,FALSE),"#,##0円")&amp;CHAR(10)&amp;VLOOKUP(A98,[7]令和4年度契約状況調査票!$F:$AW,31,FALSE),VLOOKUP(A98,[7]令和4年度契約状況調査票!$F:$AW,31,FALSE))))))))</f>
        <v/>
      </c>
      <c r="P98" s="9" t="str">
        <f>IF(A98="","",VLOOKUP(A98,[7]令和4年度契約状況調査票!$F:$CE,52,FALSE))</f>
        <v/>
      </c>
    </row>
    <row r="99" spans="1:16" s="9" customFormat="1" ht="60" hidden="1" customHeight="1">
      <c r="A99" s="10" t="str">
        <f>IF(MAX([7]令和4年度契約状況調査票!F118:F1112)&gt;=ROW()-5,ROW()-5,"")</f>
        <v/>
      </c>
      <c r="B99" s="11" t="str">
        <f>IF(A99="","",VLOOKUP(A99,[7]令和4年度契約状況調査票!$F:$AW,4,FALSE))</f>
        <v/>
      </c>
      <c r="C99" s="12" t="str">
        <f>IF(A99="","",VLOOKUP(A99,[7]令和4年度契約状況調査票!$F:$AW,5,FALSE))</f>
        <v/>
      </c>
      <c r="D99" s="13" t="str">
        <f>IF(A99="","",VLOOKUP(A99,[7]令和4年度契約状況調査票!$F:$AW,8,FALSE))</f>
        <v/>
      </c>
      <c r="E99" s="11" t="str">
        <f>IF(A99="","",VLOOKUP(A99,[7]令和4年度契約状況調査票!$F:$AW,9,FALSE))</f>
        <v/>
      </c>
      <c r="F99" s="14" t="str">
        <f>IF(A99="","",VLOOKUP(A99,[7]令和4年度契約状況調査票!$F:$AW,10,FALSE))</f>
        <v/>
      </c>
      <c r="G99" s="15" t="str">
        <f>IF(A99="","",VLOOKUP(A99,[7]令和4年度契約状況調査票!$F:$AW,30,FALSE))</f>
        <v/>
      </c>
      <c r="H99" s="16" t="str">
        <f>IF(A99="","",IF(VLOOKUP(A99,[7]令和4年度契約状況調査票!$F:$AW,15,FALSE)="他官署で調達手続きを実施のため","他官署で調達手続きを実施のため",IF(VLOOKUP(A99,[7]令和4年度契約状況調査票!$F:$AW,22,FALSE)="②同種の他の契約の予定価格を類推されるおそれがあるため公表しない","同種の他の契約の予定価格を類推されるおそれがあるため公表しない",IF(VLOOKUP(A99,[7]令和4年度契約状況調査票!$F:$AW,22,FALSE)="－","－",IF(VLOOKUP(A99,[7]令和4年度契約状況調査票!$F:$AW,6,FALSE)&lt;&gt;"",TEXT(VLOOKUP(A99,[7]令和4年度契約状況調査票!$F:$AW,15,FALSE),"#,##0円")&amp;CHAR(10)&amp;"(A)",VLOOKUP(A99,[7]令和4年度契約状況調査票!$F:$AW,15,FALSE))))))</f>
        <v/>
      </c>
      <c r="I99" s="16" t="str">
        <f>IF(A99="","",VLOOKUP(A99,[7]令和4年度契約状況調査票!$F:$AW,16,FALSE))</f>
        <v/>
      </c>
      <c r="J99" s="17" t="str">
        <f>IF(A99="","",IF(VLOOKUP(A99,[7]令和4年度契約状況調査票!$F:$AW,15,FALSE)="他官署で調達手続きを実施のため","－",IF(VLOOKUP(A99,[7]令和4年度契約状況調査票!$F:$AW,22,FALSE)="②同種の他の契約の予定価格を類推されるおそれがあるため公表しない","－",IF(VLOOKUP(A99,[7]令和4年度契約状況調査票!$F:$AW,22,FALSE)="－","－",IF(VLOOKUP(A99,[7]令和4年度契約状況調査票!$F:$AW,6,FALSE)&lt;&gt;"",TEXT(VLOOKUP(A99,[7]令和4年度契約状況調査票!$F:$AW,18,FALSE),"#.0%")&amp;CHAR(10)&amp;"(B/A×100)",VLOOKUP(A99,[7]令和4年度契約状況調査票!$F:$AW,18,FALSE))))))</f>
        <v/>
      </c>
      <c r="K99" s="18"/>
      <c r="L99" s="17" t="str">
        <f>IF(A99="","",IF(VLOOKUP(A99,[7]令和4年度契約状況調査票!$F:$AW,26,FALSE)="①公益社団法人","公社",IF(VLOOKUP(A99,[7]令和4年度契約状況調査票!$F:$AW,26,FALSE)="②公益財団法人","公財","")))</f>
        <v/>
      </c>
      <c r="M99" s="17" t="str">
        <f>IF(A99="","",VLOOKUP(A99,[7]令和4年度契約状況調査票!$F:$AW,27,FALSE))</f>
        <v/>
      </c>
      <c r="N99" s="18" t="str">
        <f>IF(A99="","",IF(VLOOKUP(A99,[7]令和4年度契約状況調査票!$F:$AW,12,FALSE)="国所管",VLOOKUP(A99,[7]令和4年度契約状況調査票!$F:$AW,23,FALSE),""))</f>
        <v/>
      </c>
      <c r="O99" s="19" t="str">
        <f>IF(A99="","",IF(AND(Q99="○",P99="分担契約/単価契約"),"単価契約"&amp;CHAR(10)&amp;"予定調達総額 "&amp;TEXT(VLOOKUP(A99,[7]令和4年度契約状況調査票!$F:$AW,15,FALSE),"#,##0円")&amp;"(B)"&amp;CHAR(10)&amp;"分担契約"&amp;CHAR(10)&amp;VLOOKUP(A99,[7]令和4年度契約状況調査票!$F:$AW,31,FALSE),IF(AND(Q99="○",P99="分担契約"),"分担契約"&amp;CHAR(10)&amp;"契約総額 "&amp;TEXT(VLOOKUP(A99,[7]令和4年度契約状況調査票!$F:$AW,15,FALSE),"#,##0円")&amp;"(B)"&amp;CHAR(10)&amp;VLOOKUP(A99,[7]令和4年度契約状況調査票!$F:$AW,31,FALSE),(IF(P99="分担契約/単価契約","単価契約"&amp;CHAR(10)&amp;"予定調達総額 "&amp;TEXT(VLOOKUP(A99,[7]令和4年度契約状況調査票!$F:$AW,15,FALSE),"#,##0円")&amp;CHAR(10)&amp;"分担契約"&amp;CHAR(10)&amp;VLOOKUP(A99,[7]令和4年度契約状況調査票!$F:$AW,31,FALSE),IF(P99="分担契約","分担契約"&amp;CHAR(10)&amp;"契約総額 "&amp;TEXT(VLOOKUP(A99,[7]令和4年度契約状況調査票!$F:$AW,15,FALSE),"#,##0円")&amp;CHAR(10)&amp;VLOOKUP(A99,[7]令和4年度契約状況調査票!$F:$AW,31,FALSE),IF(P99="単価契約","単価契約"&amp;CHAR(10)&amp;"予定調達総額 "&amp;TEXT(VLOOKUP(A99,[7]令和4年度契約状況調査票!$F:$AW,15,FALSE),"#,##0円")&amp;CHAR(10)&amp;VLOOKUP(A99,[7]令和4年度契約状況調査票!$F:$AW,31,FALSE),VLOOKUP(A99,[7]令和4年度契約状況調査票!$F:$AW,31,FALSE))))))))</f>
        <v/>
      </c>
      <c r="P99" s="9" t="str">
        <f>IF(A99="","",VLOOKUP(A99,[7]令和4年度契約状況調査票!$F:$CE,52,FALSE))</f>
        <v/>
      </c>
    </row>
    <row r="100" spans="1:16" s="9" customFormat="1" ht="60" hidden="1" customHeight="1">
      <c r="A100" s="10" t="str">
        <f>IF(MAX([7]令和4年度契約状況調査票!F119:F1113)&gt;=ROW()-5,ROW()-5,"")</f>
        <v/>
      </c>
      <c r="B100" s="11" t="str">
        <f>IF(A100="","",VLOOKUP(A100,[7]令和4年度契約状況調査票!$F:$AW,4,FALSE))</f>
        <v/>
      </c>
      <c r="C100" s="12" t="str">
        <f>IF(A100="","",VLOOKUP(A100,[7]令和4年度契約状況調査票!$F:$AW,5,FALSE))</f>
        <v/>
      </c>
      <c r="D100" s="13" t="str">
        <f>IF(A100="","",VLOOKUP(A100,[7]令和4年度契約状況調査票!$F:$AW,8,FALSE))</f>
        <v/>
      </c>
      <c r="E100" s="11" t="str">
        <f>IF(A100="","",VLOOKUP(A100,[7]令和4年度契約状況調査票!$F:$AW,9,FALSE))</f>
        <v/>
      </c>
      <c r="F100" s="14" t="str">
        <f>IF(A100="","",VLOOKUP(A100,[7]令和4年度契約状況調査票!$F:$AW,10,FALSE))</f>
        <v/>
      </c>
      <c r="G100" s="15" t="str">
        <f>IF(A100="","",VLOOKUP(A100,[7]令和4年度契約状況調査票!$F:$AW,30,FALSE))</f>
        <v/>
      </c>
      <c r="H100" s="16" t="str">
        <f>IF(A100="","",IF(VLOOKUP(A100,[7]令和4年度契約状況調査票!$F:$AW,15,FALSE)="他官署で調達手続きを実施のため","他官署で調達手続きを実施のため",IF(VLOOKUP(A100,[7]令和4年度契約状況調査票!$F:$AW,22,FALSE)="②同種の他の契約の予定価格を類推されるおそれがあるため公表しない","同種の他の契約の予定価格を類推されるおそれがあるため公表しない",IF(VLOOKUP(A100,[7]令和4年度契約状況調査票!$F:$AW,22,FALSE)="－","－",IF(VLOOKUP(A100,[7]令和4年度契約状況調査票!$F:$AW,6,FALSE)&lt;&gt;"",TEXT(VLOOKUP(A100,[7]令和4年度契約状況調査票!$F:$AW,15,FALSE),"#,##0円")&amp;CHAR(10)&amp;"(A)",VLOOKUP(A100,[7]令和4年度契約状況調査票!$F:$AW,15,FALSE))))))</f>
        <v/>
      </c>
      <c r="I100" s="16" t="str">
        <f>IF(A100="","",VLOOKUP(A100,[7]令和4年度契約状況調査票!$F:$AW,16,FALSE))</f>
        <v/>
      </c>
      <c r="J100" s="17" t="str">
        <f>IF(A100="","",IF(VLOOKUP(A100,[7]令和4年度契約状況調査票!$F:$AW,15,FALSE)="他官署で調達手続きを実施のため","－",IF(VLOOKUP(A100,[7]令和4年度契約状況調査票!$F:$AW,22,FALSE)="②同種の他の契約の予定価格を類推されるおそれがあるため公表しない","－",IF(VLOOKUP(A100,[7]令和4年度契約状況調査票!$F:$AW,22,FALSE)="－","－",IF(VLOOKUP(A100,[7]令和4年度契約状況調査票!$F:$AW,6,FALSE)&lt;&gt;"",TEXT(VLOOKUP(A100,[7]令和4年度契約状況調査票!$F:$AW,18,FALSE),"#.0%")&amp;CHAR(10)&amp;"(B/A×100)",VLOOKUP(A100,[7]令和4年度契約状況調査票!$F:$AW,18,FALSE))))))</f>
        <v/>
      </c>
      <c r="K100" s="18"/>
      <c r="L100" s="17" t="str">
        <f>IF(A100="","",IF(VLOOKUP(A100,[7]令和4年度契約状況調査票!$F:$AW,26,FALSE)="①公益社団法人","公社",IF(VLOOKUP(A100,[7]令和4年度契約状況調査票!$F:$AW,26,FALSE)="②公益財団法人","公財","")))</f>
        <v/>
      </c>
      <c r="M100" s="17" t="str">
        <f>IF(A100="","",VLOOKUP(A100,[7]令和4年度契約状況調査票!$F:$AW,27,FALSE))</f>
        <v/>
      </c>
      <c r="N100" s="18" t="str">
        <f>IF(A100="","",IF(VLOOKUP(A100,[7]令和4年度契約状況調査票!$F:$AW,12,FALSE)="国所管",VLOOKUP(A100,[7]令和4年度契約状況調査票!$F:$AW,23,FALSE),""))</f>
        <v/>
      </c>
      <c r="O100" s="19" t="str">
        <f>IF(A100="","",IF(AND(Q100="○",P100="分担契約/単価契約"),"単価契約"&amp;CHAR(10)&amp;"予定調達総額 "&amp;TEXT(VLOOKUP(A100,[7]令和4年度契約状況調査票!$F:$AW,15,FALSE),"#,##0円")&amp;"(B)"&amp;CHAR(10)&amp;"分担契約"&amp;CHAR(10)&amp;VLOOKUP(A100,[7]令和4年度契約状況調査票!$F:$AW,31,FALSE),IF(AND(Q100="○",P100="分担契約"),"分担契約"&amp;CHAR(10)&amp;"契約総額 "&amp;TEXT(VLOOKUP(A100,[7]令和4年度契約状況調査票!$F:$AW,15,FALSE),"#,##0円")&amp;"(B)"&amp;CHAR(10)&amp;VLOOKUP(A100,[7]令和4年度契約状況調査票!$F:$AW,31,FALSE),(IF(P100="分担契約/単価契約","単価契約"&amp;CHAR(10)&amp;"予定調達総額 "&amp;TEXT(VLOOKUP(A100,[7]令和4年度契約状況調査票!$F:$AW,15,FALSE),"#,##0円")&amp;CHAR(10)&amp;"分担契約"&amp;CHAR(10)&amp;VLOOKUP(A100,[7]令和4年度契約状況調査票!$F:$AW,31,FALSE),IF(P100="分担契約","分担契約"&amp;CHAR(10)&amp;"契約総額 "&amp;TEXT(VLOOKUP(A100,[7]令和4年度契約状況調査票!$F:$AW,15,FALSE),"#,##0円")&amp;CHAR(10)&amp;VLOOKUP(A100,[7]令和4年度契約状況調査票!$F:$AW,31,FALSE),IF(P100="単価契約","単価契約"&amp;CHAR(10)&amp;"予定調達総額 "&amp;TEXT(VLOOKUP(A100,[7]令和4年度契約状況調査票!$F:$AW,15,FALSE),"#,##0円")&amp;CHAR(10)&amp;VLOOKUP(A100,[7]令和4年度契約状況調査票!$F:$AW,31,FALSE),VLOOKUP(A100,[7]令和4年度契約状況調査票!$F:$AW,31,FALSE))))))))</f>
        <v/>
      </c>
      <c r="P100" s="9" t="str">
        <f>IF(A100="","",VLOOKUP(A100,[7]令和4年度契約状況調査票!$F:$CE,52,FALSE))</f>
        <v/>
      </c>
    </row>
    <row r="101" spans="1:16" s="9" customFormat="1" ht="60" hidden="1" customHeight="1">
      <c r="A101" s="10" t="str">
        <f>IF(MAX([7]令和4年度契約状況調査票!F120:F1114)&gt;=ROW()-5,ROW()-5,"")</f>
        <v/>
      </c>
      <c r="B101" s="11" t="str">
        <f>IF(A101="","",VLOOKUP(A101,[7]令和4年度契約状況調査票!$F:$AW,4,FALSE))</f>
        <v/>
      </c>
      <c r="C101" s="12" t="str">
        <f>IF(A101="","",VLOOKUP(A101,[7]令和4年度契約状況調査票!$F:$AW,5,FALSE))</f>
        <v/>
      </c>
      <c r="D101" s="13" t="str">
        <f>IF(A101="","",VLOOKUP(A101,[7]令和4年度契約状況調査票!$F:$AW,8,FALSE))</f>
        <v/>
      </c>
      <c r="E101" s="11" t="str">
        <f>IF(A101="","",VLOOKUP(A101,[7]令和4年度契約状況調査票!$F:$AW,9,FALSE))</f>
        <v/>
      </c>
      <c r="F101" s="14" t="str">
        <f>IF(A101="","",VLOOKUP(A101,[7]令和4年度契約状況調査票!$F:$AW,10,FALSE))</f>
        <v/>
      </c>
      <c r="G101" s="15" t="str">
        <f>IF(A101="","",VLOOKUP(A101,[7]令和4年度契約状況調査票!$F:$AW,30,FALSE))</f>
        <v/>
      </c>
      <c r="H101" s="16" t="str">
        <f>IF(A101="","",IF(VLOOKUP(A101,[7]令和4年度契約状況調査票!$F:$AW,15,FALSE)="他官署で調達手続きを実施のため","他官署で調達手続きを実施のため",IF(VLOOKUP(A101,[7]令和4年度契約状況調査票!$F:$AW,22,FALSE)="②同種の他の契約の予定価格を類推されるおそれがあるため公表しない","同種の他の契約の予定価格を類推されるおそれがあるため公表しない",IF(VLOOKUP(A101,[7]令和4年度契約状況調査票!$F:$AW,22,FALSE)="－","－",IF(VLOOKUP(A101,[7]令和4年度契約状況調査票!$F:$AW,6,FALSE)&lt;&gt;"",TEXT(VLOOKUP(A101,[7]令和4年度契約状況調査票!$F:$AW,15,FALSE),"#,##0円")&amp;CHAR(10)&amp;"(A)",VLOOKUP(A101,[7]令和4年度契約状況調査票!$F:$AW,15,FALSE))))))</f>
        <v/>
      </c>
      <c r="I101" s="16" t="str">
        <f>IF(A101="","",VLOOKUP(A101,[7]令和4年度契約状況調査票!$F:$AW,16,FALSE))</f>
        <v/>
      </c>
      <c r="J101" s="17" t="str">
        <f>IF(A101="","",IF(VLOOKUP(A101,[7]令和4年度契約状況調査票!$F:$AW,15,FALSE)="他官署で調達手続きを実施のため","－",IF(VLOOKUP(A101,[7]令和4年度契約状況調査票!$F:$AW,22,FALSE)="②同種の他の契約の予定価格を類推されるおそれがあるため公表しない","－",IF(VLOOKUP(A101,[7]令和4年度契約状況調査票!$F:$AW,22,FALSE)="－","－",IF(VLOOKUP(A101,[7]令和4年度契約状況調査票!$F:$AW,6,FALSE)&lt;&gt;"",TEXT(VLOOKUP(A101,[7]令和4年度契約状況調査票!$F:$AW,18,FALSE),"#.0%")&amp;CHAR(10)&amp;"(B/A×100)",VLOOKUP(A101,[7]令和4年度契約状況調査票!$F:$AW,18,FALSE))))))</f>
        <v/>
      </c>
      <c r="K101" s="18"/>
      <c r="L101" s="17" t="str">
        <f>IF(A101="","",IF(VLOOKUP(A101,[7]令和4年度契約状況調査票!$F:$AW,26,FALSE)="①公益社団法人","公社",IF(VLOOKUP(A101,[7]令和4年度契約状況調査票!$F:$AW,26,FALSE)="②公益財団法人","公財","")))</f>
        <v/>
      </c>
      <c r="M101" s="17" t="str">
        <f>IF(A101="","",VLOOKUP(A101,[7]令和4年度契約状況調査票!$F:$AW,27,FALSE))</f>
        <v/>
      </c>
      <c r="N101" s="18" t="str">
        <f>IF(A101="","",IF(VLOOKUP(A101,[7]令和4年度契約状況調査票!$F:$AW,12,FALSE)="国所管",VLOOKUP(A101,[7]令和4年度契約状況調査票!$F:$AW,23,FALSE),""))</f>
        <v/>
      </c>
      <c r="O101" s="19" t="str">
        <f>IF(A101="","",IF(AND(Q101="○",P101="分担契約/単価契約"),"単価契約"&amp;CHAR(10)&amp;"予定調達総額 "&amp;TEXT(VLOOKUP(A101,[7]令和4年度契約状況調査票!$F:$AW,15,FALSE),"#,##0円")&amp;"(B)"&amp;CHAR(10)&amp;"分担契約"&amp;CHAR(10)&amp;VLOOKUP(A101,[7]令和4年度契約状況調査票!$F:$AW,31,FALSE),IF(AND(Q101="○",P101="分担契約"),"分担契約"&amp;CHAR(10)&amp;"契約総額 "&amp;TEXT(VLOOKUP(A101,[7]令和4年度契約状況調査票!$F:$AW,15,FALSE),"#,##0円")&amp;"(B)"&amp;CHAR(10)&amp;VLOOKUP(A101,[7]令和4年度契約状況調査票!$F:$AW,31,FALSE),(IF(P101="分担契約/単価契約","単価契約"&amp;CHAR(10)&amp;"予定調達総額 "&amp;TEXT(VLOOKUP(A101,[7]令和4年度契約状況調査票!$F:$AW,15,FALSE),"#,##0円")&amp;CHAR(10)&amp;"分担契約"&amp;CHAR(10)&amp;VLOOKUP(A101,[7]令和4年度契約状況調査票!$F:$AW,31,FALSE),IF(P101="分担契約","分担契約"&amp;CHAR(10)&amp;"契約総額 "&amp;TEXT(VLOOKUP(A101,[7]令和4年度契約状況調査票!$F:$AW,15,FALSE),"#,##0円")&amp;CHAR(10)&amp;VLOOKUP(A101,[7]令和4年度契約状況調査票!$F:$AW,31,FALSE),IF(P101="単価契約","単価契約"&amp;CHAR(10)&amp;"予定調達総額 "&amp;TEXT(VLOOKUP(A101,[7]令和4年度契約状況調査票!$F:$AW,15,FALSE),"#,##0円")&amp;CHAR(10)&amp;VLOOKUP(A101,[7]令和4年度契約状況調査票!$F:$AW,31,FALSE),VLOOKUP(A101,[7]令和4年度契約状況調査票!$F:$AW,31,FALSE))))))))</f>
        <v/>
      </c>
      <c r="P101" s="9" t="str">
        <f>IF(A101="","",VLOOKUP(A101,[7]令和4年度契約状況調査票!$F:$CE,52,FALSE))</f>
        <v/>
      </c>
    </row>
    <row r="102" spans="1:16" s="9" customFormat="1" ht="60" hidden="1" customHeight="1">
      <c r="A102" s="10" t="str">
        <f>IF(MAX([7]令和4年度契約状況調査票!F121:F1115)&gt;=ROW()-5,ROW()-5,"")</f>
        <v/>
      </c>
      <c r="B102" s="11" t="str">
        <f>IF(A102="","",VLOOKUP(A102,[7]令和4年度契約状況調査票!$F:$AW,4,FALSE))</f>
        <v/>
      </c>
      <c r="C102" s="12" t="str">
        <f>IF(A102="","",VLOOKUP(A102,[7]令和4年度契約状況調査票!$F:$AW,5,FALSE))</f>
        <v/>
      </c>
      <c r="D102" s="13" t="str">
        <f>IF(A102="","",VLOOKUP(A102,[7]令和4年度契約状況調査票!$F:$AW,8,FALSE))</f>
        <v/>
      </c>
      <c r="E102" s="11" t="str">
        <f>IF(A102="","",VLOOKUP(A102,[7]令和4年度契約状況調査票!$F:$AW,9,FALSE))</f>
        <v/>
      </c>
      <c r="F102" s="14" t="str">
        <f>IF(A102="","",VLOOKUP(A102,[7]令和4年度契約状況調査票!$F:$AW,10,FALSE))</f>
        <v/>
      </c>
      <c r="G102" s="15" t="str">
        <f>IF(A102="","",VLOOKUP(A102,[7]令和4年度契約状況調査票!$F:$AW,30,FALSE))</f>
        <v/>
      </c>
      <c r="H102" s="16" t="str">
        <f>IF(A102="","",IF(VLOOKUP(A102,[7]令和4年度契約状況調査票!$F:$AW,15,FALSE)="他官署で調達手続きを実施のため","他官署で調達手続きを実施のため",IF(VLOOKUP(A102,[7]令和4年度契約状況調査票!$F:$AW,22,FALSE)="②同種の他の契約の予定価格を類推されるおそれがあるため公表しない","同種の他の契約の予定価格を類推されるおそれがあるため公表しない",IF(VLOOKUP(A102,[7]令和4年度契約状況調査票!$F:$AW,22,FALSE)="－","－",IF(VLOOKUP(A102,[7]令和4年度契約状況調査票!$F:$AW,6,FALSE)&lt;&gt;"",TEXT(VLOOKUP(A102,[7]令和4年度契約状況調査票!$F:$AW,15,FALSE),"#,##0円")&amp;CHAR(10)&amp;"(A)",VLOOKUP(A102,[7]令和4年度契約状況調査票!$F:$AW,15,FALSE))))))</f>
        <v/>
      </c>
      <c r="I102" s="16" t="str">
        <f>IF(A102="","",VLOOKUP(A102,[7]令和4年度契約状況調査票!$F:$AW,16,FALSE))</f>
        <v/>
      </c>
      <c r="J102" s="17" t="str">
        <f>IF(A102="","",IF(VLOOKUP(A102,[7]令和4年度契約状況調査票!$F:$AW,15,FALSE)="他官署で調達手続きを実施のため","－",IF(VLOOKUP(A102,[7]令和4年度契約状況調査票!$F:$AW,22,FALSE)="②同種の他の契約の予定価格を類推されるおそれがあるため公表しない","－",IF(VLOOKUP(A102,[7]令和4年度契約状況調査票!$F:$AW,22,FALSE)="－","－",IF(VLOOKUP(A102,[7]令和4年度契約状況調査票!$F:$AW,6,FALSE)&lt;&gt;"",TEXT(VLOOKUP(A102,[7]令和4年度契約状況調査票!$F:$AW,18,FALSE),"#.0%")&amp;CHAR(10)&amp;"(B/A×100)",VLOOKUP(A102,[7]令和4年度契約状況調査票!$F:$AW,18,FALSE))))))</f>
        <v/>
      </c>
      <c r="K102" s="18"/>
      <c r="L102" s="17" t="str">
        <f>IF(A102="","",IF(VLOOKUP(A102,[7]令和4年度契約状況調査票!$F:$AW,26,FALSE)="①公益社団法人","公社",IF(VLOOKUP(A102,[7]令和4年度契約状況調査票!$F:$AW,26,FALSE)="②公益財団法人","公財","")))</f>
        <v/>
      </c>
      <c r="M102" s="17" t="str">
        <f>IF(A102="","",VLOOKUP(A102,[7]令和4年度契約状況調査票!$F:$AW,27,FALSE))</f>
        <v/>
      </c>
      <c r="N102" s="18" t="str">
        <f>IF(A102="","",IF(VLOOKUP(A102,[7]令和4年度契約状況調査票!$F:$AW,12,FALSE)="国所管",VLOOKUP(A102,[7]令和4年度契約状況調査票!$F:$AW,23,FALSE),""))</f>
        <v/>
      </c>
      <c r="O102" s="19" t="str">
        <f>IF(A102="","",IF(AND(Q102="○",P102="分担契約/単価契約"),"単価契約"&amp;CHAR(10)&amp;"予定調達総額 "&amp;TEXT(VLOOKUP(A102,[7]令和4年度契約状況調査票!$F:$AW,15,FALSE),"#,##0円")&amp;"(B)"&amp;CHAR(10)&amp;"分担契約"&amp;CHAR(10)&amp;VLOOKUP(A102,[7]令和4年度契約状況調査票!$F:$AW,31,FALSE),IF(AND(Q102="○",P102="分担契約"),"分担契約"&amp;CHAR(10)&amp;"契約総額 "&amp;TEXT(VLOOKUP(A102,[7]令和4年度契約状況調査票!$F:$AW,15,FALSE),"#,##0円")&amp;"(B)"&amp;CHAR(10)&amp;VLOOKUP(A102,[7]令和4年度契約状況調査票!$F:$AW,31,FALSE),(IF(P102="分担契約/単価契約","単価契約"&amp;CHAR(10)&amp;"予定調達総額 "&amp;TEXT(VLOOKUP(A102,[7]令和4年度契約状況調査票!$F:$AW,15,FALSE),"#,##0円")&amp;CHAR(10)&amp;"分担契約"&amp;CHAR(10)&amp;VLOOKUP(A102,[7]令和4年度契約状況調査票!$F:$AW,31,FALSE),IF(P102="分担契約","分担契約"&amp;CHAR(10)&amp;"契約総額 "&amp;TEXT(VLOOKUP(A102,[7]令和4年度契約状況調査票!$F:$AW,15,FALSE),"#,##0円")&amp;CHAR(10)&amp;VLOOKUP(A102,[7]令和4年度契約状況調査票!$F:$AW,31,FALSE),IF(P102="単価契約","単価契約"&amp;CHAR(10)&amp;"予定調達総額 "&amp;TEXT(VLOOKUP(A102,[7]令和4年度契約状況調査票!$F:$AW,15,FALSE),"#,##0円")&amp;CHAR(10)&amp;VLOOKUP(A102,[7]令和4年度契約状況調査票!$F:$AW,31,FALSE),VLOOKUP(A102,[7]令和4年度契約状況調査票!$F:$AW,31,FALSE))))))))</f>
        <v/>
      </c>
      <c r="P102" s="9" t="str">
        <f>IF(A102="","",VLOOKUP(A102,[7]令和4年度契約状況調査票!$F:$CE,52,FALSE))</f>
        <v/>
      </c>
    </row>
    <row r="103" spans="1:16" s="9" customFormat="1" ht="60" hidden="1" customHeight="1">
      <c r="A103" s="10" t="str">
        <f>IF(MAX([7]令和4年度契約状況調査票!F122:F1116)&gt;=ROW()-5,ROW()-5,"")</f>
        <v/>
      </c>
      <c r="B103" s="11" t="str">
        <f>IF(A103="","",VLOOKUP(A103,[7]令和4年度契約状況調査票!$F:$AW,4,FALSE))</f>
        <v/>
      </c>
      <c r="C103" s="12" t="str">
        <f>IF(A103="","",VLOOKUP(A103,[7]令和4年度契約状況調査票!$F:$AW,5,FALSE))</f>
        <v/>
      </c>
      <c r="D103" s="13" t="str">
        <f>IF(A103="","",VLOOKUP(A103,[7]令和4年度契約状況調査票!$F:$AW,8,FALSE))</f>
        <v/>
      </c>
      <c r="E103" s="11" t="str">
        <f>IF(A103="","",VLOOKUP(A103,[7]令和4年度契約状況調査票!$F:$AW,9,FALSE))</f>
        <v/>
      </c>
      <c r="F103" s="14" t="str">
        <f>IF(A103="","",VLOOKUP(A103,[7]令和4年度契約状況調査票!$F:$AW,10,FALSE))</f>
        <v/>
      </c>
      <c r="G103" s="15" t="str">
        <f>IF(A103="","",VLOOKUP(A103,[7]令和4年度契約状況調査票!$F:$AW,30,FALSE))</f>
        <v/>
      </c>
      <c r="H103" s="16" t="str">
        <f>IF(A103="","",IF(VLOOKUP(A103,[7]令和4年度契約状況調査票!$F:$AW,15,FALSE)="他官署で調達手続きを実施のため","他官署で調達手続きを実施のため",IF(VLOOKUP(A103,[7]令和4年度契約状況調査票!$F:$AW,22,FALSE)="②同種の他の契約の予定価格を類推されるおそれがあるため公表しない","同種の他の契約の予定価格を類推されるおそれがあるため公表しない",IF(VLOOKUP(A103,[7]令和4年度契約状況調査票!$F:$AW,22,FALSE)="－","－",IF(VLOOKUP(A103,[7]令和4年度契約状況調査票!$F:$AW,6,FALSE)&lt;&gt;"",TEXT(VLOOKUP(A103,[7]令和4年度契約状況調査票!$F:$AW,15,FALSE),"#,##0円")&amp;CHAR(10)&amp;"(A)",VLOOKUP(A103,[7]令和4年度契約状況調査票!$F:$AW,15,FALSE))))))</f>
        <v/>
      </c>
      <c r="I103" s="16" t="str">
        <f>IF(A103="","",VLOOKUP(A103,[7]令和4年度契約状況調査票!$F:$AW,16,FALSE))</f>
        <v/>
      </c>
      <c r="J103" s="17" t="str">
        <f>IF(A103="","",IF(VLOOKUP(A103,[7]令和4年度契約状況調査票!$F:$AW,15,FALSE)="他官署で調達手続きを実施のため","－",IF(VLOOKUP(A103,[7]令和4年度契約状況調査票!$F:$AW,22,FALSE)="②同種の他の契約の予定価格を類推されるおそれがあるため公表しない","－",IF(VLOOKUP(A103,[7]令和4年度契約状況調査票!$F:$AW,22,FALSE)="－","－",IF(VLOOKUP(A103,[7]令和4年度契約状況調査票!$F:$AW,6,FALSE)&lt;&gt;"",TEXT(VLOOKUP(A103,[7]令和4年度契約状況調査票!$F:$AW,18,FALSE),"#.0%")&amp;CHAR(10)&amp;"(B/A×100)",VLOOKUP(A103,[7]令和4年度契約状況調査票!$F:$AW,18,FALSE))))))</f>
        <v/>
      </c>
      <c r="K103" s="18"/>
      <c r="L103" s="17" t="str">
        <f>IF(A103="","",IF(VLOOKUP(A103,[7]令和4年度契約状況調査票!$F:$AW,26,FALSE)="①公益社団法人","公社",IF(VLOOKUP(A103,[7]令和4年度契約状況調査票!$F:$AW,26,FALSE)="②公益財団法人","公財","")))</f>
        <v/>
      </c>
      <c r="M103" s="17" t="str">
        <f>IF(A103="","",VLOOKUP(A103,[7]令和4年度契約状況調査票!$F:$AW,27,FALSE))</f>
        <v/>
      </c>
      <c r="N103" s="18" t="str">
        <f>IF(A103="","",IF(VLOOKUP(A103,[7]令和4年度契約状況調査票!$F:$AW,12,FALSE)="国所管",VLOOKUP(A103,[7]令和4年度契約状況調査票!$F:$AW,23,FALSE),""))</f>
        <v/>
      </c>
      <c r="O103" s="19" t="str">
        <f>IF(A103="","",IF(AND(Q103="○",P103="分担契約/単価契約"),"単価契約"&amp;CHAR(10)&amp;"予定調達総額 "&amp;TEXT(VLOOKUP(A103,[7]令和4年度契約状況調査票!$F:$AW,15,FALSE),"#,##0円")&amp;"(B)"&amp;CHAR(10)&amp;"分担契約"&amp;CHAR(10)&amp;VLOOKUP(A103,[7]令和4年度契約状況調査票!$F:$AW,31,FALSE),IF(AND(Q103="○",P103="分担契約"),"分担契約"&amp;CHAR(10)&amp;"契約総額 "&amp;TEXT(VLOOKUP(A103,[7]令和4年度契約状況調査票!$F:$AW,15,FALSE),"#,##0円")&amp;"(B)"&amp;CHAR(10)&amp;VLOOKUP(A103,[7]令和4年度契約状況調査票!$F:$AW,31,FALSE),(IF(P103="分担契約/単価契約","単価契約"&amp;CHAR(10)&amp;"予定調達総額 "&amp;TEXT(VLOOKUP(A103,[7]令和4年度契約状況調査票!$F:$AW,15,FALSE),"#,##0円")&amp;CHAR(10)&amp;"分担契約"&amp;CHAR(10)&amp;VLOOKUP(A103,[7]令和4年度契約状況調査票!$F:$AW,31,FALSE),IF(P103="分担契約","分担契約"&amp;CHAR(10)&amp;"契約総額 "&amp;TEXT(VLOOKUP(A103,[7]令和4年度契約状況調査票!$F:$AW,15,FALSE),"#,##0円")&amp;CHAR(10)&amp;VLOOKUP(A103,[7]令和4年度契約状況調査票!$F:$AW,31,FALSE),IF(P103="単価契約","単価契約"&amp;CHAR(10)&amp;"予定調達総額 "&amp;TEXT(VLOOKUP(A103,[7]令和4年度契約状況調査票!$F:$AW,15,FALSE),"#,##0円")&amp;CHAR(10)&amp;VLOOKUP(A103,[7]令和4年度契約状況調査票!$F:$AW,31,FALSE),VLOOKUP(A103,[7]令和4年度契約状況調査票!$F:$AW,31,FALSE))))))))</f>
        <v/>
      </c>
      <c r="P103" s="9" t="str">
        <f>IF(A103="","",VLOOKUP(A103,[7]令和4年度契約状況調査票!$F:$CE,52,FALSE))</f>
        <v/>
      </c>
    </row>
    <row r="104" spans="1:16" s="20" customFormat="1" ht="60" hidden="1" customHeight="1">
      <c r="A104" s="10" t="str">
        <f>IF(MAX([7]令和4年度契約状況調査票!F123:F1117)&gt;=ROW()-5,ROW()-5,"")</f>
        <v/>
      </c>
      <c r="B104" s="11" t="str">
        <f>IF(A104="","",VLOOKUP(A104,[7]令和4年度契約状況調査票!$F:$AW,4,FALSE))</f>
        <v/>
      </c>
      <c r="C104" s="12" t="str">
        <f>IF(A104="","",VLOOKUP(A104,[7]令和4年度契約状況調査票!$F:$AW,5,FALSE))</f>
        <v/>
      </c>
      <c r="D104" s="13" t="str">
        <f>IF(A104="","",VLOOKUP(A104,[7]令和4年度契約状況調査票!$F:$AW,8,FALSE))</f>
        <v/>
      </c>
      <c r="E104" s="11" t="str">
        <f>IF(A104="","",VLOOKUP(A104,[7]令和4年度契約状況調査票!$F:$AW,9,FALSE))</f>
        <v/>
      </c>
      <c r="F104" s="14" t="str">
        <f>IF(A104="","",VLOOKUP(A104,[7]令和4年度契約状況調査票!$F:$AW,10,FALSE))</f>
        <v/>
      </c>
      <c r="G104" s="15" t="str">
        <f>IF(A104="","",VLOOKUP(A104,[7]令和4年度契約状況調査票!$F:$AW,30,FALSE))</f>
        <v/>
      </c>
      <c r="H104" s="16" t="str">
        <f>IF(A104="","",IF(VLOOKUP(A104,[7]令和4年度契約状況調査票!$F:$AW,15,FALSE)="他官署で調達手続きを実施のため","他官署で調達手続きを実施のため",IF(VLOOKUP(A104,[7]令和4年度契約状況調査票!$F:$AW,22,FALSE)="②同種の他の契約の予定価格を類推されるおそれがあるため公表しない","同種の他の契約の予定価格を類推されるおそれがあるため公表しない",IF(VLOOKUP(A104,[7]令和4年度契約状況調査票!$F:$AW,22,FALSE)="－","－",IF(VLOOKUP(A104,[7]令和4年度契約状況調査票!$F:$AW,6,FALSE)&lt;&gt;"",TEXT(VLOOKUP(A104,[7]令和4年度契約状況調査票!$F:$AW,15,FALSE),"#,##0円")&amp;CHAR(10)&amp;"(A)",VLOOKUP(A104,[7]令和4年度契約状況調査票!$F:$AW,15,FALSE))))))</f>
        <v/>
      </c>
      <c r="I104" s="16" t="str">
        <f>IF(A104="","",VLOOKUP(A104,[7]令和4年度契約状況調査票!$F:$AW,16,FALSE))</f>
        <v/>
      </c>
      <c r="J104" s="17" t="str">
        <f>IF(A104="","",IF(VLOOKUP(A104,[7]令和4年度契約状況調査票!$F:$AW,15,FALSE)="他官署で調達手続きを実施のため","－",IF(VLOOKUP(A104,[7]令和4年度契約状況調査票!$F:$AW,22,FALSE)="②同種の他の契約の予定価格を類推されるおそれがあるため公表しない","－",IF(VLOOKUP(A104,[7]令和4年度契約状況調査票!$F:$AW,22,FALSE)="－","－",IF(VLOOKUP(A104,[7]令和4年度契約状況調査票!$F:$AW,6,FALSE)&lt;&gt;"",TEXT(VLOOKUP(A104,[7]令和4年度契約状況調査票!$F:$AW,18,FALSE),"#.0%")&amp;CHAR(10)&amp;"(B/A×100)",VLOOKUP(A104,[7]令和4年度契約状況調査票!$F:$AW,18,FALSE))))))</f>
        <v/>
      </c>
      <c r="K104" s="18"/>
      <c r="L104" s="17" t="str">
        <f>IF(A104="","",IF(VLOOKUP(A104,[7]令和4年度契約状況調査票!$F:$AW,26,FALSE)="①公益社団法人","公社",IF(VLOOKUP(A104,[7]令和4年度契約状況調査票!$F:$AW,26,FALSE)="②公益財団法人","公財","")))</f>
        <v/>
      </c>
      <c r="M104" s="17" t="str">
        <f>IF(A104="","",VLOOKUP(A104,[7]令和4年度契約状況調査票!$F:$AW,27,FALSE))</f>
        <v/>
      </c>
      <c r="N104" s="18" t="str">
        <f>IF(A104="","",IF(VLOOKUP(A104,[7]令和4年度契約状況調査票!$F:$AW,12,FALSE)="国所管",VLOOKUP(A104,[7]令和4年度契約状況調査票!$F:$AW,23,FALSE),""))</f>
        <v/>
      </c>
      <c r="O104" s="19" t="str">
        <f>IF(A104="","",IF(AND(Q104="○",P104="分担契約/単価契約"),"単価契約"&amp;CHAR(10)&amp;"予定調達総額 "&amp;TEXT(VLOOKUP(A104,[7]令和4年度契約状況調査票!$F:$AW,15,FALSE),"#,##0円")&amp;"(B)"&amp;CHAR(10)&amp;"分担契約"&amp;CHAR(10)&amp;VLOOKUP(A104,[7]令和4年度契約状況調査票!$F:$AW,31,FALSE),IF(AND(Q104="○",P104="分担契約"),"分担契約"&amp;CHAR(10)&amp;"契約総額 "&amp;TEXT(VLOOKUP(A104,[7]令和4年度契約状況調査票!$F:$AW,15,FALSE),"#,##0円")&amp;"(B)"&amp;CHAR(10)&amp;VLOOKUP(A104,[7]令和4年度契約状況調査票!$F:$AW,31,FALSE),(IF(P104="分担契約/単価契約","単価契約"&amp;CHAR(10)&amp;"予定調達総額 "&amp;TEXT(VLOOKUP(A104,[7]令和4年度契約状況調査票!$F:$AW,15,FALSE),"#,##0円")&amp;CHAR(10)&amp;"分担契約"&amp;CHAR(10)&amp;VLOOKUP(A104,[7]令和4年度契約状況調査票!$F:$AW,31,FALSE),IF(P104="分担契約","分担契約"&amp;CHAR(10)&amp;"契約総額 "&amp;TEXT(VLOOKUP(A104,[7]令和4年度契約状況調査票!$F:$AW,15,FALSE),"#,##0円")&amp;CHAR(10)&amp;VLOOKUP(A104,[7]令和4年度契約状況調査票!$F:$AW,31,FALSE),IF(P104="単価契約","単価契約"&amp;CHAR(10)&amp;"予定調達総額 "&amp;TEXT(VLOOKUP(A104,[7]令和4年度契約状況調査票!$F:$AW,15,FALSE),"#,##0円")&amp;CHAR(10)&amp;VLOOKUP(A104,[7]令和4年度契約状況調査票!$F:$AW,31,FALSE),VLOOKUP(A104,[7]令和4年度契約状況調査票!$F:$AW,31,FALSE))))))))</f>
        <v/>
      </c>
      <c r="P104" s="9" t="str">
        <f>IF(A104="","",VLOOKUP(A104,[7]令和4年度契約状況調査票!$F:$CE,52,FALSE))</f>
        <v/>
      </c>
    </row>
    <row r="105" spans="1:16" s="20" customFormat="1" ht="60" hidden="1" customHeight="1">
      <c r="A105" s="10" t="str">
        <f>IF(MAX([7]令和4年度契約状況調査票!F124:F1118)&gt;=ROW()-5,ROW()-5,"")</f>
        <v/>
      </c>
      <c r="B105" s="11" t="str">
        <f>IF(A105="","",VLOOKUP(A105,[7]令和4年度契約状況調査票!$F:$AW,4,FALSE))</f>
        <v/>
      </c>
      <c r="C105" s="12" t="str">
        <f>IF(A105="","",VLOOKUP(A105,[7]令和4年度契約状況調査票!$F:$AW,5,FALSE))</f>
        <v/>
      </c>
      <c r="D105" s="13" t="str">
        <f>IF(A105="","",VLOOKUP(A105,[7]令和4年度契約状況調査票!$F:$AW,8,FALSE))</f>
        <v/>
      </c>
      <c r="E105" s="11" t="str">
        <f>IF(A105="","",VLOOKUP(A105,[7]令和4年度契約状況調査票!$F:$AW,9,FALSE))</f>
        <v/>
      </c>
      <c r="F105" s="14" t="str">
        <f>IF(A105="","",VLOOKUP(A105,[7]令和4年度契約状況調査票!$F:$AW,10,FALSE))</f>
        <v/>
      </c>
      <c r="G105" s="15" t="str">
        <f>IF(A105="","",VLOOKUP(A105,[7]令和4年度契約状況調査票!$F:$AW,30,FALSE))</f>
        <v/>
      </c>
      <c r="H105" s="16" t="str">
        <f>IF(A105="","",IF(VLOOKUP(A105,[7]令和4年度契約状況調査票!$F:$AW,15,FALSE)="他官署で調達手続きを実施のため","他官署で調達手続きを実施のため",IF(VLOOKUP(A105,[7]令和4年度契約状況調査票!$F:$AW,22,FALSE)="②同種の他の契約の予定価格を類推されるおそれがあるため公表しない","同種の他の契約の予定価格を類推されるおそれがあるため公表しない",IF(VLOOKUP(A105,[7]令和4年度契約状況調査票!$F:$AW,22,FALSE)="－","－",IF(VLOOKUP(A105,[7]令和4年度契約状況調査票!$F:$AW,6,FALSE)&lt;&gt;"",TEXT(VLOOKUP(A105,[7]令和4年度契約状況調査票!$F:$AW,15,FALSE),"#,##0円")&amp;CHAR(10)&amp;"(A)",VLOOKUP(A105,[7]令和4年度契約状況調査票!$F:$AW,15,FALSE))))))</f>
        <v/>
      </c>
      <c r="I105" s="16" t="str">
        <f>IF(A105="","",VLOOKUP(A105,[7]令和4年度契約状況調査票!$F:$AW,16,FALSE))</f>
        <v/>
      </c>
      <c r="J105" s="17" t="str">
        <f>IF(A105="","",IF(VLOOKUP(A105,[7]令和4年度契約状況調査票!$F:$AW,15,FALSE)="他官署で調達手続きを実施のため","－",IF(VLOOKUP(A105,[7]令和4年度契約状況調査票!$F:$AW,22,FALSE)="②同種の他の契約の予定価格を類推されるおそれがあるため公表しない","－",IF(VLOOKUP(A105,[7]令和4年度契約状況調査票!$F:$AW,22,FALSE)="－","－",IF(VLOOKUP(A105,[7]令和4年度契約状況調査票!$F:$AW,6,FALSE)&lt;&gt;"",TEXT(VLOOKUP(A105,[7]令和4年度契約状況調査票!$F:$AW,18,FALSE),"#.0%")&amp;CHAR(10)&amp;"(B/A×100)",VLOOKUP(A105,[7]令和4年度契約状況調査票!$F:$AW,18,FALSE))))))</f>
        <v/>
      </c>
      <c r="K105" s="18"/>
      <c r="L105" s="17" t="str">
        <f>IF(A105="","",IF(VLOOKUP(A105,[7]令和4年度契約状況調査票!$F:$AW,26,FALSE)="①公益社団法人","公社",IF(VLOOKUP(A105,[7]令和4年度契約状況調査票!$F:$AW,26,FALSE)="②公益財団法人","公財","")))</f>
        <v/>
      </c>
      <c r="M105" s="17" t="str">
        <f>IF(A105="","",VLOOKUP(A105,[7]令和4年度契約状況調査票!$F:$AW,27,FALSE))</f>
        <v/>
      </c>
      <c r="N105" s="18" t="str">
        <f>IF(A105="","",IF(VLOOKUP(A105,[7]令和4年度契約状況調査票!$F:$AW,12,FALSE)="国所管",VLOOKUP(A105,[7]令和4年度契約状況調査票!$F:$AW,23,FALSE),""))</f>
        <v/>
      </c>
      <c r="O105" s="19" t="str">
        <f>IF(A105="","",IF(AND(Q105="○",P105="分担契約/単価契約"),"単価契約"&amp;CHAR(10)&amp;"予定調達総額 "&amp;TEXT(VLOOKUP(A105,[7]令和4年度契約状況調査票!$F:$AW,15,FALSE),"#,##0円")&amp;"(B)"&amp;CHAR(10)&amp;"分担契約"&amp;CHAR(10)&amp;VLOOKUP(A105,[7]令和4年度契約状況調査票!$F:$AW,31,FALSE),IF(AND(Q105="○",P105="分担契約"),"分担契約"&amp;CHAR(10)&amp;"契約総額 "&amp;TEXT(VLOOKUP(A105,[7]令和4年度契約状況調査票!$F:$AW,15,FALSE),"#,##0円")&amp;"(B)"&amp;CHAR(10)&amp;VLOOKUP(A105,[7]令和4年度契約状況調査票!$F:$AW,31,FALSE),(IF(P105="分担契約/単価契約","単価契約"&amp;CHAR(10)&amp;"予定調達総額 "&amp;TEXT(VLOOKUP(A105,[7]令和4年度契約状況調査票!$F:$AW,15,FALSE),"#,##0円")&amp;CHAR(10)&amp;"分担契約"&amp;CHAR(10)&amp;VLOOKUP(A105,[7]令和4年度契約状況調査票!$F:$AW,31,FALSE),IF(P105="分担契約","分担契約"&amp;CHAR(10)&amp;"契約総額 "&amp;TEXT(VLOOKUP(A105,[7]令和4年度契約状況調査票!$F:$AW,15,FALSE),"#,##0円")&amp;CHAR(10)&amp;VLOOKUP(A105,[7]令和4年度契約状況調査票!$F:$AW,31,FALSE),IF(P105="単価契約","単価契約"&amp;CHAR(10)&amp;"予定調達総額 "&amp;TEXT(VLOOKUP(A105,[7]令和4年度契約状況調査票!$F:$AW,15,FALSE),"#,##0円")&amp;CHAR(10)&amp;VLOOKUP(A105,[7]令和4年度契約状況調査票!$F:$AW,31,FALSE),VLOOKUP(A105,[7]令和4年度契約状況調査票!$F:$AW,31,FALSE))))))))</f>
        <v/>
      </c>
      <c r="P105" s="9" t="str">
        <f>IF(A105="","",VLOOKUP(A105,[7]令和4年度契約状況調査票!$F:$CE,52,FALSE))</f>
        <v/>
      </c>
    </row>
    <row r="106" spans="1:16" s="20" customFormat="1" ht="60" hidden="1" customHeight="1">
      <c r="A106" s="10" t="str">
        <f>IF(MAX([7]令和4年度契約状況調査票!F125:F1119)&gt;=ROW()-5,ROW()-5,"")</f>
        <v/>
      </c>
      <c r="B106" s="11" t="str">
        <f>IF(A106="","",VLOOKUP(A106,[7]令和4年度契約状況調査票!$F:$AW,4,FALSE))</f>
        <v/>
      </c>
      <c r="C106" s="12" t="str">
        <f>IF(A106="","",VLOOKUP(A106,[7]令和4年度契約状況調査票!$F:$AW,5,FALSE))</f>
        <v/>
      </c>
      <c r="D106" s="13" t="str">
        <f>IF(A106="","",VLOOKUP(A106,[7]令和4年度契約状況調査票!$F:$AW,8,FALSE))</f>
        <v/>
      </c>
      <c r="E106" s="11" t="str">
        <f>IF(A106="","",VLOOKUP(A106,[7]令和4年度契約状況調査票!$F:$AW,9,FALSE))</f>
        <v/>
      </c>
      <c r="F106" s="14" t="str">
        <f>IF(A106="","",VLOOKUP(A106,[7]令和4年度契約状況調査票!$F:$AW,10,FALSE))</f>
        <v/>
      </c>
      <c r="G106" s="15" t="str">
        <f>IF(A106="","",VLOOKUP(A106,[7]令和4年度契約状況調査票!$F:$AW,30,FALSE))</f>
        <v/>
      </c>
      <c r="H106" s="16" t="str">
        <f>IF(A106="","",IF(VLOOKUP(A106,[7]令和4年度契約状況調査票!$F:$AW,15,FALSE)="他官署で調達手続きを実施のため","他官署で調達手続きを実施のため",IF(VLOOKUP(A106,[7]令和4年度契約状況調査票!$F:$AW,22,FALSE)="②同種の他の契約の予定価格を類推されるおそれがあるため公表しない","同種の他の契約の予定価格を類推されるおそれがあるため公表しない",IF(VLOOKUP(A106,[7]令和4年度契約状況調査票!$F:$AW,22,FALSE)="－","－",IF(VLOOKUP(A106,[7]令和4年度契約状況調査票!$F:$AW,6,FALSE)&lt;&gt;"",TEXT(VLOOKUP(A106,[7]令和4年度契約状況調査票!$F:$AW,15,FALSE),"#,##0円")&amp;CHAR(10)&amp;"(A)",VLOOKUP(A106,[7]令和4年度契約状況調査票!$F:$AW,15,FALSE))))))</f>
        <v/>
      </c>
      <c r="I106" s="16" t="str">
        <f>IF(A106="","",VLOOKUP(A106,[7]令和4年度契約状況調査票!$F:$AW,16,FALSE))</f>
        <v/>
      </c>
      <c r="J106" s="17" t="str">
        <f>IF(A106="","",IF(VLOOKUP(A106,[7]令和4年度契約状況調査票!$F:$AW,15,FALSE)="他官署で調達手続きを実施のため","－",IF(VLOOKUP(A106,[7]令和4年度契約状況調査票!$F:$AW,22,FALSE)="②同種の他の契約の予定価格を類推されるおそれがあるため公表しない","－",IF(VLOOKUP(A106,[7]令和4年度契約状況調査票!$F:$AW,22,FALSE)="－","－",IF(VLOOKUP(A106,[7]令和4年度契約状況調査票!$F:$AW,6,FALSE)&lt;&gt;"",TEXT(VLOOKUP(A106,[7]令和4年度契約状況調査票!$F:$AW,18,FALSE),"#.0%")&amp;CHAR(10)&amp;"(B/A×100)",VLOOKUP(A106,[7]令和4年度契約状況調査票!$F:$AW,18,FALSE))))))</f>
        <v/>
      </c>
      <c r="K106" s="18"/>
      <c r="L106" s="17" t="str">
        <f>IF(A106="","",IF(VLOOKUP(A106,[7]令和4年度契約状況調査票!$F:$AW,26,FALSE)="①公益社団法人","公社",IF(VLOOKUP(A106,[7]令和4年度契約状況調査票!$F:$AW,26,FALSE)="②公益財団法人","公財","")))</f>
        <v/>
      </c>
      <c r="M106" s="17" t="str">
        <f>IF(A106="","",VLOOKUP(A106,[7]令和4年度契約状況調査票!$F:$AW,27,FALSE))</f>
        <v/>
      </c>
      <c r="N106" s="18" t="str">
        <f>IF(A106="","",IF(VLOOKUP(A106,[7]令和4年度契約状況調査票!$F:$AW,12,FALSE)="国所管",VLOOKUP(A106,[7]令和4年度契約状況調査票!$F:$AW,23,FALSE),""))</f>
        <v/>
      </c>
      <c r="O106" s="19" t="str">
        <f>IF(A106="","",IF(AND(Q106="○",P106="分担契約/単価契約"),"単価契約"&amp;CHAR(10)&amp;"予定調達総額 "&amp;TEXT(VLOOKUP(A106,[7]令和4年度契約状況調査票!$F:$AW,15,FALSE),"#,##0円")&amp;"(B)"&amp;CHAR(10)&amp;"分担契約"&amp;CHAR(10)&amp;VLOOKUP(A106,[7]令和4年度契約状況調査票!$F:$AW,31,FALSE),IF(AND(Q106="○",P106="分担契約"),"分担契約"&amp;CHAR(10)&amp;"契約総額 "&amp;TEXT(VLOOKUP(A106,[7]令和4年度契約状況調査票!$F:$AW,15,FALSE),"#,##0円")&amp;"(B)"&amp;CHAR(10)&amp;VLOOKUP(A106,[7]令和4年度契約状況調査票!$F:$AW,31,FALSE),(IF(P106="分担契約/単価契約","単価契約"&amp;CHAR(10)&amp;"予定調達総額 "&amp;TEXT(VLOOKUP(A106,[7]令和4年度契約状況調査票!$F:$AW,15,FALSE),"#,##0円")&amp;CHAR(10)&amp;"分担契約"&amp;CHAR(10)&amp;VLOOKUP(A106,[7]令和4年度契約状況調査票!$F:$AW,31,FALSE),IF(P106="分担契約","分担契約"&amp;CHAR(10)&amp;"契約総額 "&amp;TEXT(VLOOKUP(A106,[7]令和4年度契約状況調査票!$F:$AW,15,FALSE),"#,##0円")&amp;CHAR(10)&amp;VLOOKUP(A106,[7]令和4年度契約状況調査票!$F:$AW,31,FALSE),IF(P106="単価契約","単価契約"&amp;CHAR(10)&amp;"予定調達総額 "&amp;TEXT(VLOOKUP(A106,[7]令和4年度契約状況調査票!$F:$AW,15,FALSE),"#,##0円")&amp;CHAR(10)&amp;VLOOKUP(A106,[7]令和4年度契約状況調査票!$F:$AW,31,FALSE),VLOOKUP(A106,[7]令和4年度契約状況調査票!$F:$AW,31,FALSE))))))))</f>
        <v/>
      </c>
      <c r="P106" s="9" t="str">
        <f>IF(A106="","",VLOOKUP(A106,[7]令和4年度契約状況調査票!$F:$CE,52,FALSE))</f>
        <v/>
      </c>
    </row>
    <row r="107" spans="1:16" s="20" customFormat="1" ht="60" hidden="1" customHeight="1">
      <c r="A107" s="10" t="str">
        <f>IF(MAX([7]令和4年度契約状況調査票!F126:F1120)&gt;=ROW()-5,ROW()-5,"")</f>
        <v/>
      </c>
      <c r="B107" s="11" t="str">
        <f>IF(A107="","",VLOOKUP(A107,[7]令和4年度契約状況調査票!$F:$AW,4,FALSE))</f>
        <v/>
      </c>
      <c r="C107" s="12" t="str">
        <f>IF(A107="","",VLOOKUP(A107,[7]令和4年度契約状況調査票!$F:$AW,5,FALSE))</f>
        <v/>
      </c>
      <c r="D107" s="13" t="str">
        <f>IF(A107="","",VLOOKUP(A107,[7]令和4年度契約状況調査票!$F:$AW,8,FALSE))</f>
        <v/>
      </c>
      <c r="E107" s="11" t="str">
        <f>IF(A107="","",VLOOKUP(A107,[7]令和4年度契約状況調査票!$F:$AW,9,FALSE))</f>
        <v/>
      </c>
      <c r="F107" s="14" t="str">
        <f>IF(A107="","",VLOOKUP(A107,[7]令和4年度契約状況調査票!$F:$AW,10,FALSE))</f>
        <v/>
      </c>
      <c r="G107" s="15" t="str">
        <f>IF(A107="","",VLOOKUP(A107,[7]令和4年度契約状況調査票!$F:$AW,30,FALSE))</f>
        <v/>
      </c>
      <c r="H107" s="16" t="str">
        <f>IF(A107="","",IF(VLOOKUP(A107,[7]令和4年度契約状況調査票!$F:$AW,15,FALSE)="他官署で調達手続きを実施のため","他官署で調達手続きを実施のため",IF(VLOOKUP(A107,[7]令和4年度契約状況調査票!$F:$AW,22,FALSE)="②同種の他の契約の予定価格を類推されるおそれがあるため公表しない","同種の他の契約の予定価格を類推されるおそれがあるため公表しない",IF(VLOOKUP(A107,[7]令和4年度契約状況調査票!$F:$AW,22,FALSE)="－","－",IF(VLOOKUP(A107,[7]令和4年度契約状況調査票!$F:$AW,6,FALSE)&lt;&gt;"",TEXT(VLOOKUP(A107,[7]令和4年度契約状況調査票!$F:$AW,15,FALSE),"#,##0円")&amp;CHAR(10)&amp;"(A)",VLOOKUP(A107,[7]令和4年度契約状況調査票!$F:$AW,15,FALSE))))))</f>
        <v/>
      </c>
      <c r="I107" s="16" t="str">
        <f>IF(A107="","",VLOOKUP(A107,[7]令和4年度契約状況調査票!$F:$AW,16,FALSE))</f>
        <v/>
      </c>
      <c r="J107" s="17" t="str">
        <f>IF(A107="","",IF(VLOOKUP(A107,[7]令和4年度契約状況調査票!$F:$AW,15,FALSE)="他官署で調達手続きを実施のため","－",IF(VLOOKUP(A107,[7]令和4年度契約状況調査票!$F:$AW,22,FALSE)="②同種の他の契約の予定価格を類推されるおそれがあるため公表しない","－",IF(VLOOKUP(A107,[7]令和4年度契約状況調査票!$F:$AW,22,FALSE)="－","－",IF(VLOOKUP(A107,[7]令和4年度契約状況調査票!$F:$AW,6,FALSE)&lt;&gt;"",TEXT(VLOOKUP(A107,[7]令和4年度契約状況調査票!$F:$AW,18,FALSE),"#.0%")&amp;CHAR(10)&amp;"(B/A×100)",VLOOKUP(A107,[7]令和4年度契約状況調査票!$F:$AW,18,FALSE))))))</f>
        <v/>
      </c>
      <c r="K107" s="18"/>
      <c r="L107" s="17" t="str">
        <f>IF(A107="","",IF(VLOOKUP(A107,[7]令和4年度契約状況調査票!$F:$AW,26,FALSE)="①公益社団法人","公社",IF(VLOOKUP(A107,[7]令和4年度契約状況調査票!$F:$AW,26,FALSE)="②公益財団法人","公財","")))</f>
        <v/>
      </c>
      <c r="M107" s="17" t="str">
        <f>IF(A107="","",VLOOKUP(A107,[7]令和4年度契約状況調査票!$F:$AW,27,FALSE))</f>
        <v/>
      </c>
      <c r="N107" s="18" t="str">
        <f>IF(A107="","",IF(VLOOKUP(A107,[7]令和4年度契約状況調査票!$F:$AW,12,FALSE)="国所管",VLOOKUP(A107,[7]令和4年度契約状況調査票!$F:$AW,23,FALSE),""))</f>
        <v/>
      </c>
      <c r="O107" s="19" t="str">
        <f>IF(A107="","",IF(AND(Q107="○",P107="分担契約/単価契約"),"単価契約"&amp;CHAR(10)&amp;"予定調達総額 "&amp;TEXT(VLOOKUP(A107,[7]令和4年度契約状況調査票!$F:$AW,15,FALSE),"#,##0円")&amp;"(B)"&amp;CHAR(10)&amp;"分担契約"&amp;CHAR(10)&amp;VLOOKUP(A107,[7]令和4年度契約状況調査票!$F:$AW,31,FALSE),IF(AND(Q107="○",P107="分担契約"),"分担契約"&amp;CHAR(10)&amp;"契約総額 "&amp;TEXT(VLOOKUP(A107,[7]令和4年度契約状況調査票!$F:$AW,15,FALSE),"#,##0円")&amp;"(B)"&amp;CHAR(10)&amp;VLOOKUP(A107,[7]令和4年度契約状況調査票!$F:$AW,31,FALSE),(IF(P107="分担契約/単価契約","単価契約"&amp;CHAR(10)&amp;"予定調達総額 "&amp;TEXT(VLOOKUP(A107,[7]令和4年度契約状況調査票!$F:$AW,15,FALSE),"#,##0円")&amp;CHAR(10)&amp;"分担契約"&amp;CHAR(10)&amp;VLOOKUP(A107,[7]令和4年度契約状況調査票!$F:$AW,31,FALSE),IF(P107="分担契約","分担契約"&amp;CHAR(10)&amp;"契約総額 "&amp;TEXT(VLOOKUP(A107,[7]令和4年度契約状況調査票!$F:$AW,15,FALSE),"#,##0円")&amp;CHAR(10)&amp;VLOOKUP(A107,[7]令和4年度契約状況調査票!$F:$AW,31,FALSE),IF(P107="単価契約","単価契約"&amp;CHAR(10)&amp;"予定調達総額 "&amp;TEXT(VLOOKUP(A107,[7]令和4年度契約状況調査票!$F:$AW,15,FALSE),"#,##0円")&amp;CHAR(10)&amp;VLOOKUP(A107,[7]令和4年度契約状況調査票!$F:$AW,31,FALSE),VLOOKUP(A107,[7]令和4年度契約状況調査票!$F:$AW,31,FALSE))))))))</f>
        <v/>
      </c>
      <c r="P107" s="9" t="str">
        <f>IF(A107="","",VLOOKUP(A107,[7]令和4年度契約状況調査票!$F:$CE,52,FALSE))</f>
        <v/>
      </c>
    </row>
    <row r="108" spans="1:16" s="20" customFormat="1" ht="60" hidden="1" customHeight="1">
      <c r="A108" s="10" t="str">
        <f>IF(MAX([7]令和4年度契約状況調査票!F127:F1121)&gt;=ROW()-5,ROW()-5,"")</f>
        <v/>
      </c>
      <c r="B108" s="11" t="str">
        <f>IF(A108="","",VLOOKUP(A108,[7]令和4年度契約状況調査票!$F:$AW,4,FALSE))</f>
        <v/>
      </c>
      <c r="C108" s="12" t="str">
        <f>IF(A108="","",VLOOKUP(A108,[7]令和4年度契約状況調査票!$F:$AW,5,FALSE))</f>
        <v/>
      </c>
      <c r="D108" s="13" t="str">
        <f>IF(A108="","",VLOOKUP(A108,[7]令和4年度契約状況調査票!$F:$AW,8,FALSE))</f>
        <v/>
      </c>
      <c r="E108" s="11" t="str">
        <f>IF(A108="","",VLOOKUP(A108,[7]令和4年度契約状況調査票!$F:$AW,9,FALSE))</f>
        <v/>
      </c>
      <c r="F108" s="14" t="str">
        <f>IF(A108="","",VLOOKUP(A108,[7]令和4年度契約状況調査票!$F:$AW,10,FALSE))</f>
        <v/>
      </c>
      <c r="G108" s="15" t="str">
        <f>IF(A108="","",VLOOKUP(A108,[7]令和4年度契約状況調査票!$F:$AW,30,FALSE))</f>
        <v/>
      </c>
      <c r="H108" s="16" t="str">
        <f>IF(A108="","",IF(VLOOKUP(A108,[7]令和4年度契約状況調査票!$F:$AW,15,FALSE)="他官署で調達手続きを実施のため","他官署で調達手続きを実施のため",IF(VLOOKUP(A108,[7]令和4年度契約状況調査票!$F:$AW,22,FALSE)="②同種の他の契約の予定価格を類推されるおそれがあるため公表しない","同種の他の契約の予定価格を類推されるおそれがあるため公表しない",IF(VLOOKUP(A108,[7]令和4年度契約状況調査票!$F:$AW,22,FALSE)="－","－",IF(VLOOKUP(A108,[7]令和4年度契約状況調査票!$F:$AW,6,FALSE)&lt;&gt;"",TEXT(VLOOKUP(A108,[7]令和4年度契約状況調査票!$F:$AW,15,FALSE),"#,##0円")&amp;CHAR(10)&amp;"(A)",VLOOKUP(A108,[7]令和4年度契約状況調査票!$F:$AW,15,FALSE))))))</f>
        <v/>
      </c>
      <c r="I108" s="16" t="str">
        <f>IF(A108="","",VLOOKUP(A108,[7]令和4年度契約状況調査票!$F:$AW,16,FALSE))</f>
        <v/>
      </c>
      <c r="J108" s="17" t="str">
        <f>IF(A108="","",IF(VLOOKUP(A108,[7]令和4年度契約状況調査票!$F:$AW,15,FALSE)="他官署で調達手続きを実施のため","－",IF(VLOOKUP(A108,[7]令和4年度契約状況調査票!$F:$AW,22,FALSE)="②同種の他の契約の予定価格を類推されるおそれがあるため公表しない","－",IF(VLOOKUP(A108,[7]令和4年度契約状況調査票!$F:$AW,22,FALSE)="－","－",IF(VLOOKUP(A108,[7]令和4年度契約状況調査票!$F:$AW,6,FALSE)&lt;&gt;"",TEXT(VLOOKUP(A108,[7]令和4年度契約状況調査票!$F:$AW,18,FALSE),"#.0%")&amp;CHAR(10)&amp;"(B/A×100)",VLOOKUP(A108,[7]令和4年度契約状況調査票!$F:$AW,18,FALSE))))))</f>
        <v/>
      </c>
      <c r="K108" s="18"/>
      <c r="L108" s="17" t="str">
        <f>IF(A108="","",IF(VLOOKUP(A108,[7]令和4年度契約状況調査票!$F:$AW,26,FALSE)="①公益社団法人","公社",IF(VLOOKUP(A108,[7]令和4年度契約状況調査票!$F:$AW,26,FALSE)="②公益財団法人","公財","")))</f>
        <v/>
      </c>
      <c r="M108" s="17" t="str">
        <f>IF(A108="","",VLOOKUP(A108,[7]令和4年度契約状況調査票!$F:$AW,27,FALSE))</f>
        <v/>
      </c>
      <c r="N108" s="18" t="str">
        <f>IF(A108="","",IF(VLOOKUP(A108,[7]令和4年度契約状況調査票!$F:$AW,12,FALSE)="国所管",VLOOKUP(A108,[7]令和4年度契約状況調査票!$F:$AW,23,FALSE),""))</f>
        <v/>
      </c>
      <c r="O108" s="19" t="str">
        <f>IF(A108="","",IF(AND(Q108="○",P108="分担契約/単価契約"),"単価契約"&amp;CHAR(10)&amp;"予定調達総額 "&amp;TEXT(VLOOKUP(A108,[7]令和4年度契約状況調査票!$F:$AW,15,FALSE),"#,##0円")&amp;"(B)"&amp;CHAR(10)&amp;"分担契約"&amp;CHAR(10)&amp;VLOOKUP(A108,[7]令和4年度契約状況調査票!$F:$AW,31,FALSE),IF(AND(Q108="○",P108="分担契約"),"分担契約"&amp;CHAR(10)&amp;"契約総額 "&amp;TEXT(VLOOKUP(A108,[7]令和4年度契約状況調査票!$F:$AW,15,FALSE),"#,##0円")&amp;"(B)"&amp;CHAR(10)&amp;VLOOKUP(A108,[7]令和4年度契約状況調査票!$F:$AW,31,FALSE),(IF(P108="分担契約/単価契約","単価契約"&amp;CHAR(10)&amp;"予定調達総額 "&amp;TEXT(VLOOKUP(A108,[7]令和4年度契約状況調査票!$F:$AW,15,FALSE),"#,##0円")&amp;CHAR(10)&amp;"分担契約"&amp;CHAR(10)&amp;VLOOKUP(A108,[7]令和4年度契約状況調査票!$F:$AW,31,FALSE),IF(P108="分担契約","分担契約"&amp;CHAR(10)&amp;"契約総額 "&amp;TEXT(VLOOKUP(A108,[7]令和4年度契約状況調査票!$F:$AW,15,FALSE),"#,##0円")&amp;CHAR(10)&amp;VLOOKUP(A108,[7]令和4年度契約状況調査票!$F:$AW,31,FALSE),IF(P108="単価契約","単価契約"&amp;CHAR(10)&amp;"予定調達総額 "&amp;TEXT(VLOOKUP(A108,[7]令和4年度契約状況調査票!$F:$AW,15,FALSE),"#,##0円")&amp;CHAR(10)&amp;VLOOKUP(A108,[7]令和4年度契約状況調査票!$F:$AW,31,FALSE),VLOOKUP(A108,[7]令和4年度契約状況調査票!$F:$AW,31,FALSE))))))))</f>
        <v/>
      </c>
      <c r="P108" s="9" t="str">
        <f>IF(A108="","",VLOOKUP(A108,[7]令和4年度契約状況調査票!$F:$CE,52,FALSE))</f>
        <v/>
      </c>
    </row>
    <row r="109" spans="1:16" s="20" customFormat="1" ht="60" hidden="1" customHeight="1">
      <c r="A109" s="10" t="str">
        <f>IF(MAX([7]令和4年度契約状況調査票!F128:F1122)&gt;=ROW()-5,ROW()-5,"")</f>
        <v/>
      </c>
      <c r="B109" s="11" t="str">
        <f>IF(A109="","",VLOOKUP(A109,[7]令和4年度契約状況調査票!$F:$AW,4,FALSE))</f>
        <v/>
      </c>
      <c r="C109" s="12" t="str">
        <f>IF(A109="","",VLOOKUP(A109,[7]令和4年度契約状況調査票!$F:$AW,5,FALSE))</f>
        <v/>
      </c>
      <c r="D109" s="13" t="str">
        <f>IF(A109="","",VLOOKUP(A109,[7]令和4年度契約状況調査票!$F:$AW,8,FALSE))</f>
        <v/>
      </c>
      <c r="E109" s="11" t="str">
        <f>IF(A109="","",VLOOKUP(A109,[7]令和4年度契約状況調査票!$F:$AW,9,FALSE))</f>
        <v/>
      </c>
      <c r="F109" s="14" t="str">
        <f>IF(A109="","",VLOOKUP(A109,[7]令和4年度契約状況調査票!$F:$AW,10,FALSE))</f>
        <v/>
      </c>
      <c r="G109" s="15" t="str">
        <f>IF(A109="","",VLOOKUP(A109,[7]令和4年度契約状況調査票!$F:$AW,30,FALSE))</f>
        <v/>
      </c>
      <c r="H109" s="16" t="str">
        <f>IF(A109="","",IF(VLOOKUP(A109,[7]令和4年度契約状況調査票!$F:$AW,15,FALSE)="他官署で調達手続きを実施のため","他官署で調達手続きを実施のため",IF(VLOOKUP(A109,[7]令和4年度契約状況調査票!$F:$AW,22,FALSE)="②同種の他の契約の予定価格を類推されるおそれがあるため公表しない","同種の他の契約の予定価格を類推されるおそれがあるため公表しない",IF(VLOOKUP(A109,[7]令和4年度契約状況調査票!$F:$AW,22,FALSE)="－","－",IF(VLOOKUP(A109,[7]令和4年度契約状況調査票!$F:$AW,6,FALSE)&lt;&gt;"",TEXT(VLOOKUP(A109,[7]令和4年度契約状況調査票!$F:$AW,15,FALSE),"#,##0円")&amp;CHAR(10)&amp;"(A)",VLOOKUP(A109,[7]令和4年度契約状況調査票!$F:$AW,15,FALSE))))))</f>
        <v/>
      </c>
      <c r="I109" s="16" t="str">
        <f>IF(A109="","",VLOOKUP(A109,[7]令和4年度契約状況調査票!$F:$AW,16,FALSE))</f>
        <v/>
      </c>
      <c r="J109" s="17" t="str">
        <f>IF(A109="","",IF(VLOOKUP(A109,[7]令和4年度契約状況調査票!$F:$AW,15,FALSE)="他官署で調達手続きを実施のため","－",IF(VLOOKUP(A109,[7]令和4年度契約状況調査票!$F:$AW,22,FALSE)="②同種の他の契約の予定価格を類推されるおそれがあるため公表しない","－",IF(VLOOKUP(A109,[7]令和4年度契約状況調査票!$F:$AW,22,FALSE)="－","－",IF(VLOOKUP(A109,[7]令和4年度契約状況調査票!$F:$AW,6,FALSE)&lt;&gt;"",TEXT(VLOOKUP(A109,[7]令和4年度契約状況調査票!$F:$AW,18,FALSE),"#.0%")&amp;CHAR(10)&amp;"(B/A×100)",VLOOKUP(A109,[7]令和4年度契約状況調査票!$F:$AW,18,FALSE))))))</f>
        <v/>
      </c>
      <c r="K109" s="18"/>
      <c r="L109" s="17" t="str">
        <f>IF(A109="","",IF(VLOOKUP(A109,[7]令和4年度契約状況調査票!$F:$AW,26,FALSE)="①公益社団法人","公社",IF(VLOOKUP(A109,[7]令和4年度契約状況調査票!$F:$AW,26,FALSE)="②公益財団法人","公財","")))</f>
        <v/>
      </c>
      <c r="M109" s="17" t="str">
        <f>IF(A109="","",VLOOKUP(A109,[7]令和4年度契約状況調査票!$F:$AW,27,FALSE))</f>
        <v/>
      </c>
      <c r="N109" s="18" t="str">
        <f>IF(A109="","",IF(VLOOKUP(A109,[7]令和4年度契約状況調査票!$F:$AW,12,FALSE)="国所管",VLOOKUP(A109,[7]令和4年度契約状況調査票!$F:$AW,23,FALSE),""))</f>
        <v/>
      </c>
      <c r="O109" s="19" t="str">
        <f>IF(A109="","",IF(AND(Q109="○",P109="分担契約/単価契約"),"単価契約"&amp;CHAR(10)&amp;"予定調達総額 "&amp;TEXT(VLOOKUP(A109,[7]令和4年度契約状況調査票!$F:$AW,15,FALSE),"#,##0円")&amp;"(B)"&amp;CHAR(10)&amp;"分担契約"&amp;CHAR(10)&amp;VLOOKUP(A109,[7]令和4年度契約状況調査票!$F:$AW,31,FALSE),IF(AND(Q109="○",P109="分担契約"),"分担契約"&amp;CHAR(10)&amp;"契約総額 "&amp;TEXT(VLOOKUP(A109,[7]令和4年度契約状況調査票!$F:$AW,15,FALSE),"#,##0円")&amp;"(B)"&amp;CHAR(10)&amp;VLOOKUP(A109,[7]令和4年度契約状況調査票!$F:$AW,31,FALSE),(IF(P109="分担契約/単価契約","単価契約"&amp;CHAR(10)&amp;"予定調達総額 "&amp;TEXT(VLOOKUP(A109,[7]令和4年度契約状況調査票!$F:$AW,15,FALSE),"#,##0円")&amp;CHAR(10)&amp;"分担契約"&amp;CHAR(10)&amp;VLOOKUP(A109,[7]令和4年度契約状況調査票!$F:$AW,31,FALSE),IF(P109="分担契約","分担契約"&amp;CHAR(10)&amp;"契約総額 "&amp;TEXT(VLOOKUP(A109,[7]令和4年度契約状況調査票!$F:$AW,15,FALSE),"#,##0円")&amp;CHAR(10)&amp;VLOOKUP(A109,[7]令和4年度契約状況調査票!$F:$AW,31,FALSE),IF(P109="単価契約","単価契約"&amp;CHAR(10)&amp;"予定調達総額 "&amp;TEXT(VLOOKUP(A109,[7]令和4年度契約状況調査票!$F:$AW,15,FALSE),"#,##0円")&amp;CHAR(10)&amp;VLOOKUP(A109,[7]令和4年度契約状況調査票!$F:$AW,31,FALSE),VLOOKUP(A109,[7]令和4年度契約状況調査票!$F:$AW,31,FALSE))))))))</f>
        <v/>
      </c>
      <c r="P109" s="9" t="str">
        <f>IF(A109="","",VLOOKUP(A109,[7]令和4年度契約状況調査票!$F:$CE,52,FALSE))</f>
        <v/>
      </c>
    </row>
    <row r="110" spans="1:16" s="20" customFormat="1" ht="60" hidden="1" customHeight="1">
      <c r="A110" s="10" t="str">
        <f>IF(MAX([7]令和4年度契約状況調査票!F129:F1123)&gt;=ROW()-5,ROW()-5,"")</f>
        <v/>
      </c>
      <c r="B110" s="11" t="str">
        <f>IF(A110="","",VLOOKUP(A110,[7]令和4年度契約状況調査票!$F:$AW,4,FALSE))</f>
        <v/>
      </c>
      <c r="C110" s="12" t="str">
        <f>IF(A110="","",VLOOKUP(A110,[7]令和4年度契約状況調査票!$F:$AW,5,FALSE))</f>
        <v/>
      </c>
      <c r="D110" s="13" t="str">
        <f>IF(A110="","",VLOOKUP(A110,[7]令和4年度契約状況調査票!$F:$AW,8,FALSE))</f>
        <v/>
      </c>
      <c r="E110" s="11" t="str">
        <f>IF(A110="","",VLOOKUP(A110,[7]令和4年度契約状況調査票!$F:$AW,9,FALSE))</f>
        <v/>
      </c>
      <c r="F110" s="14" t="str">
        <f>IF(A110="","",VLOOKUP(A110,[7]令和4年度契約状況調査票!$F:$AW,10,FALSE))</f>
        <v/>
      </c>
      <c r="G110" s="15" t="str">
        <f>IF(A110="","",VLOOKUP(A110,[7]令和4年度契約状況調査票!$F:$AW,30,FALSE))</f>
        <v/>
      </c>
      <c r="H110" s="16" t="str">
        <f>IF(A110="","",IF(VLOOKUP(A110,[7]令和4年度契約状況調査票!$F:$AW,15,FALSE)="他官署で調達手続きを実施のため","他官署で調達手続きを実施のため",IF(VLOOKUP(A110,[7]令和4年度契約状況調査票!$F:$AW,22,FALSE)="②同種の他の契約の予定価格を類推されるおそれがあるため公表しない","同種の他の契約の予定価格を類推されるおそれがあるため公表しない",IF(VLOOKUP(A110,[7]令和4年度契約状況調査票!$F:$AW,22,FALSE)="－","－",IF(VLOOKUP(A110,[7]令和4年度契約状況調査票!$F:$AW,6,FALSE)&lt;&gt;"",TEXT(VLOOKUP(A110,[7]令和4年度契約状況調査票!$F:$AW,15,FALSE),"#,##0円")&amp;CHAR(10)&amp;"(A)",VLOOKUP(A110,[7]令和4年度契約状況調査票!$F:$AW,15,FALSE))))))</f>
        <v/>
      </c>
      <c r="I110" s="16" t="str">
        <f>IF(A110="","",VLOOKUP(A110,[7]令和4年度契約状況調査票!$F:$AW,16,FALSE))</f>
        <v/>
      </c>
      <c r="J110" s="17" t="str">
        <f>IF(A110="","",IF(VLOOKUP(A110,[7]令和4年度契約状況調査票!$F:$AW,15,FALSE)="他官署で調達手続きを実施のため","－",IF(VLOOKUP(A110,[7]令和4年度契約状況調査票!$F:$AW,22,FALSE)="②同種の他の契約の予定価格を類推されるおそれがあるため公表しない","－",IF(VLOOKUP(A110,[7]令和4年度契約状況調査票!$F:$AW,22,FALSE)="－","－",IF(VLOOKUP(A110,[7]令和4年度契約状況調査票!$F:$AW,6,FALSE)&lt;&gt;"",TEXT(VLOOKUP(A110,[7]令和4年度契約状況調査票!$F:$AW,18,FALSE),"#.0%")&amp;CHAR(10)&amp;"(B/A×100)",VLOOKUP(A110,[7]令和4年度契約状況調査票!$F:$AW,18,FALSE))))))</f>
        <v/>
      </c>
      <c r="K110" s="18"/>
      <c r="L110" s="17" t="str">
        <f>IF(A110="","",IF(VLOOKUP(A110,[7]令和4年度契約状況調査票!$F:$AW,26,FALSE)="①公益社団法人","公社",IF(VLOOKUP(A110,[7]令和4年度契約状況調査票!$F:$AW,26,FALSE)="②公益財団法人","公財","")))</f>
        <v/>
      </c>
      <c r="M110" s="17" t="str">
        <f>IF(A110="","",VLOOKUP(A110,[7]令和4年度契約状況調査票!$F:$AW,27,FALSE))</f>
        <v/>
      </c>
      <c r="N110" s="18" t="str">
        <f>IF(A110="","",IF(VLOOKUP(A110,[7]令和4年度契約状況調査票!$F:$AW,12,FALSE)="国所管",VLOOKUP(A110,[7]令和4年度契約状況調査票!$F:$AW,23,FALSE),""))</f>
        <v/>
      </c>
      <c r="O110" s="19" t="str">
        <f>IF(A110="","",IF(AND(Q110="○",P110="分担契約/単価契約"),"単価契約"&amp;CHAR(10)&amp;"予定調達総額 "&amp;TEXT(VLOOKUP(A110,[7]令和4年度契約状況調査票!$F:$AW,15,FALSE),"#,##0円")&amp;"(B)"&amp;CHAR(10)&amp;"分担契約"&amp;CHAR(10)&amp;VLOOKUP(A110,[7]令和4年度契約状況調査票!$F:$AW,31,FALSE),IF(AND(Q110="○",P110="分担契約"),"分担契約"&amp;CHAR(10)&amp;"契約総額 "&amp;TEXT(VLOOKUP(A110,[7]令和4年度契約状況調査票!$F:$AW,15,FALSE),"#,##0円")&amp;"(B)"&amp;CHAR(10)&amp;VLOOKUP(A110,[7]令和4年度契約状況調査票!$F:$AW,31,FALSE),(IF(P110="分担契約/単価契約","単価契約"&amp;CHAR(10)&amp;"予定調達総額 "&amp;TEXT(VLOOKUP(A110,[7]令和4年度契約状況調査票!$F:$AW,15,FALSE),"#,##0円")&amp;CHAR(10)&amp;"分担契約"&amp;CHAR(10)&amp;VLOOKUP(A110,[7]令和4年度契約状況調査票!$F:$AW,31,FALSE),IF(P110="分担契約","分担契約"&amp;CHAR(10)&amp;"契約総額 "&amp;TEXT(VLOOKUP(A110,[7]令和4年度契約状況調査票!$F:$AW,15,FALSE),"#,##0円")&amp;CHAR(10)&amp;VLOOKUP(A110,[7]令和4年度契約状況調査票!$F:$AW,31,FALSE),IF(P110="単価契約","単価契約"&amp;CHAR(10)&amp;"予定調達総額 "&amp;TEXT(VLOOKUP(A110,[7]令和4年度契約状況調査票!$F:$AW,15,FALSE),"#,##0円")&amp;CHAR(10)&amp;VLOOKUP(A110,[7]令和4年度契約状況調査票!$F:$AW,31,FALSE),VLOOKUP(A110,[7]令和4年度契約状況調査票!$F:$AW,31,FALSE))))))))</f>
        <v/>
      </c>
      <c r="P110" s="9" t="str">
        <f>IF(A110="","",VLOOKUP(A110,[7]令和4年度契約状況調査票!$F:$CE,52,FALSE))</f>
        <v/>
      </c>
    </row>
    <row r="111" spans="1:16" s="20" customFormat="1" ht="60" hidden="1" customHeight="1">
      <c r="A111" s="10" t="str">
        <f>IF(MAX([7]令和4年度契約状況調査票!F130:F1124)&gt;=ROW()-5,ROW()-5,"")</f>
        <v/>
      </c>
      <c r="B111" s="11" t="str">
        <f>IF(A111="","",VLOOKUP(A111,[7]令和4年度契約状況調査票!$F:$AW,4,FALSE))</f>
        <v/>
      </c>
      <c r="C111" s="12" t="str">
        <f>IF(A111="","",VLOOKUP(A111,[7]令和4年度契約状況調査票!$F:$AW,5,FALSE))</f>
        <v/>
      </c>
      <c r="D111" s="13" t="str">
        <f>IF(A111="","",VLOOKUP(A111,[7]令和4年度契約状況調査票!$F:$AW,8,FALSE))</f>
        <v/>
      </c>
      <c r="E111" s="11" t="str">
        <f>IF(A111="","",VLOOKUP(A111,[7]令和4年度契約状況調査票!$F:$AW,9,FALSE))</f>
        <v/>
      </c>
      <c r="F111" s="14" t="str">
        <f>IF(A111="","",VLOOKUP(A111,[7]令和4年度契約状況調査票!$F:$AW,10,FALSE))</f>
        <v/>
      </c>
      <c r="G111" s="15" t="str">
        <f>IF(A111="","",VLOOKUP(A111,[7]令和4年度契約状況調査票!$F:$AW,30,FALSE))</f>
        <v/>
      </c>
      <c r="H111" s="16" t="str">
        <f>IF(A111="","",IF(VLOOKUP(A111,[7]令和4年度契約状況調査票!$F:$AW,15,FALSE)="他官署で調達手続きを実施のため","他官署で調達手続きを実施のため",IF(VLOOKUP(A111,[7]令和4年度契約状況調査票!$F:$AW,22,FALSE)="②同種の他の契約の予定価格を類推されるおそれがあるため公表しない","同種の他の契約の予定価格を類推されるおそれがあるため公表しない",IF(VLOOKUP(A111,[7]令和4年度契約状況調査票!$F:$AW,22,FALSE)="－","－",IF(VLOOKUP(A111,[7]令和4年度契約状況調査票!$F:$AW,6,FALSE)&lt;&gt;"",TEXT(VLOOKUP(A111,[7]令和4年度契約状況調査票!$F:$AW,15,FALSE),"#,##0円")&amp;CHAR(10)&amp;"(A)",VLOOKUP(A111,[7]令和4年度契約状況調査票!$F:$AW,15,FALSE))))))</f>
        <v/>
      </c>
      <c r="I111" s="16" t="str">
        <f>IF(A111="","",VLOOKUP(A111,[7]令和4年度契約状況調査票!$F:$AW,16,FALSE))</f>
        <v/>
      </c>
      <c r="J111" s="17" t="str">
        <f>IF(A111="","",IF(VLOOKUP(A111,[7]令和4年度契約状況調査票!$F:$AW,15,FALSE)="他官署で調達手続きを実施のため","－",IF(VLOOKUP(A111,[7]令和4年度契約状況調査票!$F:$AW,22,FALSE)="②同種の他の契約の予定価格を類推されるおそれがあるため公表しない","－",IF(VLOOKUP(A111,[7]令和4年度契約状況調査票!$F:$AW,22,FALSE)="－","－",IF(VLOOKUP(A111,[7]令和4年度契約状況調査票!$F:$AW,6,FALSE)&lt;&gt;"",TEXT(VLOOKUP(A111,[7]令和4年度契約状況調査票!$F:$AW,18,FALSE),"#.0%")&amp;CHAR(10)&amp;"(B/A×100)",VLOOKUP(A111,[7]令和4年度契約状況調査票!$F:$AW,18,FALSE))))))</f>
        <v/>
      </c>
      <c r="K111" s="18"/>
      <c r="L111" s="17" t="str">
        <f>IF(A111="","",IF(VLOOKUP(A111,[7]令和4年度契約状況調査票!$F:$AW,26,FALSE)="①公益社団法人","公社",IF(VLOOKUP(A111,[7]令和4年度契約状況調査票!$F:$AW,26,FALSE)="②公益財団法人","公財","")))</f>
        <v/>
      </c>
      <c r="M111" s="17" t="str">
        <f>IF(A111="","",VLOOKUP(A111,[7]令和4年度契約状況調査票!$F:$AW,27,FALSE))</f>
        <v/>
      </c>
      <c r="N111" s="18" t="str">
        <f>IF(A111="","",IF(VLOOKUP(A111,[7]令和4年度契約状況調査票!$F:$AW,12,FALSE)="国所管",VLOOKUP(A111,[7]令和4年度契約状況調査票!$F:$AW,23,FALSE),""))</f>
        <v/>
      </c>
      <c r="O111" s="19" t="str">
        <f>IF(A111="","",IF(AND(Q111="○",P111="分担契約/単価契約"),"単価契約"&amp;CHAR(10)&amp;"予定調達総額 "&amp;TEXT(VLOOKUP(A111,[7]令和4年度契約状況調査票!$F:$AW,15,FALSE),"#,##0円")&amp;"(B)"&amp;CHAR(10)&amp;"分担契約"&amp;CHAR(10)&amp;VLOOKUP(A111,[7]令和4年度契約状況調査票!$F:$AW,31,FALSE),IF(AND(Q111="○",P111="分担契約"),"分担契約"&amp;CHAR(10)&amp;"契約総額 "&amp;TEXT(VLOOKUP(A111,[7]令和4年度契約状況調査票!$F:$AW,15,FALSE),"#,##0円")&amp;"(B)"&amp;CHAR(10)&amp;VLOOKUP(A111,[7]令和4年度契約状況調査票!$F:$AW,31,FALSE),(IF(P111="分担契約/単価契約","単価契約"&amp;CHAR(10)&amp;"予定調達総額 "&amp;TEXT(VLOOKUP(A111,[7]令和4年度契約状況調査票!$F:$AW,15,FALSE),"#,##0円")&amp;CHAR(10)&amp;"分担契約"&amp;CHAR(10)&amp;VLOOKUP(A111,[7]令和4年度契約状況調査票!$F:$AW,31,FALSE),IF(P111="分担契約","分担契約"&amp;CHAR(10)&amp;"契約総額 "&amp;TEXT(VLOOKUP(A111,[7]令和4年度契約状況調査票!$F:$AW,15,FALSE),"#,##0円")&amp;CHAR(10)&amp;VLOOKUP(A111,[7]令和4年度契約状況調査票!$F:$AW,31,FALSE),IF(P111="単価契約","単価契約"&amp;CHAR(10)&amp;"予定調達総額 "&amp;TEXT(VLOOKUP(A111,[7]令和4年度契約状況調査票!$F:$AW,15,FALSE),"#,##0円")&amp;CHAR(10)&amp;VLOOKUP(A111,[7]令和4年度契約状況調査票!$F:$AW,31,FALSE),VLOOKUP(A111,[7]令和4年度契約状況調査票!$F:$AW,31,FALSE))))))))</f>
        <v/>
      </c>
      <c r="P111" s="9" t="str">
        <f>IF(A111="","",VLOOKUP(A111,[7]令和4年度契約状況調査票!$F:$CE,52,FALSE))</f>
        <v/>
      </c>
    </row>
    <row r="112" spans="1:16" s="20" customFormat="1" ht="60" hidden="1" customHeight="1">
      <c r="A112" s="10" t="str">
        <f>IF(MAX([7]令和4年度契約状況調査票!F131:F1125)&gt;=ROW()-5,ROW()-5,"")</f>
        <v/>
      </c>
      <c r="B112" s="11" t="str">
        <f>IF(A112="","",VLOOKUP(A112,[7]令和4年度契約状況調査票!$F:$AW,4,FALSE))</f>
        <v/>
      </c>
      <c r="C112" s="12" t="str">
        <f>IF(A112="","",VLOOKUP(A112,[7]令和4年度契約状況調査票!$F:$AW,5,FALSE))</f>
        <v/>
      </c>
      <c r="D112" s="13" t="str">
        <f>IF(A112="","",VLOOKUP(A112,[7]令和4年度契約状況調査票!$F:$AW,8,FALSE))</f>
        <v/>
      </c>
      <c r="E112" s="11" t="str">
        <f>IF(A112="","",VLOOKUP(A112,[7]令和4年度契約状況調査票!$F:$AW,9,FALSE))</f>
        <v/>
      </c>
      <c r="F112" s="14" t="str">
        <f>IF(A112="","",VLOOKUP(A112,[7]令和4年度契約状況調査票!$F:$AW,10,FALSE))</f>
        <v/>
      </c>
      <c r="G112" s="15" t="str">
        <f>IF(A112="","",VLOOKUP(A112,[7]令和4年度契約状況調査票!$F:$AW,30,FALSE))</f>
        <v/>
      </c>
      <c r="H112" s="16" t="str">
        <f>IF(A112="","",IF(VLOOKUP(A112,[7]令和4年度契約状況調査票!$F:$AW,15,FALSE)="他官署で調達手続きを実施のため","他官署で調達手続きを実施のため",IF(VLOOKUP(A112,[7]令和4年度契約状況調査票!$F:$AW,22,FALSE)="②同種の他の契約の予定価格を類推されるおそれがあるため公表しない","同種の他の契約の予定価格を類推されるおそれがあるため公表しない",IF(VLOOKUP(A112,[7]令和4年度契約状況調査票!$F:$AW,22,FALSE)="－","－",IF(VLOOKUP(A112,[7]令和4年度契約状況調査票!$F:$AW,6,FALSE)&lt;&gt;"",TEXT(VLOOKUP(A112,[7]令和4年度契約状況調査票!$F:$AW,15,FALSE),"#,##0円")&amp;CHAR(10)&amp;"(A)",VLOOKUP(A112,[7]令和4年度契約状況調査票!$F:$AW,15,FALSE))))))</f>
        <v/>
      </c>
      <c r="I112" s="16" t="str">
        <f>IF(A112="","",VLOOKUP(A112,[7]令和4年度契約状況調査票!$F:$AW,16,FALSE))</f>
        <v/>
      </c>
      <c r="J112" s="17" t="str">
        <f>IF(A112="","",IF(VLOOKUP(A112,[7]令和4年度契約状況調査票!$F:$AW,15,FALSE)="他官署で調達手続きを実施のため","－",IF(VLOOKUP(A112,[7]令和4年度契約状況調査票!$F:$AW,22,FALSE)="②同種の他の契約の予定価格を類推されるおそれがあるため公表しない","－",IF(VLOOKUP(A112,[7]令和4年度契約状況調査票!$F:$AW,22,FALSE)="－","－",IF(VLOOKUP(A112,[7]令和4年度契約状況調査票!$F:$AW,6,FALSE)&lt;&gt;"",TEXT(VLOOKUP(A112,[7]令和4年度契約状況調査票!$F:$AW,18,FALSE),"#.0%")&amp;CHAR(10)&amp;"(B/A×100)",VLOOKUP(A112,[7]令和4年度契約状況調査票!$F:$AW,18,FALSE))))))</f>
        <v/>
      </c>
      <c r="K112" s="18"/>
      <c r="L112" s="17" t="str">
        <f>IF(A112="","",IF(VLOOKUP(A112,[7]令和4年度契約状況調査票!$F:$AW,26,FALSE)="①公益社団法人","公社",IF(VLOOKUP(A112,[7]令和4年度契約状況調査票!$F:$AW,26,FALSE)="②公益財団法人","公財","")))</f>
        <v/>
      </c>
      <c r="M112" s="17" t="str">
        <f>IF(A112="","",VLOOKUP(A112,[7]令和4年度契約状況調査票!$F:$AW,27,FALSE))</f>
        <v/>
      </c>
      <c r="N112" s="18" t="str">
        <f>IF(A112="","",IF(VLOOKUP(A112,[7]令和4年度契約状況調査票!$F:$AW,12,FALSE)="国所管",VLOOKUP(A112,[7]令和4年度契約状況調査票!$F:$AW,23,FALSE),""))</f>
        <v/>
      </c>
      <c r="O112" s="19" t="str">
        <f>IF(A112="","",IF(AND(Q112="○",P112="分担契約/単価契約"),"単価契約"&amp;CHAR(10)&amp;"予定調達総額 "&amp;TEXT(VLOOKUP(A112,[7]令和4年度契約状況調査票!$F:$AW,15,FALSE),"#,##0円")&amp;"(B)"&amp;CHAR(10)&amp;"分担契約"&amp;CHAR(10)&amp;VLOOKUP(A112,[7]令和4年度契約状況調査票!$F:$AW,31,FALSE),IF(AND(Q112="○",P112="分担契約"),"分担契約"&amp;CHAR(10)&amp;"契約総額 "&amp;TEXT(VLOOKUP(A112,[7]令和4年度契約状況調査票!$F:$AW,15,FALSE),"#,##0円")&amp;"(B)"&amp;CHAR(10)&amp;VLOOKUP(A112,[7]令和4年度契約状況調査票!$F:$AW,31,FALSE),(IF(P112="分担契約/単価契約","単価契約"&amp;CHAR(10)&amp;"予定調達総額 "&amp;TEXT(VLOOKUP(A112,[7]令和4年度契約状況調査票!$F:$AW,15,FALSE),"#,##0円")&amp;CHAR(10)&amp;"分担契約"&amp;CHAR(10)&amp;VLOOKUP(A112,[7]令和4年度契約状況調査票!$F:$AW,31,FALSE),IF(P112="分担契約","分担契約"&amp;CHAR(10)&amp;"契約総額 "&amp;TEXT(VLOOKUP(A112,[7]令和4年度契約状況調査票!$F:$AW,15,FALSE),"#,##0円")&amp;CHAR(10)&amp;VLOOKUP(A112,[7]令和4年度契約状況調査票!$F:$AW,31,FALSE),IF(P112="単価契約","単価契約"&amp;CHAR(10)&amp;"予定調達総額 "&amp;TEXT(VLOOKUP(A112,[7]令和4年度契約状況調査票!$F:$AW,15,FALSE),"#,##0円")&amp;CHAR(10)&amp;VLOOKUP(A112,[7]令和4年度契約状況調査票!$F:$AW,31,FALSE),VLOOKUP(A112,[7]令和4年度契約状況調査票!$F:$AW,31,FALSE))))))))</f>
        <v/>
      </c>
      <c r="P112" s="9" t="str">
        <f>IF(A112="","",VLOOKUP(A112,[7]令和4年度契約状況調査票!$F:$CE,52,FALSE))</f>
        <v/>
      </c>
    </row>
    <row r="113" spans="1:16" s="20" customFormat="1" ht="60" hidden="1" customHeight="1">
      <c r="A113" s="10" t="str">
        <f>IF(MAX([7]令和4年度契約状況調査票!F132:F1126)&gt;=ROW()-5,ROW()-5,"")</f>
        <v/>
      </c>
      <c r="B113" s="11" t="str">
        <f>IF(A113="","",VLOOKUP(A113,[7]令和4年度契約状況調査票!$F:$AW,4,FALSE))</f>
        <v/>
      </c>
      <c r="C113" s="12" t="str">
        <f>IF(A113="","",VLOOKUP(A113,[7]令和4年度契約状況調査票!$F:$AW,5,FALSE))</f>
        <v/>
      </c>
      <c r="D113" s="13" t="str">
        <f>IF(A113="","",VLOOKUP(A113,[7]令和4年度契約状況調査票!$F:$AW,8,FALSE))</f>
        <v/>
      </c>
      <c r="E113" s="11" t="str">
        <f>IF(A113="","",VLOOKUP(A113,[7]令和4年度契約状況調査票!$F:$AW,9,FALSE))</f>
        <v/>
      </c>
      <c r="F113" s="14" t="str">
        <f>IF(A113="","",VLOOKUP(A113,[7]令和4年度契約状況調査票!$F:$AW,10,FALSE))</f>
        <v/>
      </c>
      <c r="G113" s="15" t="str">
        <f>IF(A113="","",VLOOKUP(A113,[7]令和4年度契約状況調査票!$F:$AW,30,FALSE))</f>
        <v/>
      </c>
      <c r="H113" s="16" t="str">
        <f>IF(A113="","",IF(VLOOKUP(A113,[7]令和4年度契約状況調査票!$F:$AW,15,FALSE)="他官署で調達手続きを実施のため","他官署で調達手続きを実施のため",IF(VLOOKUP(A113,[7]令和4年度契約状況調査票!$F:$AW,22,FALSE)="②同種の他の契約の予定価格を類推されるおそれがあるため公表しない","同種の他の契約の予定価格を類推されるおそれがあるため公表しない",IF(VLOOKUP(A113,[7]令和4年度契約状況調査票!$F:$AW,22,FALSE)="－","－",IF(VLOOKUP(A113,[7]令和4年度契約状況調査票!$F:$AW,6,FALSE)&lt;&gt;"",TEXT(VLOOKUP(A113,[7]令和4年度契約状況調査票!$F:$AW,15,FALSE),"#,##0円")&amp;CHAR(10)&amp;"(A)",VLOOKUP(A113,[7]令和4年度契約状況調査票!$F:$AW,15,FALSE))))))</f>
        <v/>
      </c>
      <c r="I113" s="16" t="str">
        <f>IF(A113="","",VLOOKUP(A113,[7]令和4年度契約状況調査票!$F:$AW,16,FALSE))</f>
        <v/>
      </c>
      <c r="J113" s="17" t="str">
        <f>IF(A113="","",IF(VLOOKUP(A113,[7]令和4年度契約状況調査票!$F:$AW,15,FALSE)="他官署で調達手続きを実施のため","－",IF(VLOOKUP(A113,[7]令和4年度契約状況調査票!$F:$AW,22,FALSE)="②同種の他の契約の予定価格を類推されるおそれがあるため公表しない","－",IF(VLOOKUP(A113,[7]令和4年度契約状況調査票!$F:$AW,22,FALSE)="－","－",IF(VLOOKUP(A113,[7]令和4年度契約状況調査票!$F:$AW,6,FALSE)&lt;&gt;"",TEXT(VLOOKUP(A113,[7]令和4年度契約状況調査票!$F:$AW,18,FALSE),"#.0%")&amp;CHAR(10)&amp;"(B/A×100)",VLOOKUP(A113,[7]令和4年度契約状況調査票!$F:$AW,18,FALSE))))))</f>
        <v/>
      </c>
      <c r="K113" s="18"/>
      <c r="L113" s="17" t="str">
        <f>IF(A113="","",IF(VLOOKUP(A113,[7]令和4年度契約状況調査票!$F:$AW,26,FALSE)="①公益社団法人","公社",IF(VLOOKUP(A113,[7]令和4年度契約状況調査票!$F:$AW,26,FALSE)="②公益財団法人","公財","")))</f>
        <v/>
      </c>
      <c r="M113" s="17" t="str">
        <f>IF(A113="","",VLOOKUP(A113,[7]令和4年度契約状況調査票!$F:$AW,27,FALSE))</f>
        <v/>
      </c>
      <c r="N113" s="18" t="str">
        <f>IF(A113="","",IF(VLOOKUP(A113,[7]令和4年度契約状況調査票!$F:$AW,12,FALSE)="国所管",VLOOKUP(A113,[7]令和4年度契約状況調査票!$F:$AW,23,FALSE),""))</f>
        <v/>
      </c>
      <c r="O113" s="19" t="str">
        <f>IF(A113="","",IF(AND(Q113="○",P113="分担契約/単価契約"),"単価契約"&amp;CHAR(10)&amp;"予定調達総額 "&amp;TEXT(VLOOKUP(A113,[7]令和4年度契約状況調査票!$F:$AW,15,FALSE),"#,##0円")&amp;"(B)"&amp;CHAR(10)&amp;"分担契約"&amp;CHAR(10)&amp;VLOOKUP(A113,[7]令和4年度契約状況調査票!$F:$AW,31,FALSE),IF(AND(Q113="○",P113="分担契約"),"分担契約"&amp;CHAR(10)&amp;"契約総額 "&amp;TEXT(VLOOKUP(A113,[7]令和4年度契約状況調査票!$F:$AW,15,FALSE),"#,##0円")&amp;"(B)"&amp;CHAR(10)&amp;VLOOKUP(A113,[7]令和4年度契約状況調査票!$F:$AW,31,FALSE),(IF(P113="分担契約/単価契約","単価契約"&amp;CHAR(10)&amp;"予定調達総額 "&amp;TEXT(VLOOKUP(A113,[7]令和4年度契約状況調査票!$F:$AW,15,FALSE),"#,##0円")&amp;CHAR(10)&amp;"分担契約"&amp;CHAR(10)&amp;VLOOKUP(A113,[7]令和4年度契約状況調査票!$F:$AW,31,FALSE),IF(P113="分担契約","分担契約"&amp;CHAR(10)&amp;"契約総額 "&amp;TEXT(VLOOKUP(A113,[7]令和4年度契約状況調査票!$F:$AW,15,FALSE),"#,##0円")&amp;CHAR(10)&amp;VLOOKUP(A113,[7]令和4年度契約状況調査票!$F:$AW,31,FALSE),IF(P113="単価契約","単価契約"&amp;CHAR(10)&amp;"予定調達総額 "&amp;TEXT(VLOOKUP(A113,[7]令和4年度契約状況調査票!$F:$AW,15,FALSE),"#,##0円")&amp;CHAR(10)&amp;VLOOKUP(A113,[7]令和4年度契約状況調査票!$F:$AW,31,FALSE),VLOOKUP(A113,[7]令和4年度契約状況調査票!$F:$AW,31,FALSE))))))))</f>
        <v/>
      </c>
      <c r="P113" s="9" t="str">
        <f>IF(A113="","",VLOOKUP(A113,[7]令和4年度契約状況調査票!$F:$CE,52,FALSE))</f>
        <v/>
      </c>
    </row>
    <row r="114" spans="1:16" s="20" customFormat="1" ht="60" hidden="1" customHeight="1">
      <c r="A114" s="10" t="str">
        <f>IF(MAX([7]令和4年度契約状況調査票!F133:F1127)&gt;=ROW()-5,ROW()-5,"")</f>
        <v/>
      </c>
      <c r="B114" s="11" t="str">
        <f>IF(A114="","",VLOOKUP(A114,[7]令和4年度契約状況調査票!$F:$AW,4,FALSE))</f>
        <v/>
      </c>
      <c r="C114" s="12" t="str">
        <f>IF(A114="","",VLOOKUP(A114,[7]令和4年度契約状況調査票!$F:$AW,5,FALSE))</f>
        <v/>
      </c>
      <c r="D114" s="13" t="str">
        <f>IF(A114="","",VLOOKUP(A114,[7]令和4年度契約状況調査票!$F:$AW,8,FALSE))</f>
        <v/>
      </c>
      <c r="E114" s="11" t="str">
        <f>IF(A114="","",VLOOKUP(A114,[7]令和4年度契約状況調査票!$F:$AW,9,FALSE))</f>
        <v/>
      </c>
      <c r="F114" s="14" t="str">
        <f>IF(A114="","",VLOOKUP(A114,[7]令和4年度契約状況調査票!$F:$AW,10,FALSE))</f>
        <v/>
      </c>
      <c r="G114" s="15" t="str">
        <f>IF(A114="","",VLOOKUP(A114,[7]令和4年度契約状況調査票!$F:$AW,30,FALSE))</f>
        <v/>
      </c>
      <c r="H114" s="16" t="str">
        <f>IF(A114="","",IF(VLOOKUP(A114,[7]令和4年度契約状況調査票!$F:$AW,15,FALSE)="他官署で調達手続きを実施のため","他官署で調達手続きを実施のため",IF(VLOOKUP(A114,[7]令和4年度契約状況調査票!$F:$AW,22,FALSE)="②同種の他の契約の予定価格を類推されるおそれがあるため公表しない","同種の他の契約の予定価格を類推されるおそれがあるため公表しない",IF(VLOOKUP(A114,[7]令和4年度契約状況調査票!$F:$AW,22,FALSE)="－","－",IF(VLOOKUP(A114,[7]令和4年度契約状況調査票!$F:$AW,6,FALSE)&lt;&gt;"",TEXT(VLOOKUP(A114,[7]令和4年度契約状況調査票!$F:$AW,15,FALSE),"#,##0円")&amp;CHAR(10)&amp;"(A)",VLOOKUP(A114,[7]令和4年度契約状況調査票!$F:$AW,15,FALSE))))))</f>
        <v/>
      </c>
      <c r="I114" s="16" t="str">
        <f>IF(A114="","",VLOOKUP(A114,[7]令和4年度契約状況調査票!$F:$AW,16,FALSE))</f>
        <v/>
      </c>
      <c r="J114" s="17" t="str">
        <f>IF(A114="","",IF(VLOOKUP(A114,[7]令和4年度契約状況調査票!$F:$AW,15,FALSE)="他官署で調達手続きを実施のため","－",IF(VLOOKUP(A114,[7]令和4年度契約状況調査票!$F:$AW,22,FALSE)="②同種の他の契約の予定価格を類推されるおそれがあるため公表しない","－",IF(VLOOKUP(A114,[7]令和4年度契約状況調査票!$F:$AW,22,FALSE)="－","－",IF(VLOOKUP(A114,[7]令和4年度契約状況調査票!$F:$AW,6,FALSE)&lt;&gt;"",TEXT(VLOOKUP(A114,[7]令和4年度契約状況調査票!$F:$AW,18,FALSE),"#.0%")&amp;CHAR(10)&amp;"(B/A×100)",VLOOKUP(A114,[7]令和4年度契約状況調査票!$F:$AW,18,FALSE))))))</f>
        <v/>
      </c>
      <c r="K114" s="18"/>
      <c r="L114" s="17" t="str">
        <f>IF(A114="","",IF(VLOOKUP(A114,[7]令和4年度契約状況調査票!$F:$AW,26,FALSE)="①公益社団法人","公社",IF(VLOOKUP(A114,[7]令和4年度契約状況調査票!$F:$AW,26,FALSE)="②公益財団法人","公財","")))</f>
        <v/>
      </c>
      <c r="M114" s="17" t="str">
        <f>IF(A114="","",VLOOKUP(A114,[7]令和4年度契約状況調査票!$F:$AW,27,FALSE))</f>
        <v/>
      </c>
      <c r="N114" s="18" t="str">
        <f>IF(A114="","",IF(VLOOKUP(A114,[7]令和4年度契約状況調査票!$F:$AW,12,FALSE)="国所管",VLOOKUP(A114,[7]令和4年度契約状況調査票!$F:$AW,23,FALSE),""))</f>
        <v/>
      </c>
      <c r="O114" s="19" t="str">
        <f>IF(A114="","",IF(AND(Q114="○",P114="分担契約/単価契約"),"単価契約"&amp;CHAR(10)&amp;"予定調達総額 "&amp;TEXT(VLOOKUP(A114,[7]令和4年度契約状況調査票!$F:$AW,15,FALSE),"#,##0円")&amp;"(B)"&amp;CHAR(10)&amp;"分担契約"&amp;CHAR(10)&amp;VLOOKUP(A114,[7]令和4年度契約状況調査票!$F:$AW,31,FALSE),IF(AND(Q114="○",P114="分担契約"),"分担契約"&amp;CHAR(10)&amp;"契約総額 "&amp;TEXT(VLOOKUP(A114,[7]令和4年度契約状況調査票!$F:$AW,15,FALSE),"#,##0円")&amp;"(B)"&amp;CHAR(10)&amp;VLOOKUP(A114,[7]令和4年度契約状況調査票!$F:$AW,31,FALSE),(IF(P114="分担契約/単価契約","単価契約"&amp;CHAR(10)&amp;"予定調達総額 "&amp;TEXT(VLOOKUP(A114,[7]令和4年度契約状況調査票!$F:$AW,15,FALSE),"#,##0円")&amp;CHAR(10)&amp;"分担契約"&amp;CHAR(10)&amp;VLOOKUP(A114,[7]令和4年度契約状況調査票!$F:$AW,31,FALSE),IF(P114="分担契約","分担契約"&amp;CHAR(10)&amp;"契約総額 "&amp;TEXT(VLOOKUP(A114,[7]令和4年度契約状況調査票!$F:$AW,15,FALSE),"#,##0円")&amp;CHAR(10)&amp;VLOOKUP(A114,[7]令和4年度契約状況調査票!$F:$AW,31,FALSE),IF(P114="単価契約","単価契約"&amp;CHAR(10)&amp;"予定調達総額 "&amp;TEXT(VLOOKUP(A114,[7]令和4年度契約状況調査票!$F:$AW,15,FALSE),"#,##0円")&amp;CHAR(10)&amp;VLOOKUP(A114,[7]令和4年度契約状況調査票!$F:$AW,31,FALSE),VLOOKUP(A114,[7]令和4年度契約状況調査票!$F:$AW,31,FALSE))))))))</f>
        <v/>
      </c>
      <c r="P114" s="9" t="str">
        <f>IF(A114="","",VLOOKUP(A114,[7]令和4年度契約状況調査票!$F:$CE,52,FALSE))</f>
        <v/>
      </c>
    </row>
    <row r="115" spans="1:16" ht="60" hidden="1" customHeight="1">
      <c r="A115" s="10" t="str">
        <f>IF(MAX([7]令和4年度契約状況調査票!F134:F1128)&gt;=ROW()-5,ROW()-5,"")</f>
        <v/>
      </c>
      <c r="B115" s="11" t="str">
        <f>IF(A115="","",VLOOKUP(A115,[7]令和4年度契約状況調査票!$F:$AW,4,FALSE))</f>
        <v/>
      </c>
      <c r="C115" s="12" t="str">
        <f>IF(A115="","",VLOOKUP(A115,[7]令和4年度契約状況調査票!$F:$AW,5,FALSE))</f>
        <v/>
      </c>
      <c r="D115" s="13" t="str">
        <f>IF(A115="","",VLOOKUP(A115,[7]令和4年度契約状況調査票!$F:$AW,8,FALSE))</f>
        <v/>
      </c>
      <c r="E115" s="11" t="str">
        <f>IF(A115="","",VLOOKUP(A115,[7]令和4年度契約状況調査票!$F:$AW,9,FALSE))</f>
        <v/>
      </c>
      <c r="F115" s="14" t="str">
        <f>IF(A115="","",VLOOKUP(A115,[7]令和4年度契約状況調査票!$F:$AW,10,FALSE))</f>
        <v/>
      </c>
      <c r="G115" s="15" t="str">
        <f>IF(A115="","",VLOOKUP(A115,[7]令和4年度契約状況調査票!$F:$AW,30,FALSE))</f>
        <v/>
      </c>
      <c r="H115" s="16" t="str">
        <f>IF(A115="","",IF(VLOOKUP(A115,[7]令和4年度契約状況調査票!$F:$AW,15,FALSE)="他官署で調達手続きを実施のため","他官署で調達手続きを実施のため",IF(VLOOKUP(A115,[7]令和4年度契約状況調査票!$F:$AW,22,FALSE)="②同種の他の契約の予定価格を類推されるおそれがあるため公表しない","同種の他の契約の予定価格を類推されるおそれがあるため公表しない",IF(VLOOKUP(A115,[7]令和4年度契約状況調査票!$F:$AW,22,FALSE)="－","－",IF(VLOOKUP(A115,[7]令和4年度契約状況調査票!$F:$AW,6,FALSE)&lt;&gt;"",TEXT(VLOOKUP(A115,[7]令和4年度契約状況調査票!$F:$AW,15,FALSE),"#,##0円")&amp;CHAR(10)&amp;"(A)",VLOOKUP(A115,[7]令和4年度契約状況調査票!$F:$AW,15,FALSE))))))</f>
        <v/>
      </c>
      <c r="I115" s="16" t="str">
        <f>IF(A115="","",VLOOKUP(A115,[7]令和4年度契約状況調査票!$F:$AW,16,FALSE))</f>
        <v/>
      </c>
      <c r="J115" s="17" t="str">
        <f>IF(A115="","",IF(VLOOKUP(A115,[7]令和4年度契約状況調査票!$F:$AW,15,FALSE)="他官署で調達手続きを実施のため","－",IF(VLOOKUP(A115,[7]令和4年度契約状況調査票!$F:$AW,22,FALSE)="②同種の他の契約の予定価格を類推されるおそれがあるため公表しない","－",IF(VLOOKUP(A115,[7]令和4年度契約状況調査票!$F:$AW,22,FALSE)="－","－",IF(VLOOKUP(A115,[7]令和4年度契約状況調査票!$F:$AW,6,FALSE)&lt;&gt;"",TEXT(VLOOKUP(A115,[7]令和4年度契約状況調査票!$F:$AW,18,FALSE),"#.0%")&amp;CHAR(10)&amp;"(B/A×100)",VLOOKUP(A115,[7]令和4年度契約状況調査票!$F:$AW,18,FALSE))))))</f>
        <v/>
      </c>
      <c r="K115" s="18"/>
      <c r="L115" s="17" t="str">
        <f>IF(A115="","",IF(VLOOKUP(A115,[7]令和4年度契約状況調査票!$F:$AW,26,FALSE)="①公益社団法人","公社",IF(VLOOKUP(A115,[7]令和4年度契約状況調査票!$F:$AW,26,FALSE)="②公益財団法人","公財","")))</f>
        <v/>
      </c>
      <c r="M115" s="17" t="str">
        <f>IF(A115="","",VLOOKUP(A115,[7]令和4年度契約状況調査票!$F:$AW,27,FALSE))</f>
        <v/>
      </c>
      <c r="N115" s="18" t="str">
        <f>IF(A115="","",IF(VLOOKUP(A115,[7]令和4年度契約状況調査票!$F:$AW,12,FALSE)="国所管",VLOOKUP(A115,[7]令和4年度契約状況調査票!$F:$AW,23,FALSE),""))</f>
        <v/>
      </c>
      <c r="O115" s="19" t="str">
        <f>IF(A115="","",IF(AND(Q115="○",P115="分担契約/単価契約"),"単価契約"&amp;CHAR(10)&amp;"予定調達総額 "&amp;TEXT(VLOOKUP(A115,[7]令和4年度契約状況調査票!$F:$AW,15,FALSE),"#,##0円")&amp;"(B)"&amp;CHAR(10)&amp;"分担契約"&amp;CHAR(10)&amp;VLOOKUP(A115,[7]令和4年度契約状況調査票!$F:$AW,31,FALSE),IF(AND(Q115="○",P115="分担契約"),"分担契約"&amp;CHAR(10)&amp;"契約総額 "&amp;TEXT(VLOOKUP(A115,[7]令和4年度契約状況調査票!$F:$AW,15,FALSE),"#,##0円")&amp;"(B)"&amp;CHAR(10)&amp;VLOOKUP(A115,[7]令和4年度契約状況調査票!$F:$AW,31,FALSE),(IF(P115="分担契約/単価契約","単価契約"&amp;CHAR(10)&amp;"予定調達総額 "&amp;TEXT(VLOOKUP(A115,[7]令和4年度契約状況調査票!$F:$AW,15,FALSE),"#,##0円")&amp;CHAR(10)&amp;"分担契約"&amp;CHAR(10)&amp;VLOOKUP(A115,[7]令和4年度契約状況調査票!$F:$AW,31,FALSE),IF(P115="分担契約","分担契約"&amp;CHAR(10)&amp;"契約総額 "&amp;TEXT(VLOOKUP(A115,[7]令和4年度契約状況調査票!$F:$AW,15,FALSE),"#,##0円")&amp;CHAR(10)&amp;VLOOKUP(A115,[7]令和4年度契約状況調査票!$F:$AW,31,FALSE),IF(P115="単価契約","単価契約"&amp;CHAR(10)&amp;"予定調達総額 "&amp;TEXT(VLOOKUP(A115,[7]令和4年度契約状況調査票!$F:$AW,15,FALSE),"#,##0円")&amp;CHAR(10)&amp;VLOOKUP(A115,[7]令和4年度契約状況調査票!$F:$AW,31,FALSE),VLOOKUP(A115,[7]令和4年度契約状況調査票!$F:$AW,31,FALSE))))))))</f>
        <v/>
      </c>
      <c r="P115" s="9" t="str">
        <f>IF(A115="","",VLOOKUP(A115,[7]令和4年度契約状況調査票!$F:$CE,52,FALSE))</f>
        <v/>
      </c>
    </row>
    <row r="116" spans="1:16" ht="60" hidden="1" customHeight="1">
      <c r="A116" s="10" t="str">
        <f>IF(MAX([7]令和4年度契約状況調査票!F135:F1129)&gt;=ROW()-5,ROW()-5,"")</f>
        <v/>
      </c>
      <c r="B116" s="11" t="str">
        <f>IF(A116="","",VLOOKUP(A116,[7]令和4年度契約状況調査票!$F:$AW,4,FALSE))</f>
        <v/>
      </c>
      <c r="C116" s="12" t="str">
        <f>IF(A116="","",VLOOKUP(A116,[7]令和4年度契約状況調査票!$F:$AW,5,FALSE))</f>
        <v/>
      </c>
      <c r="D116" s="13" t="str">
        <f>IF(A116="","",VLOOKUP(A116,[7]令和4年度契約状況調査票!$F:$AW,8,FALSE))</f>
        <v/>
      </c>
      <c r="E116" s="11" t="str">
        <f>IF(A116="","",VLOOKUP(A116,[7]令和4年度契約状況調査票!$F:$AW,9,FALSE))</f>
        <v/>
      </c>
      <c r="F116" s="14" t="str">
        <f>IF(A116="","",VLOOKUP(A116,[7]令和4年度契約状況調査票!$F:$AW,10,FALSE))</f>
        <v/>
      </c>
      <c r="G116" s="15" t="str">
        <f>IF(A116="","",VLOOKUP(A116,[7]令和4年度契約状況調査票!$F:$AW,30,FALSE))</f>
        <v/>
      </c>
      <c r="H116" s="16" t="str">
        <f>IF(A116="","",IF(VLOOKUP(A116,[7]令和4年度契約状況調査票!$F:$AW,15,FALSE)="他官署で調達手続きを実施のため","他官署で調達手続きを実施のため",IF(VLOOKUP(A116,[7]令和4年度契約状況調査票!$F:$AW,22,FALSE)="②同種の他の契約の予定価格を類推されるおそれがあるため公表しない","同種の他の契約の予定価格を類推されるおそれがあるため公表しない",IF(VLOOKUP(A116,[7]令和4年度契約状況調査票!$F:$AW,22,FALSE)="－","－",IF(VLOOKUP(A116,[7]令和4年度契約状況調査票!$F:$AW,6,FALSE)&lt;&gt;"",TEXT(VLOOKUP(A116,[7]令和4年度契約状況調査票!$F:$AW,15,FALSE),"#,##0円")&amp;CHAR(10)&amp;"(A)",VLOOKUP(A116,[7]令和4年度契約状況調査票!$F:$AW,15,FALSE))))))</f>
        <v/>
      </c>
      <c r="I116" s="16" t="str">
        <f>IF(A116="","",VLOOKUP(A116,[7]令和4年度契約状況調査票!$F:$AW,16,FALSE))</f>
        <v/>
      </c>
      <c r="J116" s="17" t="str">
        <f>IF(A116="","",IF(VLOOKUP(A116,[7]令和4年度契約状況調査票!$F:$AW,15,FALSE)="他官署で調達手続きを実施のため","－",IF(VLOOKUP(A116,[7]令和4年度契約状況調査票!$F:$AW,22,FALSE)="②同種の他の契約の予定価格を類推されるおそれがあるため公表しない","－",IF(VLOOKUP(A116,[7]令和4年度契約状況調査票!$F:$AW,22,FALSE)="－","－",IF(VLOOKUP(A116,[7]令和4年度契約状況調査票!$F:$AW,6,FALSE)&lt;&gt;"",TEXT(VLOOKUP(A116,[7]令和4年度契約状況調査票!$F:$AW,18,FALSE),"#.0%")&amp;CHAR(10)&amp;"(B/A×100)",VLOOKUP(A116,[7]令和4年度契約状況調査票!$F:$AW,18,FALSE))))))</f>
        <v/>
      </c>
      <c r="K116" s="18"/>
      <c r="L116" s="17" t="str">
        <f>IF(A116="","",IF(VLOOKUP(A116,[7]令和4年度契約状況調査票!$F:$AW,26,FALSE)="①公益社団法人","公社",IF(VLOOKUP(A116,[7]令和4年度契約状況調査票!$F:$AW,26,FALSE)="②公益財団法人","公財","")))</f>
        <v/>
      </c>
      <c r="M116" s="17" t="str">
        <f>IF(A116="","",VLOOKUP(A116,[7]令和4年度契約状況調査票!$F:$AW,27,FALSE))</f>
        <v/>
      </c>
      <c r="N116" s="18" t="str">
        <f>IF(A116="","",IF(VLOOKUP(A116,[7]令和4年度契約状況調査票!$F:$AW,12,FALSE)="国所管",VLOOKUP(A116,[7]令和4年度契約状況調査票!$F:$AW,23,FALSE),""))</f>
        <v/>
      </c>
      <c r="O116" s="19" t="str">
        <f>IF(A116="","",IF(AND(Q116="○",P116="分担契約/単価契約"),"単価契約"&amp;CHAR(10)&amp;"予定調達総額 "&amp;TEXT(VLOOKUP(A116,[7]令和4年度契約状況調査票!$F:$AW,15,FALSE),"#,##0円")&amp;"(B)"&amp;CHAR(10)&amp;"分担契約"&amp;CHAR(10)&amp;VLOOKUP(A116,[7]令和4年度契約状況調査票!$F:$AW,31,FALSE),IF(AND(Q116="○",P116="分担契約"),"分担契約"&amp;CHAR(10)&amp;"契約総額 "&amp;TEXT(VLOOKUP(A116,[7]令和4年度契約状況調査票!$F:$AW,15,FALSE),"#,##0円")&amp;"(B)"&amp;CHAR(10)&amp;VLOOKUP(A116,[7]令和4年度契約状況調査票!$F:$AW,31,FALSE),(IF(P116="分担契約/単価契約","単価契約"&amp;CHAR(10)&amp;"予定調達総額 "&amp;TEXT(VLOOKUP(A116,[7]令和4年度契約状況調査票!$F:$AW,15,FALSE),"#,##0円")&amp;CHAR(10)&amp;"分担契約"&amp;CHAR(10)&amp;VLOOKUP(A116,[7]令和4年度契約状況調査票!$F:$AW,31,FALSE),IF(P116="分担契約","分担契約"&amp;CHAR(10)&amp;"契約総額 "&amp;TEXT(VLOOKUP(A116,[7]令和4年度契約状況調査票!$F:$AW,15,FALSE),"#,##0円")&amp;CHAR(10)&amp;VLOOKUP(A116,[7]令和4年度契約状況調査票!$F:$AW,31,FALSE),IF(P116="単価契約","単価契約"&amp;CHAR(10)&amp;"予定調達総額 "&amp;TEXT(VLOOKUP(A116,[7]令和4年度契約状況調査票!$F:$AW,15,FALSE),"#,##0円")&amp;CHAR(10)&amp;VLOOKUP(A116,[7]令和4年度契約状況調査票!$F:$AW,31,FALSE),VLOOKUP(A116,[7]令和4年度契約状況調査票!$F:$AW,31,FALSE))))))))</f>
        <v/>
      </c>
      <c r="P116" s="9" t="str">
        <f>IF(A116="","",VLOOKUP(A116,[7]令和4年度契約状況調査票!$F:$CE,52,FALSE))</f>
        <v/>
      </c>
    </row>
    <row r="117" spans="1:16" ht="60" hidden="1" customHeight="1">
      <c r="A117" s="10" t="str">
        <f>IF(MAX([7]令和4年度契約状況調査票!F136:F1130)&gt;=ROW()-5,ROW()-5,"")</f>
        <v/>
      </c>
      <c r="B117" s="11" t="str">
        <f>IF(A117="","",VLOOKUP(A117,[7]令和4年度契約状況調査票!$F:$AW,4,FALSE))</f>
        <v/>
      </c>
      <c r="C117" s="12" t="str">
        <f>IF(A117="","",VLOOKUP(A117,[7]令和4年度契約状況調査票!$F:$AW,5,FALSE))</f>
        <v/>
      </c>
      <c r="D117" s="13" t="str">
        <f>IF(A117="","",VLOOKUP(A117,[7]令和4年度契約状況調査票!$F:$AW,8,FALSE))</f>
        <v/>
      </c>
      <c r="E117" s="11" t="str">
        <f>IF(A117="","",VLOOKUP(A117,[7]令和4年度契約状況調査票!$F:$AW,9,FALSE))</f>
        <v/>
      </c>
      <c r="F117" s="14" t="str">
        <f>IF(A117="","",VLOOKUP(A117,[7]令和4年度契約状況調査票!$F:$AW,10,FALSE))</f>
        <v/>
      </c>
      <c r="G117" s="15" t="str">
        <f>IF(A117="","",VLOOKUP(A117,[7]令和4年度契約状況調査票!$F:$AW,30,FALSE))</f>
        <v/>
      </c>
      <c r="H117" s="16" t="str">
        <f>IF(A117="","",IF(VLOOKUP(A117,[7]令和4年度契約状況調査票!$F:$AW,15,FALSE)="他官署で調達手続きを実施のため","他官署で調達手続きを実施のため",IF(VLOOKUP(A117,[7]令和4年度契約状況調査票!$F:$AW,22,FALSE)="②同種の他の契約の予定価格を類推されるおそれがあるため公表しない","同種の他の契約の予定価格を類推されるおそれがあるため公表しない",IF(VLOOKUP(A117,[7]令和4年度契約状況調査票!$F:$AW,22,FALSE)="－","－",IF(VLOOKUP(A117,[7]令和4年度契約状況調査票!$F:$AW,6,FALSE)&lt;&gt;"",TEXT(VLOOKUP(A117,[7]令和4年度契約状況調査票!$F:$AW,15,FALSE),"#,##0円")&amp;CHAR(10)&amp;"(A)",VLOOKUP(A117,[7]令和4年度契約状況調査票!$F:$AW,15,FALSE))))))</f>
        <v/>
      </c>
      <c r="I117" s="16" t="str">
        <f>IF(A117="","",VLOOKUP(A117,[7]令和4年度契約状況調査票!$F:$AW,16,FALSE))</f>
        <v/>
      </c>
      <c r="J117" s="17" t="str">
        <f>IF(A117="","",IF(VLOOKUP(A117,[7]令和4年度契約状況調査票!$F:$AW,15,FALSE)="他官署で調達手続きを実施のため","－",IF(VLOOKUP(A117,[7]令和4年度契約状況調査票!$F:$AW,22,FALSE)="②同種の他の契約の予定価格を類推されるおそれがあるため公表しない","－",IF(VLOOKUP(A117,[7]令和4年度契約状況調査票!$F:$AW,22,FALSE)="－","－",IF(VLOOKUP(A117,[7]令和4年度契約状況調査票!$F:$AW,6,FALSE)&lt;&gt;"",TEXT(VLOOKUP(A117,[7]令和4年度契約状況調査票!$F:$AW,18,FALSE),"#.0%")&amp;CHAR(10)&amp;"(B/A×100)",VLOOKUP(A117,[7]令和4年度契約状況調査票!$F:$AW,18,FALSE))))))</f>
        <v/>
      </c>
      <c r="K117" s="18"/>
      <c r="L117" s="17" t="str">
        <f>IF(A117="","",IF(VLOOKUP(A117,[7]令和4年度契約状況調査票!$F:$AW,26,FALSE)="①公益社団法人","公社",IF(VLOOKUP(A117,[7]令和4年度契約状況調査票!$F:$AW,26,FALSE)="②公益財団法人","公財","")))</f>
        <v/>
      </c>
      <c r="M117" s="17" t="str">
        <f>IF(A117="","",VLOOKUP(A117,[7]令和4年度契約状況調査票!$F:$AW,27,FALSE))</f>
        <v/>
      </c>
      <c r="N117" s="18" t="str">
        <f>IF(A117="","",IF(VLOOKUP(A117,[7]令和4年度契約状況調査票!$F:$AW,12,FALSE)="国所管",VLOOKUP(A117,[7]令和4年度契約状況調査票!$F:$AW,23,FALSE),""))</f>
        <v/>
      </c>
      <c r="O117" s="19" t="str">
        <f>IF(A117="","",IF(AND(Q117="○",P117="分担契約/単価契約"),"単価契約"&amp;CHAR(10)&amp;"予定調達総額 "&amp;TEXT(VLOOKUP(A117,[7]令和4年度契約状況調査票!$F:$AW,15,FALSE),"#,##0円")&amp;"(B)"&amp;CHAR(10)&amp;"分担契約"&amp;CHAR(10)&amp;VLOOKUP(A117,[7]令和4年度契約状況調査票!$F:$AW,31,FALSE),IF(AND(Q117="○",P117="分担契約"),"分担契約"&amp;CHAR(10)&amp;"契約総額 "&amp;TEXT(VLOOKUP(A117,[7]令和4年度契約状況調査票!$F:$AW,15,FALSE),"#,##0円")&amp;"(B)"&amp;CHAR(10)&amp;VLOOKUP(A117,[7]令和4年度契約状況調査票!$F:$AW,31,FALSE),(IF(P117="分担契約/単価契約","単価契約"&amp;CHAR(10)&amp;"予定調達総額 "&amp;TEXT(VLOOKUP(A117,[7]令和4年度契約状況調査票!$F:$AW,15,FALSE),"#,##0円")&amp;CHAR(10)&amp;"分担契約"&amp;CHAR(10)&amp;VLOOKUP(A117,[7]令和4年度契約状況調査票!$F:$AW,31,FALSE),IF(P117="分担契約","分担契約"&amp;CHAR(10)&amp;"契約総額 "&amp;TEXT(VLOOKUP(A117,[7]令和4年度契約状況調査票!$F:$AW,15,FALSE),"#,##0円")&amp;CHAR(10)&amp;VLOOKUP(A117,[7]令和4年度契約状況調査票!$F:$AW,31,FALSE),IF(P117="単価契約","単価契約"&amp;CHAR(10)&amp;"予定調達総額 "&amp;TEXT(VLOOKUP(A117,[7]令和4年度契約状況調査票!$F:$AW,15,FALSE),"#,##0円")&amp;CHAR(10)&amp;VLOOKUP(A117,[7]令和4年度契約状況調査票!$F:$AW,31,FALSE),VLOOKUP(A117,[7]令和4年度契約状況調査票!$F:$AW,31,FALSE))))))))</f>
        <v/>
      </c>
      <c r="P117" s="9" t="str">
        <f>IF(A117="","",VLOOKUP(A117,[7]令和4年度契約状況調査票!$F:$CE,52,FALSE))</f>
        <v/>
      </c>
    </row>
    <row r="118" spans="1:16" ht="60" hidden="1" customHeight="1">
      <c r="A118" s="10" t="str">
        <f>IF(MAX([7]令和4年度契約状況調査票!F137:F1131)&gt;=ROW()-5,ROW()-5,"")</f>
        <v/>
      </c>
      <c r="B118" s="11" t="str">
        <f>IF(A118="","",VLOOKUP(A118,[7]令和4年度契約状況調査票!$F:$AW,4,FALSE))</f>
        <v/>
      </c>
      <c r="C118" s="12" t="str">
        <f>IF(A118="","",VLOOKUP(A118,[7]令和4年度契約状況調査票!$F:$AW,5,FALSE))</f>
        <v/>
      </c>
      <c r="D118" s="13" t="str">
        <f>IF(A118="","",VLOOKUP(A118,[7]令和4年度契約状況調査票!$F:$AW,8,FALSE))</f>
        <v/>
      </c>
      <c r="E118" s="11" t="str">
        <f>IF(A118="","",VLOOKUP(A118,[7]令和4年度契約状況調査票!$F:$AW,9,FALSE))</f>
        <v/>
      </c>
      <c r="F118" s="14" t="str">
        <f>IF(A118="","",VLOOKUP(A118,[7]令和4年度契約状況調査票!$F:$AW,10,FALSE))</f>
        <v/>
      </c>
      <c r="G118" s="15" t="str">
        <f>IF(A118="","",VLOOKUP(A118,[7]令和4年度契約状況調査票!$F:$AW,30,FALSE))</f>
        <v/>
      </c>
      <c r="H118" s="16" t="str">
        <f>IF(A118="","",IF(VLOOKUP(A118,[7]令和4年度契約状況調査票!$F:$AW,15,FALSE)="他官署で調達手続きを実施のため","他官署で調達手続きを実施のため",IF(VLOOKUP(A118,[7]令和4年度契約状況調査票!$F:$AW,22,FALSE)="②同種の他の契約の予定価格を類推されるおそれがあるため公表しない","同種の他の契約の予定価格を類推されるおそれがあるため公表しない",IF(VLOOKUP(A118,[7]令和4年度契約状況調査票!$F:$AW,22,FALSE)="－","－",IF(VLOOKUP(A118,[7]令和4年度契約状況調査票!$F:$AW,6,FALSE)&lt;&gt;"",TEXT(VLOOKUP(A118,[7]令和4年度契約状況調査票!$F:$AW,15,FALSE),"#,##0円")&amp;CHAR(10)&amp;"(A)",VLOOKUP(A118,[7]令和4年度契約状況調査票!$F:$AW,15,FALSE))))))</f>
        <v/>
      </c>
      <c r="I118" s="16" t="str">
        <f>IF(A118="","",VLOOKUP(A118,[7]令和4年度契約状況調査票!$F:$AW,16,FALSE))</f>
        <v/>
      </c>
      <c r="J118" s="17" t="str">
        <f>IF(A118="","",IF(VLOOKUP(A118,[7]令和4年度契約状況調査票!$F:$AW,15,FALSE)="他官署で調達手続きを実施のため","－",IF(VLOOKUP(A118,[7]令和4年度契約状況調査票!$F:$AW,22,FALSE)="②同種の他の契約の予定価格を類推されるおそれがあるため公表しない","－",IF(VLOOKUP(A118,[7]令和4年度契約状況調査票!$F:$AW,22,FALSE)="－","－",IF(VLOOKUP(A118,[7]令和4年度契約状況調査票!$F:$AW,6,FALSE)&lt;&gt;"",TEXT(VLOOKUP(A118,[7]令和4年度契約状況調査票!$F:$AW,18,FALSE),"#.0%")&amp;CHAR(10)&amp;"(B/A×100)",VLOOKUP(A118,[7]令和4年度契約状況調査票!$F:$AW,18,FALSE))))))</f>
        <v/>
      </c>
      <c r="K118" s="18"/>
      <c r="L118" s="17" t="str">
        <f>IF(A118="","",IF(VLOOKUP(A118,[7]令和4年度契約状況調査票!$F:$AW,26,FALSE)="①公益社団法人","公社",IF(VLOOKUP(A118,[7]令和4年度契約状況調査票!$F:$AW,26,FALSE)="②公益財団法人","公財","")))</f>
        <v/>
      </c>
      <c r="M118" s="17" t="str">
        <f>IF(A118="","",VLOOKUP(A118,[7]令和4年度契約状況調査票!$F:$AW,27,FALSE))</f>
        <v/>
      </c>
      <c r="N118" s="18" t="str">
        <f>IF(A118="","",IF(VLOOKUP(A118,[7]令和4年度契約状況調査票!$F:$AW,12,FALSE)="国所管",VLOOKUP(A118,[7]令和4年度契約状況調査票!$F:$AW,23,FALSE),""))</f>
        <v/>
      </c>
      <c r="O118" s="19" t="str">
        <f>IF(A118="","",IF(AND(Q118="○",P118="分担契約/単価契約"),"単価契約"&amp;CHAR(10)&amp;"予定調達総額 "&amp;TEXT(VLOOKUP(A118,[7]令和4年度契約状況調査票!$F:$AW,15,FALSE),"#,##0円")&amp;"(B)"&amp;CHAR(10)&amp;"分担契約"&amp;CHAR(10)&amp;VLOOKUP(A118,[7]令和4年度契約状況調査票!$F:$AW,31,FALSE),IF(AND(Q118="○",P118="分担契約"),"分担契約"&amp;CHAR(10)&amp;"契約総額 "&amp;TEXT(VLOOKUP(A118,[7]令和4年度契約状況調査票!$F:$AW,15,FALSE),"#,##0円")&amp;"(B)"&amp;CHAR(10)&amp;VLOOKUP(A118,[7]令和4年度契約状況調査票!$F:$AW,31,FALSE),(IF(P118="分担契約/単価契約","単価契約"&amp;CHAR(10)&amp;"予定調達総額 "&amp;TEXT(VLOOKUP(A118,[7]令和4年度契約状況調査票!$F:$AW,15,FALSE),"#,##0円")&amp;CHAR(10)&amp;"分担契約"&amp;CHAR(10)&amp;VLOOKUP(A118,[7]令和4年度契約状況調査票!$F:$AW,31,FALSE),IF(P118="分担契約","分担契約"&amp;CHAR(10)&amp;"契約総額 "&amp;TEXT(VLOOKUP(A118,[7]令和4年度契約状況調査票!$F:$AW,15,FALSE),"#,##0円")&amp;CHAR(10)&amp;VLOOKUP(A118,[7]令和4年度契約状況調査票!$F:$AW,31,FALSE),IF(P118="単価契約","単価契約"&amp;CHAR(10)&amp;"予定調達総額 "&amp;TEXT(VLOOKUP(A118,[7]令和4年度契約状況調査票!$F:$AW,15,FALSE),"#,##0円")&amp;CHAR(10)&amp;VLOOKUP(A118,[7]令和4年度契約状況調査票!$F:$AW,31,FALSE),VLOOKUP(A118,[7]令和4年度契約状況調査票!$F:$AW,31,FALSE))))))))</f>
        <v/>
      </c>
      <c r="P118" s="9" t="str">
        <f>IF(A118="","",VLOOKUP(A118,[7]令和4年度契約状況調査票!$F:$CE,52,FALSE))</f>
        <v/>
      </c>
    </row>
    <row r="119" spans="1:16" ht="60" hidden="1" customHeight="1">
      <c r="A119" s="10" t="str">
        <f>IF(MAX([7]令和4年度契約状況調査票!F138:F1132)&gt;=ROW()-5,ROW()-5,"")</f>
        <v/>
      </c>
      <c r="B119" s="11" t="str">
        <f>IF(A119="","",VLOOKUP(A119,[7]令和4年度契約状況調査票!$F:$AW,4,FALSE))</f>
        <v/>
      </c>
      <c r="C119" s="12" t="str">
        <f>IF(A119="","",VLOOKUP(A119,[7]令和4年度契約状況調査票!$F:$AW,5,FALSE))</f>
        <v/>
      </c>
      <c r="D119" s="13" t="str">
        <f>IF(A119="","",VLOOKUP(A119,[7]令和4年度契約状況調査票!$F:$AW,8,FALSE))</f>
        <v/>
      </c>
      <c r="E119" s="11" t="str">
        <f>IF(A119="","",VLOOKUP(A119,[7]令和4年度契約状況調査票!$F:$AW,9,FALSE))</f>
        <v/>
      </c>
      <c r="F119" s="14" t="str">
        <f>IF(A119="","",VLOOKUP(A119,[7]令和4年度契約状況調査票!$F:$AW,10,FALSE))</f>
        <v/>
      </c>
      <c r="G119" s="15" t="str">
        <f>IF(A119="","",VLOOKUP(A119,[7]令和4年度契約状況調査票!$F:$AW,30,FALSE))</f>
        <v/>
      </c>
      <c r="H119" s="16" t="str">
        <f>IF(A119="","",IF(VLOOKUP(A119,[7]令和4年度契約状況調査票!$F:$AW,15,FALSE)="他官署で調達手続きを実施のため","他官署で調達手続きを実施のため",IF(VLOOKUP(A119,[7]令和4年度契約状況調査票!$F:$AW,22,FALSE)="②同種の他の契約の予定価格を類推されるおそれがあるため公表しない","同種の他の契約の予定価格を類推されるおそれがあるため公表しない",IF(VLOOKUP(A119,[7]令和4年度契約状況調査票!$F:$AW,22,FALSE)="－","－",IF(VLOOKUP(A119,[7]令和4年度契約状況調査票!$F:$AW,6,FALSE)&lt;&gt;"",TEXT(VLOOKUP(A119,[7]令和4年度契約状況調査票!$F:$AW,15,FALSE),"#,##0円")&amp;CHAR(10)&amp;"(A)",VLOOKUP(A119,[7]令和4年度契約状況調査票!$F:$AW,15,FALSE))))))</f>
        <v/>
      </c>
      <c r="I119" s="16" t="str">
        <f>IF(A119="","",VLOOKUP(A119,[7]令和4年度契約状況調査票!$F:$AW,16,FALSE))</f>
        <v/>
      </c>
      <c r="J119" s="17" t="str">
        <f>IF(A119="","",IF(VLOOKUP(A119,[7]令和4年度契約状況調査票!$F:$AW,15,FALSE)="他官署で調達手続きを実施のため","－",IF(VLOOKUP(A119,[7]令和4年度契約状況調査票!$F:$AW,22,FALSE)="②同種の他の契約の予定価格を類推されるおそれがあるため公表しない","－",IF(VLOOKUP(A119,[7]令和4年度契約状況調査票!$F:$AW,22,FALSE)="－","－",IF(VLOOKUP(A119,[7]令和4年度契約状況調査票!$F:$AW,6,FALSE)&lt;&gt;"",TEXT(VLOOKUP(A119,[7]令和4年度契約状況調査票!$F:$AW,18,FALSE),"#.0%")&amp;CHAR(10)&amp;"(B/A×100)",VLOOKUP(A119,[7]令和4年度契約状況調査票!$F:$AW,18,FALSE))))))</f>
        <v/>
      </c>
      <c r="K119" s="18"/>
      <c r="L119" s="17" t="str">
        <f>IF(A119="","",IF(VLOOKUP(A119,[7]令和4年度契約状況調査票!$F:$AW,26,FALSE)="①公益社団法人","公社",IF(VLOOKUP(A119,[7]令和4年度契約状況調査票!$F:$AW,26,FALSE)="②公益財団法人","公財","")))</f>
        <v/>
      </c>
      <c r="M119" s="17" t="str">
        <f>IF(A119="","",VLOOKUP(A119,[7]令和4年度契約状況調査票!$F:$AW,27,FALSE))</f>
        <v/>
      </c>
      <c r="N119" s="18" t="str">
        <f>IF(A119="","",IF(VLOOKUP(A119,[7]令和4年度契約状況調査票!$F:$AW,12,FALSE)="国所管",VLOOKUP(A119,[7]令和4年度契約状況調査票!$F:$AW,23,FALSE),""))</f>
        <v/>
      </c>
      <c r="O119" s="19" t="str">
        <f>IF(A119="","",IF(AND(Q119="○",P119="分担契約/単価契約"),"単価契約"&amp;CHAR(10)&amp;"予定調達総額 "&amp;TEXT(VLOOKUP(A119,[7]令和4年度契約状況調査票!$F:$AW,15,FALSE),"#,##0円")&amp;"(B)"&amp;CHAR(10)&amp;"分担契約"&amp;CHAR(10)&amp;VLOOKUP(A119,[7]令和4年度契約状況調査票!$F:$AW,31,FALSE),IF(AND(Q119="○",P119="分担契約"),"分担契約"&amp;CHAR(10)&amp;"契約総額 "&amp;TEXT(VLOOKUP(A119,[7]令和4年度契約状況調査票!$F:$AW,15,FALSE),"#,##0円")&amp;"(B)"&amp;CHAR(10)&amp;VLOOKUP(A119,[7]令和4年度契約状況調査票!$F:$AW,31,FALSE),(IF(P119="分担契約/単価契約","単価契約"&amp;CHAR(10)&amp;"予定調達総額 "&amp;TEXT(VLOOKUP(A119,[7]令和4年度契約状況調査票!$F:$AW,15,FALSE),"#,##0円")&amp;CHAR(10)&amp;"分担契約"&amp;CHAR(10)&amp;VLOOKUP(A119,[7]令和4年度契約状況調査票!$F:$AW,31,FALSE),IF(P119="分担契約","分担契約"&amp;CHAR(10)&amp;"契約総額 "&amp;TEXT(VLOOKUP(A119,[7]令和4年度契約状況調査票!$F:$AW,15,FALSE),"#,##0円")&amp;CHAR(10)&amp;VLOOKUP(A119,[7]令和4年度契約状況調査票!$F:$AW,31,FALSE),IF(P119="単価契約","単価契約"&amp;CHAR(10)&amp;"予定調達総額 "&amp;TEXT(VLOOKUP(A119,[7]令和4年度契約状況調査票!$F:$AW,15,FALSE),"#,##0円")&amp;CHAR(10)&amp;VLOOKUP(A119,[7]令和4年度契約状況調査票!$F:$AW,31,FALSE),VLOOKUP(A119,[7]令和4年度契約状況調査票!$F:$AW,31,FALSE))))))))</f>
        <v/>
      </c>
      <c r="P119" s="9" t="str">
        <f>IF(A119="","",VLOOKUP(A119,[7]令和4年度契約状況調査票!$F:$CE,52,FALSE))</f>
        <v/>
      </c>
    </row>
    <row r="120" spans="1:16" ht="60" hidden="1" customHeight="1">
      <c r="A120" s="10" t="str">
        <f>IF(MAX([7]令和4年度契約状況調査票!F139:F1133)&gt;=ROW()-5,ROW()-5,"")</f>
        <v/>
      </c>
      <c r="B120" s="11" t="str">
        <f>IF(A120="","",VLOOKUP(A120,[7]令和4年度契約状況調査票!$F:$AW,4,FALSE))</f>
        <v/>
      </c>
      <c r="C120" s="12" t="str">
        <f>IF(A120="","",VLOOKUP(A120,[7]令和4年度契約状況調査票!$F:$AW,5,FALSE))</f>
        <v/>
      </c>
      <c r="D120" s="13" t="str">
        <f>IF(A120="","",VLOOKUP(A120,[7]令和4年度契約状況調査票!$F:$AW,8,FALSE))</f>
        <v/>
      </c>
      <c r="E120" s="11" t="str">
        <f>IF(A120="","",VLOOKUP(A120,[7]令和4年度契約状況調査票!$F:$AW,9,FALSE))</f>
        <v/>
      </c>
      <c r="F120" s="14" t="str">
        <f>IF(A120="","",VLOOKUP(A120,[7]令和4年度契約状況調査票!$F:$AW,10,FALSE))</f>
        <v/>
      </c>
      <c r="G120" s="15" t="str">
        <f>IF(A120="","",VLOOKUP(A120,[7]令和4年度契約状況調査票!$F:$AW,30,FALSE))</f>
        <v/>
      </c>
      <c r="H120" s="16" t="str">
        <f>IF(A120="","",IF(VLOOKUP(A120,[7]令和4年度契約状況調査票!$F:$AW,15,FALSE)="他官署で調達手続きを実施のため","他官署で調達手続きを実施のため",IF(VLOOKUP(A120,[7]令和4年度契約状況調査票!$F:$AW,22,FALSE)="②同種の他の契約の予定価格を類推されるおそれがあるため公表しない","同種の他の契約の予定価格を類推されるおそれがあるため公表しない",IF(VLOOKUP(A120,[7]令和4年度契約状況調査票!$F:$AW,22,FALSE)="－","－",IF(VLOOKUP(A120,[7]令和4年度契約状況調査票!$F:$AW,6,FALSE)&lt;&gt;"",TEXT(VLOOKUP(A120,[7]令和4年度契約状況調査票!$F:$AW,15,FALSE),"#,##0円")&amp;CHAR(10)&amp;"(A)",VLOOKUP(A120,[7]令和4年度契約状況調査票!$F:$AW,15,FALSE))))))</f>
        <v/>
      </c>
      <c r="I120" s="16" t="str">
        <f>IF(A120="","",VLOOKUP(A120,[7]令和4年度契約状況調査票!$F:$AW,16,FALSE))</f>
        <v/>
      </c>
      <c r="J120" s="17" t="str">
        <f>IF(A120="","",IF(VLOOKUP(A120,[7]令和4年度契約状況調査票!$F:$AW,15,FALSE)="他官署で調達手続きを実施のため","－",IF(VLOOKUP(A120,[7]令和4年度契約状況調査票!$F:$AW,22,FALSE)="②同種の他の契約の予定価格を類推されるおそれがあるため公表しない","－",IF(VLOOKUP(A120,[7]令和4年度契約状況調査票!$F:$AW,22,FALSE)="－","－",IF(VLOOKUP(A120,[7]令和4年度契約状況調査票!$F:$AW,6,FALSE)&lt;&gt;"",TEXT(VLOOKUP(A120,[7]令和4年度契約状況調査票!$F:$AW,18,FALSE),"#.0%")&amp;CHAR(10)&amp;"(B/A×100)",VLOOKUP(A120,[7]令和4年度契約状況調査票!$F:$AW,18,FALSE))))))</f>
        <v/>
      </c>
      <c r="K120" s="18"/>
      <c r="L120" s="17" t="str">
        <f>IF(A120="","",IF(VLOOKUP(A120,[7]令和4年度契約状況調査票!$F:$AW,26,FALSE)="①公益社団法人","公社",IF(VLOOKUP(A120,[7]令和4年度契約状況調査票!$F:$AW,26,FALSE)="②公益財団法人","公財","")))</f>
        <v/>
      </c>
      <c r="M120" s="17" t="str">
        <f>IF(A120="","",VLOOKUP(A120,[7]令和4年度契約状況調査票!$F:$AW,27,FALSE))</f>
        <v/>
      </c>
      <c r="N120" s="18" t="str">
        <f>IF(A120="","",IF(VLOOKUP(A120,[7]令和4年度契約状況調査票!$F:$AW,12,FALSE)="国所管",VLOOKUP(A120,[7]令和4年度契約状況調査票!$F:$AW,23,FALSE),""))</f>
        <v/>
      </c>
      <c r="O120" s="19" t="str">
        <f>IF(A120="","",IF(AND(Q120="○",P120="分担契約/単価契約"),"単価契約"&amp;CHAR(10)&amp;"予定調達総額 "&amp;TEXT(VLOOKUP(A120,[7]令和4年度契約状況調査票!$F:$AW,15,FALSE),"#,##0円")&amp;"(B)"&amp;CHAR(10)&amp;"分担契約"&amp;CHAR(10)&amp;VLOOKUP(A120,[7]令和4年度契約状況調査票!$F:$AW,31,FALSE),IF(AND(Q120="○",P120="分担契約"),"分担契約"&amp;CHAR(10)&amp;"契約総額 "&amp;TEXT(VLOOKUP(A120,[7]令和4年度契約状況調査票!$F:$AW,15,FALSE),"#,##0円")&amp;"(B)"&amp;CHAR(10)&amp;VLOOKUP(A120,[7]令和4年度契約状況調査票!$F:$AW,31,FALSE),(IF(P120="分担契約/単価契約","単価契約"&amp;CHAR(10)&amp;"予定調達総額 "&amp;TEXT(VLOOKUP(A120,[7]令和4年度契約状況調査票!$F:$AW,15,FALSE),"#,##0円")&amp;CHAR(10)&amp;"分担契約"&amp;CHAR(10)&amp;VLOOKUP(A120,[7]令和4年度契約状況調査票!$F:$AW,31,FALSE),IF(P120="分担契約","分担契約"&amp;CHAR(10)&amp;"契約総額 "&amp;TEXT(VLOOKUP(A120,[7]令和4年度契約状況調査票!$F:$AW,15,FALSE),"#,##0円")&amp;CHAR(10)&amp;VLOOKUP(A120,[7]令和4年度契約状況調査票!$F:$AW,31,FALSE),IF(P120="単価契約","単価契約"&amp;CHAR(10)&amp;"予定調達総額 "&amp;TEXT(VLOOKUP(A120,[7]令和4年度契約状況調査票!$F:$AW,15,FALSE),"#,##0円")&amp;CHAR(10)&amp;VLOOKUP(A120,[7]令和4年度契約状況調査票!$F:$AW,31,FALSE),VLOOKUP(A120,[7]令和4年度契約状況調査票!$F:$AW,31,FALSE))))))))</f>
        <v/>
      </c>
      <c r="P120" s="9" t="str">
        <f>IF(A120="","",VLOOKUP(A120,[7]令和4年度契約状況調査票!$F:$CE,52,FALSE))</f>
        <v/>
      </c>
    </row>
    <row r="121" spans="1:16" ht="60" hidden="1" customHeight="1">
      <c r="A121" s="10" t="str">
        <f>IF(MAX([7]令和4年度契約状況調査票!F140:F1134)&gt;=ROW()-5,ROW()-5,"")</f>
        <v/>
      </c>
      <c r="B121" s="11" t="str">
        <f>IF(A121="","",VLOOKUP(A121,[7]令和4年度契約状況調査票!$F:$AW,4,FALSE))</f>
        <v/>
      </c>
      <c r="C121" s="12" t="str">
        <f>IF(A121="","",VLOOKUP(A121,[7]令和4年度契約状況調査票!$F:$AW,5,FALSE))</f>
        <v/>
      </c>
      <c r="D121" s="13" t="str">
        <f>IF(A121="","",VLOOKUP(A121,[7]令和4年度契約状況調査票!$F:$AW,8,FALSE))</f>
        <v/>
      </c>
      <c r="E121" s="11" t="str">
        <f>IF(A121="","",VLOOKUP(A121,[7]令和4年度契約状況調査票!$F:$AW,9,FALSE))</f>
        <v/>
      </c>
      <c r="F121" s="14" t="str">
        <f>IF(A121="","",VLOOKUP(A121,[7]令和4年度契約状況調査票!$F:$AW,10,FALSE))</f>
        <v/>
      </c>
      <c r="G121" s="15" t="str">
        <f>IF(A121="","",VLOOKUP(A121,[7]令和4年度契約状況調査票!$F:$AW,30,FALSE))</f>
        <v/>
      </c>
      <c r="H121" s="16" t="str">
        <f>IF(A121="","",IF(VLOOKUP(A121,[7]令和4年度契約状況調査票!$F:$AW,15,FALSE)="他官署で調達手続きを実施のため","他官署で調達手続きを実施のため",IF(VLOOKUP(A121,[7]令和4年度契約状況調査票!$F:$AW,22,FALSE)="②同種の他の契約の予定価格を類推されるおそれがあるため公表しない","同種の他の契約の予定価格を類推されるおそれがあるため公表しない",IF(VLOOKUP(A121,[7]令和4年度契約状況調査票!$F:$AW,22,FALSE)="－","－",IF(VLOOKUP(A121,[7]令和4年度契約状況調査票!$F:$AW,6,FALSE)&lt;&gt;"",TEXT(VLOOKUP(A121,[7]令和4年度契約状況調査票!$F:$AW,15,FALSE),"#,##0円")&amp;CHAR(10)&amp;"(A)",VLOOKUP(A121,[7]令和4年度契約状況調査票!$F:$AW,15,FALSE))))))</f>
        <v/>
      </c>
      <c r="I121" s="16" t="str">
        <f>IF(A121="","",VLOOKUP(A121,[7]令和4年度契約状況調査票!$F:$AW,16,FALSE))</f>
        <v/>
      </c>
      <c r="J121" s="17" t="str">
        <f>IF(A121="","",IF(VLOOKUP(A121,[7]令和4年度契約状況調査票!$F:$AW,15,FALSE)="他官署で調達手続きを実施のため","－",IF(VLOOKUP(A121,[7]令和4年度契約状況調査票!$F:$AW,22,FALSE)="②同種の他の契約の予定価格を類推されるおそれがあるため公表しない","－",IF(VLOOKUP(A121,[7]令和4年度契約状況調査票!$F:$AW,22,FALSE)="－","－",IF(VLOOKUP(A121,[7]令和4年度契約状況調査票!$F:$AW,6,FALSE)&lt;&gt;"",TEXT(VLOOKUP(A121,[7]令和4年度契約状況調査票!$F:$AW,18,FALSE),"#.0%")&amp;CHAR(10)&amp;"(B/A×100)",VLOOKUP(A121,[7]令和4年度契約状況調査票!$F:$AW,18,FALSE))))))</f>
        <v/>
      </c>
      <c r="K121" s="18"/>
      <c r="L121" s="17" t="str">
        <f>IF(A121="","",IF(VLOOKUP(A121,[7]令和4年度契約状況調査票!$F:$AW,26,FALSE)="①公益社団法人","公社",IF(VLOOKUP(A121,[7]令和4年度契約状況調査票!$F:$AW,26,FALSE)="②公益財団法人","公財","")))</f>
        <v/>
      </c>
      <c r="M121" s="17" t="str">
        <f>IF(A121="","",VLOOKUP(A121,[7]令和4年度契約状況調査票!$F:$AW,27,FALSE))</f>
        <v/>
      </c>
      <c r="N121" s="18" t="str">
        <f>IF(A121="","",IF(VLOOKUP(A121,[7]令和4年度契約状況調査票!$F:$AW,12,FALSE)="国所管",VLOOKUP(A121,[7]令和4年度契約状況調査票!$F:$AW,23,FALSE),""))</f>
        <v/>
      </c>
      <c r="O121" s="19" t="str">
        <f>IF(A121="","",IF(AND(Q121="○",P121="分担契約/単価契約"),"単価契約"&amp;CHAR(10)&amp;"予定調達総額 "&amp;TEXT(VLOOKUP(A121,[7]令和4年度契約状況調査票!$F:$AW,15,FALSE),"#,##0円")&amp;"(B)"&amp;CHAR(10)&amp;"分担契約"&amp;CHAR(10)&amp;VLOOKUP(A121,[7]令和4年度契約状況調査票!$F:$AW,31,FALSE),IF(AND(Q121="○",P121="分担契約"),"分担契約"&amp;CHAR(10)&amp;"契約総額 "&amp;TEXT(VLOOKUP(A121,[7]令和4年度契約状況調査票!$F:$AW,15,FALSE),"#,##0円")&amp;"(B)"&amp;CHAR(10)&amp;VLOOKUP(A121,[7]令和4年度契約状況調査票!$F:$AW,31,FALSE),(IF(P121="分担契約/単価契約","単価契約"&amp;CHAR(10)&amp;"予定調達総額 "&amp;TEXT(VLOOKUP(A121,[7]令和4年度契約状況調査票!$F:$AW,15,FALSE),"#,##0円")&amp;CHAR(10)&amp;"分担契約"&amp;CHAR(10)&amp;VLOOKUP(A121,[7]令和4年度契約状況調査票!$F:$AW,31,FALSE),IF(P121="分担契約","分担契約"&amp;CHAR(10)&amp;"契約総額 "&amp;TEXT(VLOOKUP(A121,[7]令和4年度契約状況調査票!$F:$AW,15,FALSE),"#,##0円")&amp;CHAR(10)&amp;VLOOKUP(A121,[7]令和4年度契約状況調査票!$F:$AW,31,FALSE),IF(P121="単価契約","単価契約"&amp;CHAR(10)&amp;"予定調達総額 "&amp;TEXT(VLOOKUP(A121,[7]令和4年度契約状況調査票!$F:$AW,15,FALSE),"#,##0円")&amp;CHAR(10)&amp;VLOOKUP(A121,[7]令和4年度契約状況調査票!$F:$AW,31,FALSE),VLOOKUP(A121,[7]令和4年度契約状況調査票!$F:$AW,31,FALSE))))))))</f>
        <v/>
      </c>
      <c r="P121" s="9" t="str">
        <f>IF(A121="","",VLOOKUP(A121,[7]令和4年度契約状況調査票!$F:$CE,52,FALSE))</f>
        <v/>
      </c>
    </row>
    <row r="122" spans="1:16" ht="60" hidden="1" customHeight="1">
      <c r="A122" s="10" t="str">
        <f>IF(MAX([7]令和4年度契約状況調査票!F141:F1135)&gt;=ROW()-5,ROW()-5,"")</f>
        <v/>
      </c>
      <c r="B122" s="11" t="str">
        <f>IF(A122="","",VLOOKUP(A122,[7]令和4年度契約状況調査票!$F:$AW,4,FALSE))</f>
        <v/>
      </c>
      <c r="C122" s="12" t="str">
        <f>IF(A122="","",VLOOKUP(A122,[7]令和4年度契約状況調査票!$F:$AW,5,FALSE))</f>
        <v/>
      </c>
      <c r="D122" s="13" t="str">
        <f>IF(A122="","",VLOOKUP(A122,[7]令和4年度契約状況調査票!$F:$AW,8,FALSE))</f>
        <v/>
      </c>
      <c r="E122" s="11" t="str">
        <f>IF(A122="","",VLOOKUP(A122,[7]令和4年度契約状況調査票!$F:$AW,9,FALSE))</f>
        <v/>
      </c>
      <c r="F122" s="14" t="str">
        <f>IF(A122="","",VLOOKUP(A122,[7]令和4年度契約状況調査票!$F:$AW,10,FALSE))</f>
        <v/>
      </c>
      <c r="G122" s="15" t="str">
        <f>IF(A122="","",VLOOKUP(A122,[7]令和4年度契約状況調査票!$F:$AW,30,FALSE))</f>
        <v/>
      </c>
      <c r="H122" s="16" t="str">
        <f>IF(A122="","",IF(VLOOKUP(A122,[7]令和4年度契約状況調査票!$F:$AW,15,FALSE)="他官署で調達手続きを実施のため","他官署で調達手続きを実施のため",IF(VLOOKUP(A122,[7]令和4年度契約状況調査票!$F:$AW,22,FALSE)="②同種の他の契約の予定価格を類推されるおそれがあるため公表しない","同種の他の契約の予定価格を類推されるおそれがあるため公表しない",IF(VLOOKUP(A122,[7]令和4年度契約状況調査票!$F:$AW,22,FALSE)="－","－",IF(VLOOKUP(A122,[7]令和4年度契約状況調査票!$F:$AW,6,FALSE)&lt;&gt;"",TEXT(VLOOKUP(A122,[7]令和4年度契約状況調査票!$F:$AW,15,FALSE),"#,##0円")&amp;CHAR(10)&amp;"(A)",VLOOKUP(A122,[7]令和4年度契約状況調査票!$F:$AW,15,FALSE))))))</f>
        <v/>
      </c>
      <c r="I122" s="16" t="str">
        <f>IF(A122="","",VLOOKUP(A122,[7]令和4年度契約状況調査票!$F:$AW,16,FALSE))</f>
        <v/>
      </c>
      <c r="J122" s="17" t="str">
        <f>IF(A122="","",IF(VLOOKUP(A122,[7]令和4年度契約状況調査票!$F:$AW,15,FALSE)="他官署で調達手続きを実施のため","－",IF(VLOOKUP(A122,[7]令和4年度契約状況調査票!$F:$AW,22,FALSE)="②同種の他の契約の予定価格を類推されるおそれがあるため公表しない","－",IF(VLOOKUP(A122,[7]令和4年度契約状況調査票!$F:$AW,22,FALSE)="－","－",IF(VLOOKUP(A122,[7]令和4年度契約状況調査票!$F:$AW,6,FALSE)&lt;&gt;"",TEXT(VLOOKUP(A122,[7]令和4年度契約状況調査票!$F:$AW,18,FALSE),"#.0%")&amp;CHAR(10)&amp;"(B/A×100)",VLOOKUP(A122,[7]令和4年度契約状況調査票!$F:$AW,18,FALSE))))))</f>
        <v/>
      </c>
      <c r="K122" s="18"/>
      <c r="L122" s="17" t="str">
        <f>IF(A122="","",IF(VLOOKUP(A122,[7]令和4年度契約状況調査票!$F:$AW,26,FALSE)="①公益社団法人","公社",IF(VLOOKUP(A122,[7]令和4年度契約状況調査票!$F:$AW,26,FALSE)="②公益財団法人","公財","")))</f>
        <v/>
      </c>
      <c r="M122" s="17" t="str">
        <f>IF(A122="","",VLOOKUP(A122,[7]令和4年度契約状況調査票!$F:$AW,27,FALSE))</f>
        <v/>
      </c>
      <c r="N122" s="18" t="str">
        <f>IF(A122="","",IF(VLOOKUP(A122,[7]令和4年度契約状況調査票!$F:$AW,12,FALSE)="国所管",VLOOKUP(A122,[7]令和4年度契約状況調査票!$F:$AW,23,FALSE),""))</f>
        <v/>
      </c>
      <c r="O122" s="19" t="str">
        <f>IF(A122="","",IF(AND(Q122="○",P122="分担契約/単価契約"),"単価契約"&amp;CHAR(10)&amp;"予定調達総額 "&amp;TEXT(VLOOKUP(A122,[7]令和4年度契約状況調査票!$F:$AW,15,FALSE),"#,##0円")&amp;"(B)"&amp;CHAR(10)&amp;"分担契約"&amp;CHAR(10)&amp;VLOOKUP(A122,[7]令和4年度契約状況調査票!$F:$AW,31,FALSE),IF(AND(Q122="○",P122="分担契約"),"分担契約"&amp;CHAR(10)&amp;"契約総額 "&amp;TEXT(VLOOKUP(A122,[7]令和4年度契約状況調査票!$F:$AW,15,FALSE),"#,##0円")&amp;"(B)"&amp;CHAR(10)&amp;VLOOKUP(A122,[7]令和4年度契約状況調査票!$F:$AW,31,FALSE),(IF(P122="分担契約/単価契約","単価契約"&amp;CHAR(10)&amp;"予定調達総額 "&amp;TEXT(VLOOKUP(A122,[7]令和4年度契約状況調査票!$F:$AW,15,FALSE),"#,##0円")&amp;CHAR(10)&amp;"分担契約"&amp;CHAR(10)&amp;VLOOKUP(A122,[7]令和4年度契約状況調査票!$F:$AW,31,FALSE),IF(P122="分担契約","分担契約"&amp;CHAR(10)&amp;"契約総額 "&amp;TEXT(VLOOKUP(A122,[7]令和4年度契約状況調査票!$F:$AW,15,FALSE),"#,##0円")&amp;CHAR(10)&amp;VLOOKUP(A122,[7]令和4年度契約状況調査票!$F:$AW,31,FALSE),IF(P122="単価契約","単価契約"&amp;CHAR(10)&amp;"予定調達総額 "&amp;TEXT(VLOOKUP(A122,[7]令和4年度契約状況調査票!$F:$AW,15,FALSE),"#,##0円")&amp;CHAR(10)&amp;VLOOKUP(A122,[7]令和4年度契約状況調査票!$F:$AW,31,FALSE),VLOOKUP(A122,[7]令和4年度契約状況調査票!$F:$AW,31,FALSE))))))))</f>
        <v/>
      </c>
      <c r="P122" s="9" t="str">
        <f>IF(A122="","",VLOOKUP(A122,[7]令和4年度契約状況調査票!$F:$CE,52,FALSE))</f>
        <v/>
      </c>
    </row>
    <row r="123" spans="1:16" ht="60" hidden="1" customHeight="1">
      <c r="A123" s="10" t="str">
        <f>IF(MAX([7]令和4年度契約状況調査票!F142:F1136)&gt;=ROW()-5,ROW()-5,"")</f>
        <v/>
      </c>
      <c r="B123" s="11" t="str">
        <f>IF(A123="","",VLOOKUP(A123,[7]令和4年度契約状況調査票!$F:$AW,4,FALSE))</f>
        <v/>
      </c>
      <c r="C123" s="12" t="str">
        <f>IF(A123="","",VLOOKUP(A123,[7]令和4年度契約状況調査票!$F:$AW,5,FALSE))</f>
        <v/>
      </c>
      <c r="D123" s="13" t="str">
        <f>IF(A123="","",VLOOKUP(A123,[7]令和4年度契約状況調査票!$F:$AW,8,FALSE))</f>
        <v/>
      </c>
      <c r="E123" s="11" t="str">
        <f>IF(A123="","",VLOOKUP(A123,[7]令和4年度契約状況調査票!$F:$AW,9,FALSE))</f>
        <v/>
      </c>
      <c r="F123" s="14" t="str">
        <f>IF(A123="","",VLOOKUP(A123,[7]令和4年度契約状況調査票!$F:$AW,10,FALSE))</f>
        <v/>
      </c>
      <c r="G123" s="15" t="str">
        <f>IF(A123="","",VLOOKUP(A123,[7]令和4年度契約状況調査票!$F:$AW,30,FALSE))</f>
        <v/>
      </c>
      <c r="H123" s="16" t="str">
        <f>IF(A123="","",IF(VLOOKUP(A123,[7]令和4年度契約状況調査票!$F:$AW,15,FALSE)="他官署で調達手続きを実施のため","他官署で調達手続きを実施のため",IF(VLOOKUP(A123,[7]令和4年度契約状況調査票!$F:$AW,22,FALSE)="②同種の他の契約の予定価格を類推されるおそれがあるため公表しない","同種の他の契約の予定価格を類推されるおそれがあるため公表しない",IF(VLOOKUP(A123,[7]令和4年度契約状況調査票!$F:$AW,22,FALSE)="－","－",IF(VLOOKUP(A123,[7]令和4年度契約状況調査票!$F:$AW,6,FALSE)&lt;&gt;"",TEXT(VLOOKUP(A123,[7]令和4年度契約状況調査票!$F:$AW,15,FALSE),"#,##0円")&amp;CHAR(10)&amp;"(A)",VLOOKUP(A123,[7]令和4年度契約状況調査票!$F:$AW,15,FALSE))))))</f>
        <v/>
      </c>
      <c r="I123" s="16" t="str">
        <f>IF(A123="","",VLOOKUP(A123,[7]令和4年度契約状況調査票!$F:$AW,16,FALSE))</f>
        <v/>
      </c>
      <c r="J123" s="17" t="str">
        <f>IF(A123="","",IF(VLOOKUP(A123,[7]令和4年度契約状況調査票!$F:$AW,15,FALSE)="他官署で調達手続きを実施のため","－",IF(VLOOKUP(A123,[7]令和4年度契約状況調査票!$F:$AW,22,FALSE)="②同種の他の契約の予定価格を類推されるおそれがあるため公表しない","－",IF(VLOOKUP(A123,[7]令和4年度契約状況調査票!$F:$AW,22,FALSE)="－","－",IF(VLOOKUP(A123,[7]令和4年度契約状況調査票!$F:$AW,6,FALSE)&lt;&gt;"",TEXT(VLOOKUP(A123,[7]令和4年度契約状況調査票!$F:$AW,18,FALSE),"#.0%")&amp;CHAR(10)&amp;"(B/A×100)",VLOOKUP(A123,[7]令和4年度契約状況調査票!$F:$AW,18,FALSE))))))</f>
        <v/>
      </c>
      <c r="K123" s="18"/>
      <c r="L123" s="17" t="str">
        <f>IF(A123="","",IF(VLOOKUP(A123,[7]令和4年度契約状況調査票!$F:$AW,26,FALSE)="①公益社団法人","公社",IF(VLOOKUP(A123,[7]令和4年度契約状況調査票!$F:$AW,26,FALSE)="②公益財団法人","公財","")))</f>
        <v/>
      </c>
      <c r="M123" s="17" t="str">
        <f>IF(A123="","",VLOOKUP(A123,[7]令和4年度契約状況調査票!$F:$AW,27,FALSE))</f>
        <v/>
      </c>
      <c r="N123" s="18" t="str">
        <f>IF(A123="","",IF(VLOOKUP(A123,[7]令和4年度契約状況調査票!$F:$AW,12,FALSE)="国所管",VLOOKUP(A123,[7]令和4年度契約状況調査票!$F:$AW,23,FALSE),""))</f>
        <v/>
      </c>
      <c r="O123" s="19" t="str">
        <f>IF(A123="","",IF(AND(Q123="○",P123="分担契約/単価契約"),"単価契約"&amp;CHAR(10)&amp;"予定調達総額 "&amp;TEXT(VLOOKUP(A123,[7]令和4年度契約状況調査票!$F:$AW,15,FALSE),"#,##0円")&amp;"(B)"&amp;CHAR(10)&amp;"分担契約"&amp;CHAR(10)&amp;VLOOKUP(A123,[7]令和4年度契約状況調査票!$F:$AW,31,FALSE),IF(AND(Q123="○",P123="分担契約"),"分担契約"&amp;CHAR(10)&amp;"契約総額 "&amp;TEXT(VLOOKUP(A123,[7]令和4年度契約状況調査票!$F:$AW,15,FALSE),"#,##0円")&amp;"(B)"&amp;CHAR(10)&amp;VLOOKUP(A123,[7]令和4年度契約状況調査票!$F:$AW,31,FALSE),(IF(P123="分担契約/単価契約","単価契約"&amp;CHAR(10)&amp;"予定調達総額 "&amp;TEXT(VLOOKUP(A123,[7]令和4年度契約状況調査票!$F:$AW,15,FALSE),"#,##0円")&amp;CHAR(10)&amp;"分担契約"&amp;CHAR(10)&amp;VLOOKUP(A123,[7]令和4年度契約状況調査票!$F:$AW,31,FALSE),IF(P123="分担契約","分担契約"&amp;CHAR(10)&amp;"契約総額 "&amp;TEXT(VLOOKUP(A123,[7]令和4年度契約状況調査票!$F:$AW,15,FALSE),"#,##0円")&amp;CHAR(10)&amp;VLOOKUP(A123,[7]令和4年度契約状況調査票!$F:$AW,31,FALSE),IF(P123="単価契約","単価契約"&amp;CHAR(10)&amp;"予定調達総額 "&amp;TEXT(VLOOKUP(A123,[7]令和4年度契約状況調査票!$F:$AW,15,FALSE),"#,##0円")&amp;CHAR(10)&amp;VLOOKUP(A123,[7]令和4年度契約状況調査票!$F:$AW,31,FALSE),VLOOKUP(A123,[7]令和4年度契約状況調査票!$F:$AW,31,FALSE))))))))</f>
        <v/>
      </c>
      <c r="P123" s="9" t="str">
        <f>IF(A123="","",VLOOKUP(A123,[7]令和4年度契約状況調査票!$F:$CE,52,FALSE))</f>
        <v/>
      </c>
    </row>
    <row r="124" spans="1:16" ht="60" hidden="1" customHeight="1">
      <c r="A124" s="10" t="str">
        <f>IF(MAX([7]令和4年度契約状況調査票!F143:F1137)&gt;=ROW()-5,ROW()-5,"")</f>
        <v/>
      </c>
      <c r="B124" s="11" t="str">
        <f>IF(A124="","",VLOOKUP(A124,[7]令和4年度契約状況調査票!$F:$AW,4,FALSE))</f>
        <v/>
      </c>
      <c r="C124" s="12" t="str">
        <f>IF(A124="","",VLOOKUP(A124,[7]令和4年度契約状況調査票!$F:$AW,5,FALSE))</f>
        <v/>
      </c>
      <c r="D124" s="13" t="str">
        <f>IF(A124="","",VLOOKUP(A124,[7]令和4年度契約状況調査票!$F:$AW,8,FALSE))</f>
        <v/>
      </c>
      <c r="E124" s="11" t="str">
        <f>IF(A124="","",VLOOKUP(A124,[7]令和4年度契約状況調査票!$F:$AW,9,FALSE))</f>
        <v/>
      </c>
      <c r="F124" s="14" t="str">
        <f>IF(A124="","",VLOOKUP(A124,[7]令和4年度契約状況調査票!$F:$AW,10,FALSE))</f>
        <v/>
      </c>
      <c r="G124" s="15" t="str">
        <f>IF(A124="","",VLOOKUP(A124,[7]令和4年度契約状況調査票!$F:$AW,30,FALSE))</f>
        <v/>
      </c>
      <c r="H124" s="16" t="str">
        <f>IF(A124="","",IF(VLOOKUP(A124,[7]令和4年度契約状況調査票!$F:$AW,15,FALSE)="他官署で調達手続きを実施のため","他官署で調達手続きを実施のため",IF(VLOOKUP(A124,[7]令和4年度契約状況調査票!$F:$AW,22,FALSE)="②同種の他の契約の予定価格を類推されるおそれがあるため公表しない","同種の他の契約の予定価格を類推されるおそれがあるため公表しない",IF(VLOOKUP(A124,[7]令和4年度契約状況調査票!$F:$AW,22,FALSE)="－","－",IF(VLOOKUP(A124,[7]令和4年度契約状況調査票!$F:$AW,6,FALSE)&lt;&gt;"",TEXT(VLOOKUP(A124,[7]令和4年度契約状況調査票!$F:$AW,15,FALSE),"#,##0円")&amp;CHAR(10)&amp;"(A)",VLOOKUP(A124,[7]令和4年度契約状況調査票!$F:$AW,15,FALSE))))))</f>
        <v/>
      </c>
      <c r="I124" s="16" t="str">
        <f>IF(A124="","",VLOOKUP(A124,[7]令和4年度契約状況調査票!$F:$AW,16,FALSE))</f>
        <v/>
      </c>
      <c r="J124" s="17" t="str">
        <f>IF(A124="","",IF(VLOOKUP(A124,[7]令和4年度契約状況調査票!$F:$AW,15,FALSE)="他官署で調達手続きを実施のため","－",IF(VLOOKUP(A124,[7]令和4年度契約状況調査票!$F:$AW,22,FALSE)="②同種の他の契約の予定価格を類推されるおそれがあるため公表しない","－",IF(VLOOKUP(A124,[7]令和4年度契約状況調査票!$F:$AW,22,FALSE)="－","－",IF(VLOOKUP(A124,[7]令和4年度契約状況調査票!$F:$AW,6,FALSE)&lt;&gt;"",TEXT(VLOOKUP(A124,[7]令和4年度契約状況調査票!$F:$AW,18,FALSE),"#.0%")&amp;CHAR(10)&amp;"(B/A×100)",VLOOKUP(A124,[7]令和4年度契約状況調査票!$F:$AW,18,FALSE))))))</f>
        <v/>
      </c>
      <c r="K124" s="18"/>
      <c r="L124" s="17" t="str">
        <f>IF(A124="","",IF(VLOOKUP(A124,[7]令和4年度契約状況調査票!$F:$AW,26,FALSE)="①公益社団法人","公社",IF(VLOOKUP(A124,[7]令和4年度契約状況調査票!$F:$AW,26,FALSE)="②公益財団法人","公財","")))</f>
        <v/>
      </c>
      <c r="M124" s="17" t="str">
        <f>IF(A124="","",VLOOKUP(A124,[7]令和4年度契約状況調査票!$F:$AW,27,FALSE))</f>
        <v/>
      </c>
      <c r="N124" s="18" t="str">
        <f>IF(A124="","",IF(VLOOKUP(A124,[7]令和4年度契約状況調査票!$F:$AW,12,FALSE)="国所管",VLOOKUP(A124,[7]令和4年度契約状況調査票!$F:$AW,23,FALSE),""))</f>
        <v/>
      </c>
      <c r="O124" s="19" t="str">
        <f>IF(A124="","",IF(AND(Q124="○",P124="分担契約/単価契約"),"単価契約"&amp;CHAR(10)&amp;"予定調達総額 "&amp;TEXT(VLOOKUP(A124,[7]令和4年度契約状況調査票!$F:$AW,15,FALSE),"#,##0円")&amp;"(B)"&amp;CHAR(10)&amp;"分担契約"&amp;CHAR(10)&amp;VLOOKUP(A124,[7]令和4年度契約状況調査票!$F:$AW,31,FALSE),IF(AND(Q124="○",P124="分担契約"),"分担契約"&amp;CHAR(10)&amp;"契約総額 "&amp;TEXT(VLOOKUP(A124,[7]令和4年度契約状況調査票!$F:$AW,15,FALSE),"#,##0円")&amp;"(B)"&amp;CHAR(10)&amp;VLOOKUP(A124,[7]令和4年度契約状況調査票!$F:$AW,31,FALSE),(IF(P124="分担契約/単価契約","単価契約"&amp;CHAR(10)&amp;"予定調達総額 "&amp;TEXT(VLOOKUP(A124,[7]令和4年度契約状況調査票!$F:$AW,15,FALSE),"#,##0円")&amp;CHAR(10)&amp;"分担契約"&amp;CHAR(10)&amp;VLOOKUP(A124,[7]令和4年度契約状況調査票!$F:$AW,31,FALSE),IF(P124="分担契約","分担契約"&amp;CHAR(10)&amp;"契約総額 "&amp;TEXT(VLOOKUP(A124,[7]令和4年度契約状況調査票!$F:$AW,15,FALSE),"#,##0円")&amp;CHAR(10)&amp;VLOOKUP(A124,[7]令和4年度契約状況調査票!$F:$AW,31,FALSE),IF(P124="単価契約","単価契約"&amp;CHAR(10)&amp;"予定調達総額 "&amp;TEXT(VLOOKUP(A124,[7]令和4年度契約状況調査票!$F:$AW,15,FALSE),"#,##0円")&amp;CHAR(10)&amp;VLOOKUP(A124,[7]令和4年度契約状況調査票!$F:$AW,31,FALSE),VLOOKUP(A124,[7]令和4年度契約状況調査票!$F:$AW,31,FALSE))))))))</f>
        <v/>
      </c>
      <c r="P124" s="9" t="str">
        <f>IF(A124="","",VLOOKUP(A124,[7]令和4年度契約状況調査票!$F:$CE,52,FALSE))</f>
        <v/>
      </c>
    </row>
    <row r="125" spans="1:16" ht="60" hidden="1" customHeight="1">
      <c r="A125" s="10" t="str">
        <f>IF(MAX([7]令和4年度契約状況調査票!F144:F1138)&gt;=ROW()-5,ROW()-5,"")</f>
        <v/>
      </c>
      <c r="B125" s="11" t="str">
        <f>IF(A125="","",VLOOKUP(A125,[7]令和4年度契約状況調査票!$F:$AW,4,FALSE))</f>
        <v/>
      </c>
      <c r="C125" s="12" t="str">
        <f>IF(A125="","",VLOOKUP(A125,[7]令和4年度契約状況調査票!$F:$AW,5,FALSE))</f>
        <v/>
      </c>
      <c r="D125" s="13" t="str">
        <f>IF(A125="","",VLOOKUP(A125,[7]令和4年度契約状況調査票!$F:$AW,8,FALSE))</f>
        <v/>
      </c>
      <c r="E125" s="11" t="str">
        <f>IF(A125="","",VLOOKUP(A125,[7]令和4年度契約状況調査票!$F:$AW,9,FALSE))</f>
        <v/>
      </c>
      <c r="F125" s="14" t="str">
        <f>IF(A125="","",VLOOKUP(A125,[7]令和4年度契約状況調査票!$F:$AW,10,FALSE))</f>
        <v/>
      </c>
      <c r="G125" s="15" t="str">
        <f>IF(A125="","",VLOOKUP(A125,[7]令和4年度契約状況調査票!$F:$AW,30,FALSE))</f>
        <v/>
      </c>
      <c r="H125" s="16" t="str">
        <f>IF(A125="","",IF(VLOOKUP(A125,[7]令和4年度契約状況調査票!$F:$AW,15,FALSE)="他官署で調達手続きを実施のため","他官署で調達手続きを実施のため",IF(VLOOKUP(A125,[7]令和4年度契約状況調査票!$F:$AW,22,FALSE)="②同種の他の契約の予定価格を類推されるおそれがあるため公表しない","同種の他の契約の予定価格を類推されるおそれがあるため公表しない",IF(VLOOKUP(A125,[7]令和4年度契約状況調査票!$F:$AW,22,FALSE)="－","－",IF(VLOOKUP(A125,[7]令和4年度契約状況調査票!$F:$AW,6,FALSE)&lt;&gt;"",TEXT(VLOOKUP(A125,[7]令和4年度契約状況調査票!$F:$AW,15,FALSE),"#,##0円")&amp;CHAR(10)&amp;"(A)",VLOOKUP(A125,[7]令和4年度契約状況調査票!$F:$AW,15,FALSE))))))</f>
        <v/>
      </c>
      <c r="I125" s="16" t="str">
        <f>IF(A125="","",VLOOKUP(A125,[7]令和4年度契約状況調査票!$F:$AW,16,FALSE))</f>
        <v/>
      </c>
      <c r="J125" s="17" t="str">
        <f>IF(A125="","",IF(VLOOKUP(A125,[7]令和4年度契約状況調査票!$F:$AW,15,FALSE)="他官署で調達手続きを実施のため","－",IF(VLOOKUP(A125,[7]令和4年度契約状況調査票!$F:$AW,22,FALSE)="②同種の他の契約の予定価格を類推されるおそれがあるため公表しない","－",IF(VLOOKUP(A125,[7]令和4年度契約状況調査票!$F:$AW,22,FALSE)="－","－",IF(VLOOKUP(A125,[7]令和4年度契約状況調査票!$F:$AW,6,FALSE)&lt;&gt;"",TEXT(VLOOKUP(A125,[7]令和4年度契約状況調査票!$F:$AW,18,FALSE),"#.0%")&amp;CHAR(10)&amp;"(B/A×100)",VLOOKUP(A125,[7]令和4年度契約状況調査票!$F:$AW,18,FALSE))))))</f>
        <v/>
      </c>
      <c r="K125" s="18"/>
      <c r="L125" s="17" t="str">
        <f>IF(A125="","",IF(VLOOKUP(A125,[7]令和4年度契約状況調査票!$F:$AW,26,FALSE)="①公益社団法人","公社",IF(VLOOKUP(A125,[7]令和4年度契約状況調査票!$F:$AW,26,FALSE)="②公益財団法人","公財","")))</f>
        <v/>
      </c>
      <c r="M125" s="17" t="str">
        <f>IF(A125="","",VLOOKUP(A125,[7]令和4年度契約状況調査票!$F:$AW,27,FALSE))</f>
        <v/>
      </c>
      <c r="N125" s="18" t="str">
        <f>IF(A125="","",IF(VLOOKUP(A125,[7]令和4年度契約状況調査票!$F:$AW,12,FALSE)="国所管",VLOOKUP(A125,[7]令和4年度契約状況調査票!$F:$AW,23,FALSE),""))</f>
        <v/>
      </c>
      <c r="O125" s="19" t="str">
        <f>IF(A125="","",IF(AND(Q125="○",P125="分担契約/単価契約"),"単価契約"&amp;CHAR(10)&amp;"予定調達総額 "&amp;TEXT(VLOOKUP(A125,[7]令和4年度契約状況調査票!$F:$AW,15,FALSE),"#,##0円")&amp;"(B)"&amp;CHAR(10)&amp;"分担契約"&amp;CHAR(10)&amp;VLOOKUP(A125,[7]令和4年度契約状況調査票!$F:$AW,31,FALSE),IF(AND(Q125="○",P125="分担契約"),"分担契約"&amp;CHAR(10)&amp;"契約総額 "&amp;TEXT(VLOOKUP(A125,[7]令和4年度契約状況調査票!$F:$AW,15,FALSE),"#,##0円")&amp;"(B)"&amp;CHAR(10)&amp;VLOOKUP(A125,[7]令和4年度契約状況調査票!$F:$AW,31,FALSE),(IF(P125="分担契約/単価契約","単価契約"&amp;CHAR(10)&amp;"予定調達総額 "&amp;TEXT(VLOOKUP(A125,[7]令和4年度契約状況調査票!$F:$AW,15,FALSE),"#,##0円")&amp;CHAR(10)&amp;"分担契約"&amp;CHAR(10)&amp;VLOOKUP(A125,[7]令和4年度契約状況調査票!$F:$AW,31,FALSE),IF(P125="分担契約","分担契約"&amp;CHAR(10)&amp;"契約総額 "&amp;TEXT(VLOOKUP(A125,[7]令和4年度契約状況調査票!$F:$AW,15,FALSE),"#,##0円")&amp;CHAR(10)&amp;VLOOKUP(A125,[7]令和4年度契約状況調査票!$F:$AW,31,FALSE),IF(P125="単価契約","単価契約"&amp;CHAR(10)&amp;"予定調達総額 "&amp;TEXT(VLOOKUP(A125,[7]令和4年度契約状況調査票!$F:$AW,15,FALSE),"#,##0円")&amp;CHAR(10)&amp;VLOOKUP(A125,[7]令和4年度契約状況調査票!$F:$AW,31,FALSE),VLOOKUP(A125,[7]令和4年度契約状況調査票!$F:$AW,31,FALSE))))))))</f>
        <v/>
      </c>
      <c r="P125" s="9" t="str">
        <f>IF(A125="","",VLOOKUP(A125,[7]令和4年度契約状況調査票!$F:$CE,52,FALSE))</f>
        <v/>
      </c>
    </row>
    <row r="126" spans="1:16" ht="60" hidden="1" customHeight="1">
      <c r="A126" s="10" t="str">
        <f>IF(MAX([7]令和4年度契約状況調査票!F145:F1139)&gt;=ROW()-5,ROW()-5,"")</f>
        <v/>
      </c>
      <c r="B126" s="11" t="str">
        <f>IF(A126="","",VLOOKUP(A126,[7]令和4年度契約状況調査票!$F:$AW,4,FALSE))</f>
        <v/>
      </c>
      <c r="C126" s="12" t="str">
        <f>IF(A126="","",VLOOKUP(A126,[7]令和4年度契約状況調査票!$F:$AW,5,FALSE))</f>
        <v/>
      </c>
      <c r="D126" s="13" t="str">
        <f>IF(A126="","",VLOOKUP(A126,[7]令和4年度契約状況調査票!$F:$AW,8,FALSE))</f>
        <v/>
      </c>
      <c r="E126" s="11" t="str">
        <f>IF(A126="","",VLOOKUP(A126,[7]令和4年度契約状況調査票!$F:$AW,9,FALSE))</f>
        <v/>
      </c>
      <c r="F126" s="14" t="str">
        <f>IF(A126="","",VLOOKUP(A126,[7]令和4年度契約状況調査票!$F:$AW,10,FALSE))</f>
        <v/>
      </c>
      <c r="G126" s="15" t="str">
        <f>IF(A126="","",VLOOKUP(A126,[7]令和4年度契約状況調査票!$F:$AW,30,FALSE))</f>
        <v/>
      </c>
      <c r="H126" s="16" t="str">
        <f>IF(A126="","",IF(VLOOKUP(A126,[7]令和4年度契約状況調査票!$F:$AW,15,FALSE)="他官署で調達手続きを実施のため","他官署で調達手続きを実施のため",IF(VLOOKUP(A126,[7]令和4年度契約状況調査票!$F:$AW,22,FALSE)="②同種の他の契約の予定価格を類推されるおそれがあるため公表しない","同種の他の契約の予定価格を類推されるおそれがあるため公表しない",IF(VLOOKUP(A126,[7]令和4年度契約状況調査票!$F:$AW,22,FALSE)="－","－",IF(VLOOKUP(A126,[7]令和4年度契約状況調査票!$F:$AW,6,FALSE)&lt;&gt;"",TEXT(VLOOKUP(A126,[7]令和4年度契約状況調査票!$F:$AW,15,FALSE),"#,##0円")&amp;CHAR(10)&amp;"(A)",VLOOKUP(A126,[7]令和4年度契約状況調査票!$F:$AW,15,FALSE))))))</f>
        <v/>
      </c>
      <c r="I126" s="16" t="str">
        <f>IF(A126="","",VLOOKUP(A126,[7]令和4年度契約状況調査票!$F:$AW,16,FALSE))</f>
        <v/>
      </c>
      <c r="J126" s="17" t="str">
        <f>IF(A126="","",IF(VLOOKUP(A126,[7]令和4年度契約状況調査票!$F:$AW,15,FALSE)="他官署で調達手続きを実施のため","－",IF(VLOOKUP(A126,[7]令和4年度契約状況調査票!$F:$AW,22,FALSE)="②同種の他の契約の予定価格を類推されるおそれがあるため公表しない","－",IF(VLOOKUP(A126,[7]令和4年度契約状況調査票!$F:$AW,22,FALSE)="－","－",IF(VLOOKUP(A126,[7]令和4年度契約状況調査票!$F:$AW,6,FALSE)&lt;&gt;"",TEXT(VLOOKUP(A126,[7]令和4年度契約状況調査票!$F:$AW,18,FALSE),"#.0%")&amp;CHAR(10)&amp;"(B/A×100)",VLOOKUP(A126,[7]令和4年度契約状況調査票!$F:$AW,18,FALSE))))))</f>
        <v/>
      </c>
      <c r="K126" s="18"/>
      <c r="L126" s="17" t="str">
        <f>IF(A126="","",IF(VLOOKUP(A126,[7]令和4年度契約状況調査票!$F:$AW,26,FALSE)="①公益社団法人","公社",IF(VLOOKUP(A126,[7]令和4年度契約状況調査票!$F:$AW,26,FALSE)="②公益財団法人","公財","")))</f>
        <v/>
      </c>
      <c r="M126" s="17" t="str">
        <f>IF(A126="","",VLOOKUP(A126,[7]令和4年度契約状況調査票!$F:$AW,27,FALSE))</f>
        <v/>
      </c>
      <c r="N126" s="18" t="str">
        <f>IF(A126="","",IF(VLOOKUP(A126,[7]令和4年度契約状況調査票!$F:$AW,12,FALSE)="国所管",VLOOKUP(A126,[7]令和4年度契約状況調査票!$F:$AW,23,FALSE),""))</f>
        <v/>
      </c>
      <c r="O126" s="19" t="str">
        <f>IF(A126="","",IF(AND(Q126="○",P126="分担契約/単価契約"),"単価契約"&amp;CHAR(10)&amp;"予定調達総額 "&amp;TEXT(VLOOKUP(A126,[7]令和4年度契約状況調査票!$F:$AW,15,FALSE),"#,##0円")&amp;"(B)"&amp;CHAR(10)&amp;"分担契約"&amp;CHAR(10)&amp;VLOOKUP(A126,[7]令和4年度契約状況調査票!$F:$AW,31,FALSE),IF(AND(Q126="○",P126="分担契約"),"分担契約"&amp;CHAR(10)&amp;"契約総額 "&amp;TEXT(VLOOKUP(A126,[7]令和4年度契約状況調査票!$F:$AW,15,FALSE),"#,##0円")&amp;"(B)"&amp;CHAR(10)&amp;VLOOKUP(A126,[7]令和4年度契約状況調査票!$F:$AW,31,FALSE),(IF(P126="分担契約/単価契約","単価契約"&amp;CHAR(10)&amp;"予定調達総額 "&amp;TEXT(VLOOKUP(A126,[7]令和4年度契約状況調査票!$F:$AW,15,FALSE),"#,##0円")&amp;CHAR(10)&amp;"分担契約"&amp;CHAR(10)&amp;VLOOKUP(A126,[7]令和4年度契約状況調査票!$F:$AW,31,FALSE),IF(P126="分担契約","分担契約"&amp;CHAR(10)&amp;"契約総額 "&amp;TEXT(VLOOKUP(A126,[7]令和4年度契約状況調査票!$F:$AW,15,FALSE),"#,##0円")&amp;CHAR(10)&amp;VLOOKUP(A126,[7]令和4年度契約状況調査票!$F:$AW,31,FALSE),IF(P126="単価契約","単価契約"&amp;CHAR(10)&amp;"予定調達総額 "&amp;TEXT(VLOOKUP(A126,[7]令和4年度契約状況調査票!$F:$AW,15,FALSE),"#,##0円")&amp;CHAR(10)&amp;VLOOKUP(A126,[7]令和4年度契約状況調査票!$F:$AW,31,FALSE),VLOOKUP(A126,[7]令和4年度契約状況調査票!$F:$AW,31,FALSE))))))))</f>
        <v/>
      </c>
      <c r="P126" s="9" t="str">
        <f>IF(A126="","",VLOOKUP(A126,[7]令和4年度契約状況調査票!$F:$CE,52,FALSE))</f>
        <v/>
      </c>
    </row>
    <row r="127" spans="1:16" ht="60" hidden="1" customHeight="1">
      <c r="A127" s="10" t="str">
        <f>IF(MAX([7]令和4年度契約状況調査票!F146:F1140)&gt;=ROW()-5,ROW()-5,"")</f>
        <v/>
      </c>
      <c r="B127" s="11" t="str">
        <f>IF(A127="","",VLOOKUP(A127,[7]令和4年度契約状況調査票!$F:$AW,4,FALSE))</f>
        <v/>
      </c>
      <c r="C127" s="12" t="str">
        <f>IF(A127="","",VLOOKUP(A127,[7]令和4年度契約状況調査票!$F:$AW,5,FALSE))</f>
        <v/>
      </c>
      <c r="D127" s="13" t="str">
        <f>IF(A127="","",VLOOKUP(A127,[7]令和4年度契約状況調査票!$F:$AW,8,FALSE))</f>
        <v/>
      </c>
      <c r="E127" s="11" t="str">
        <f>IF(A127="","",VLOOKUP(A127,[7]令和4年度契約状況調査票!$F:$AW,9,FALSE))</f>
        <v/>
      </c>
      <c r="F127" s="14" t="str">
        <f>IF(A127="","",VLOOKUP(A127,[7]令和4年度契約状況調査票!$F:$AW,10,FALSE))</f>
        <v/>
      </c>
      <c r="G127" s="15" t="str">
        <f>IF(A127="","",VLOOKUP(A127,[7]令和4年度契約状況調査票!$F:$AW,30,FALSE))</f>
        <v/>
      </c>
      <c r="H127" s="16" t="str">
        <f>IF(A127="","",IF(VLOOKUP(A127,[7]令和4年度契約状況調査票!$F:$AW,15,FALSE)="他官署で調達手続きを実施のため","他官署で調達手続きを実施のため",IF(VLOOKUP(A127,[7]令和4年度契約状況調査票!$F:$AW,22,FALSE)="②同種の他の契約の予定価格を類推されるおそれがあるため公表しない","同種の他の契約の予定価格を類推されるおそれがあるため公表しない",IF(VLOOKUP(A127,[7]令和4年度契約状況調査票!$F:$AW,22,FALSE)="－","－",IF(VLOOKUP(A127,[7]令和4年度契約状況調査票!$F:$AW,6,FALSE)&lt;&gt;"",TEXT(VLOOKUP(A127,[7]令和4年度契約状況調査票!$F:$AW,15,FALSE),"#,##0円")&amp;CHAR(10)&amp;"(A)",VLOOKUP(A127,[7]令和4年度契約状況調査票!$F:$AW,15,FALSE))))))</f>
        <v/>
      </c>
      <c r="I127" s="16" t="str">
        <f>IF(A127="","",VLOOKUP(A127,[7]令和4年度契約状況調査票!$F:$AW,16,FALSE))</f>
        <v/>
      </c>
      <c r="J127" s="17" t="str">
        <f>IF(A127="","",IF(VLOOKUP(A127,[7]令和4年度契約状況調査票!$F:$AW,15,FALSE)="他官署で調達手続きを実施のため","－",IF(VLOOKUP(A127,[7]令和4年度契約状況調査票!$F:$AW,22,FALSE)="②同種の他の契約の予定価格を類推されるおそれがあるため公表しない","－",IF(VLOOKUP(A127,[7]令和4年度契約状況調査票!$F:$AW,22,FALSE)="－","－",IF(VLOOKUP(A127,[7]令和4年度契約状況調査票!$F:$AW,6,FALSE)&lt;&gt;"",TEXT(VLOOKUP(A127,[7]令和4年度契約状況調査票!$F:$AW,18,FALSE),"#.0%")&amp;CHAR(10)&amp;"(B/A×100)",VLOOKUP(A127,[7]令和4年度契約状況調査票!$F:$AW,18,FALSE))))))</f>
        <v/>
      </c>
      <c r="K127" s="18"/>
      <c r="L127" s="17" t="str">
        <f>IF(A127="","",IF(VLOOKUP(A127,[7]令和4年度契約状況調査票!$F:$AW,26,FALSE)="①公益社団法人","公社",IF(VLOOKUP(A127,[7]令和4年度契約状況調査票!$F:$AW,26,FALSE)="②公益財団法人","公財","")))</f>
        <v/>
      </c>
      <c r="M127" s="17" t="str">
        <f>IF(A127="","",VLOOKUP(A127,[7]令和4年度契約状況調査票!$F:$AW,27,FALSE))</f>
        <v/>
      </c>
      <c r="N127" s="18" t="str">
        <f>IF(A127="","",IF(VLOOKUP(A127,[7]令和4年度契約状況調査票!$F:$AW,12,FALSE)="国所管",VLOOKUP(A127,[7]令和4年度契約状況調査票!$F:$AW,23,FALSE),""))</f>
        <v/>
      </c>
      <c r="O127" s="19" t="str">
        <f>IF(A127="","",IF(AND(Q127="○",P127="分担契約/単価契約"),"単価契約"&amp;CHAR(10)&amp;"予定調達総額 "&amp;TEXT(VLOOKUP(A127,[7]令和4年度契約状況調査票!$F:$AW,15,FALSE),"#,##0円")&amp;"(B)"&amp;CHAR(10)&amp;"分担契約"&amp;CHAR(10)&amp;VLOOKUP(A127,[7]令和4年度契約状況調査票!$F:$AW,31,FALSE),IF(AND(Q127="○",P127="分担契約"),"分担契約"&amp;CHAR(10)&amp;"契約総額 "&amp;TEXT(VLOOKUP(A127,[7]令和4年度契約状況調査票!$F:$AW,15,FALSE),"#,##0円")&amp;"(B)"&amp;CHAR(10)&amp;VLOOKUP(A127,[7]令和4年度契約状況調査票!$F:$AW,31,FALSE),(IF(P127="分担契約/単価契約","単価契約"&amp;CHAR(10)&amp;"予定調達総額 "&amp;TEXT(VLOOKUP(A127,[7]令和4年度契約状況調査票!$F:$AW,15,FALSE),"#,##0円")&amp;CHAR(10)&amp;"分担契約"&amp;CHAR(10)&amp;VLOOKUP(A127,[7]令和4年度契約状況調査票!$F:$AW,31,FALSE),IF(P127="分担契約","分担契約"&amp;CHAR(10)&amp;"契約総額 "&amp;TEXT(VLOOKUP(A127,[7]令和4年度契約状況調査票!$F:$AW,15,FALSE),"#,##0円")&amp;CHAR(10)&amp;VLOOKUP(A127,[7]令和4年度契約状況調査票!$F:$AW,31,FALSE),IF(P127="単価契約","単価契約"&amp;CHAR(10)&amp;"予定調達総額 "&amp;TEXT(VLOOKUP(A127,[7]令和4年度契約状況調査票!$F:$AW,15,FALSE),"#,##0円")&amp;CHAR(10)&amp;VLOOKUP(A127,[7]令和4年度契約状況調査票!$F:$AW,31,FALSE),VLOOKUP(A127,[7]令和4年度契約状況調査票!$F:$AW,31,FALSE))))))))</f>
        <v/>
      </c>
      <c r="P127" s="9" t="str">
        <f>IF(A127="","",VLOOKUP(A127,[7]令和4年度契約状況調査票!$F:$CE,52,FALSE))</f>
        <v/>
      </c>
    </row>
    <row r="128" spans="1:16" ht="67.5" hidden="1" customHeight="1">
      <c r="A128" s="10" t="str">
        <f>IF(MAX([7]令和4年度契約状況調査票!F147:F1141)&gt;=ROW()-5,ROW()-5,"")</f>
        <v/>
      </c>
      <c r="B128" s="11" t="str">
        <f>IF(A128="","",VLOOKUP(A128,[7]令和4年度契約状況調査票!$F:$AW,4,FALSE))</f>
        <v/>
      </c>
      <c r="C128" s="12" t="str">
        <f>IF(A128="","",VLOOKUP(A128,[7]令和4年度契約状況調査票!$F:$AW,5,FALSE))</f>
        <v/>
      </c>
      <c r="D128" s="13" t="str">
        <f>IF(A128="","",VLOOKUP(A128,[7]令和4年度契約状況調査票!$F:$AW,8,FALSE))</f>
        <v/>
      </c>
      <c r="E128" s="11" t="str">
        <f>IF(A128="","",VLOOKUP(A128,[7]令和4年度契約状況調査票!$F:$AW,9,FALSE))</f>
        <v/>
      </c>
      <c r="F128" s="14" t="str">
        <f>IF(A128="","",VLOOKUP(A128,[7]令和4年度契約状況調査票!$F:$AW,10,FALSE))</f>
        <v/>
      </c>
      <c r="G128" s="15" t="str">
        <f>IF(A128="","",VLOOKUP(A128,[7]令和4年度契約状況調査票!$F:$AW,30,FALSE))</f>
        <v/>
      </c>
      <c r="H128" s="16" t="str">
        <f>IF(A128="","",IF(VLOOKUP(A128,[7]令和4年度契約状況調査票!$F:$AW,15,FALSE)="他官署で調達手続きを実施のため","他官署で調達手続きを実施のため",IF(VLOOKUP(A128,[7]令和4年度契約状況調査票!$F:$AW,22,FALSE)="②同種の他の契約の予定価格を類推されるおそれがあるため公表しない","同種の他の契約の予定価格を類推されるおそれがあるため公表しない",IF(VLOOKUP(A128,[7]令和4年度契約状況調査票!$F:$AW,22,FALSE)="－","－",IF(VLOOKUP(A128,[7]令和4年度契約状況調査票!$F:$AW,6,FALSE)&lt;&gt;"",TEXT(VLOOKUP(A128,[7]令和4年度契約状況調査票!$F:$AW,15,FALSE),"#,##0円")&amp;CHAR(10)&amp;"(A)",VLOOKUP(A128,[7]令和4年度契約状況調査票!$F:$AW,15,FALSE))))))</f>
        <v/>
      </c>
      <c r="I128" s="16" t="str">
        <f>IF(A128="","",VLOOKUP(A128,[7]令和4年度契約状況調査票!$F:$AW,16,FALSE))</f>
        <v/>
      </c>
      <c r="J128" s="17" t="str">
        <f>IF(A128="","",IF(VLOOKUP(A128,[7]令和4年度契約状況調査票!$F:$AW,15,FALSE)="他官署で調達手続きを実施のため","－",IF(VLOOKUP(A128,[7]令和4年度契約状況調査票!$F:$AW,22,FALSE)="②同種の他の契約の予定価格を類推されるおそれがあるため公表しない","－",IF(VLOOKUP(A128,[7]令和4年度契約状況調査票!$F:$AW,22,FALSE)="－","－",IF(VLOOKUP(A128,[7]令和4年度契約状況調査票!$F:$AW,6,FALSE)&lt;&gt;"",TEXT(VLOOKUP(A128,[7]令和4年度契約状況調査票!$F:$AW,18,FALSE),"#.0%")&amp;CHAR(10)&amp;"(B/A×100)",VLOOKUP(A128,[7]令和4年度契約状況調査票!$F:$AW,18,FALSE))))))</f>
        <v/>
      </c>
      <c r="K128" s="18"/>
      <c r="L128" s="17" t="str">
        <f>IF(A128="","",IF(VLOOKUP(A128,[7]令和4年度契約状況調査票!$F:$AW,26,FALSE)="①公益社団法人","公社",IF(VLOOKUP(A128,[7]令和4年度契約状況調査票!$F:$AW,26,FALSE)="②公益財団法人","公財","")))</f>
        <v/>
      </c>
      <c r="M128" s="17" t="str">
        <f>IF(A128="","",VLOOKUP(A128,[7]令和4年度契約状況調査票!$F:$AW,27,FALSE))</f>
        <v/>
      </c>
      <c r="N128" s="18" t="str">
        <f>IF(A128="","",IF(VLOOKUP(A128,[7]令和4年度契約状況調査票!$F:$AW,12,FALSE)="国所管",VLOOKUP(A128,[7]令和4年度契約状況調査票!$F:$AW,23,FALSE),""))</f>
        <v/>
      </c>
      <c r="O128" s="19" t="str">
        <f>IF(A128="","",IF(AND(Q128="○",P128="分担契約/単価契約"),"単価契約"&amp;CHAR(10)&amp;"予定調達総額 "&amp;TEXT(VLOOKUP(A128,[7]令和4年度契約状況調査票!$F:$AW,15,FALSE),"#,##0円")&amp;"(B)"&amp;CHAR(10)&amp;"分担契約"&amp;CHAR(10)&amp;VLOOKUP(A128,[7]令和4年度契約状況調査票!$F:$AW,31,FALSE),IF(AND(Q128="○",P128="分担契約"),"分担契約"&amp;CHAR(10)&amp;"契約総額 "&amp;TEXT(VLOOKUP(A128,[7]令和4年度契約状況調査票!$F:$AW,15,FALSE),"#,##0円")&amp;"(B)"&amp;CHAR(10)&amp;VLOOKUP(A128,[7]令和4年度契約状況調査票!$F:$AW,31,FALSE),(IF(P128="分担契約/単価契約","単価契約"&amp;CHAR(10)&amp;"予定調達総額 "&amp;TEXT(VLOOKUP(A128,[7]令和4年度契約状況調査票!$F:$AW,15,FALSE),"#,##0円")&amp;CHAR(10)&amp;"分担契約"&amp;CHAR(10)&amp;VLOOKUP(A128,[7]令和4年度契約状況調査票!$F:$AW,31,FALSE),IF(P128="分担契約","分担契約"&amp;CHAR(10)&amp;"契約総額 "&amp;TEXT(VLOOKUP(A128,[7]令和4年度契約状況調査票!$F:$AW,15,FALSE),"#,##0円")&amp;CHAR(10)&amp;VLOOKUP(A128,[7]令和4年度契約状況調査票!$F:$AW,31,FALSE),IF(P128="単価契約","単価契約"&amp;CHAR(10)&amp;"予定調達総額 "&amp;TEXT(VLOOKUP(A128,[7]令和4年度契約状況調査票!$F:$AW,15,FALSE),"#,##0円")&amp;CHAR(10)&amp;VLOOKUP(A128,[7]令和4年度契約状況調査票!$F:$AW,31,FALSE),VLOOKUP(A128,[7]令和4年度契約状況調査票!$F:$AW,31,FALSE))))))))</f>
        <v/>
      </c>
      <c r="P128" s="9" t="str">
        <f>IF(A128="","",VLOOKUP(A128,[7]令和4年度契約状況調査票!$F:$CE,52,FALSE))</f>
        <v/>
      </c>
    </row>
    <row r="129" spans="1:16" ht="60" hidden="1" customHeight="1">
      <c r="A129" s="10" t="str">
        <f>IF(MAX([7]令和4年度契約状況調査票!F148:F1142)&gt;=ROW()-5,ROW()-5,"")</f>
        <v/>
      </c>
      <c r="B129" s="11" t="str">
        <f>IF(A129="","",VLOOKUP(A129,[7]令和4年度契約状況調査票!$F:$AW,4,FALSE))</f>
        <v/>
      </c>
      <c r="C129" s="12" t="str">
        <f>IF(A129="","",VLOOKUP(A129,[7]令和4年度契約状況調査票!$F:$AW,5,FALSE))</f>
        <v/>
      </c>
      <c r="D129" s="13" t="str">
        <f>IF(A129="","",VLOOKUP(A129,[7]令和4年度契約状況調査票!$F:$AW,8,FALSE))</f>
        <v/>
      </c>
      <c r="E129" s="11" t="str">
        <f>IF(A129="","",VLOOKUP(A129,[7]令和4年度契約状況調査票!$F:$AW,9,FALSE))</f>
        <v/>
      </c>
      <c r="F129" s="14" t="str">
        <f>IF(A129="","",VLOOKUP(A129,[7]令和4年度契約状況調査票!$F:$AW,10,FALSE))</f>
        <v/>
      </c>
      <c r="G129" s="15" t="str">
        <f>IF(A129="","",VLOOKUP(A129,[7]令和4年度契約状況調査票!$F:$AW,30,FALSE))</f>
        <v/>
      </c>
      <c r="H129" s="16" t="str">
        <f>IF(A129="","",IF(VLOOKUP(A129,[7]令和4年度契約状況調査票!$F:$AW,15,FALSE)="他官署で調達手続きを実施のため","他官署で調達手続きを実施のため",IF(VLOOKUP(A129,[7]令和4年度契約状況調査票!$F:$AW,22,FALSE)="②同種の他の契約の予定価格を類推されるおそれがあるため公表しない","同種の他の契約の予定価格を類推されるおそれがあるため公表しない",IF(VLOOKUP(A129,[7]令和4年度契約状況調査票!$F:$AW,22,FALSE)="－","－",IF(VLOOKUP(A129,[7]令和4年度契約状況調査票!$F:$AW,6,FALSE)&lt;&gt;"",TEXT(VLOOKUP(A129,[7]令和4年度契約状況調査票!$F:$AW,15,FALSE),"#,##0円")&amp;CHAR(10)&amp;"(A)",VLOOKUP(A129,[7]令和4年度契約状況調査票!$F:$AW,15,FALSE))))))</f>
        <v/>
      </c>
      <c r="I129" s="16" t="str">
        <f>IF(A129="","",VLOOKUP(A129,[7]令和4年度契約状況調査票!$F:$AW,16,FALSE))</f>
        <v/>
      </c>
      <c r="J129" s="17" t="str">
        <f>IF(A129="","",IF(VLOOKUP(A129,[7]令和4年度契約状況調査票!$F:$AW,15,FALSE)="他官署で調達手続きを実施のため","－",IF(VLOOKUP(A129,[7]令和4年度契約状況調査票!$F:$AW,22,FALSE)="②同種の他の契約の予定価格を類推されるおそれがあるため公表しない","－",IF(VLOOKUP(A129,[7]令和4年度契約状況調査票!$F:$AW,22,FALSE)="－","－",IF(VLOOKUP(A129,[7]令和4年度契約状況調査票!$F:$AW,6,FALSE)&lt;&gt;"",TEXT(VLOOKUP(A129,[7]令和4年度契約状況調査票!$F:$AW,18,FALSE),"#.0%")&amp;CHAR(10)&amp;"(B/A×100)",VLOOKUP(A129,[7]令和4年度契約状況調査票!$F:$AW,18,FALSE))))))</f>
        <v/>
      </c>
      <c r="K129" s="18"/>
      <c r="L129" s="17" t="str">
        <f>IF(A129="","",IF(VLOOKUP(A129,[7]令和4年度契約状況調査票!$F:$AW,26,FALSE)="①公益社団法人","公社",IF(VLOOKUP(A129,[7]令和4年度契約状況調査票!$F:$AW,26,FALSE)="②公益財団法人","公財","")))</f>
        <v/>
      </c>
      <c r="M129" s="17" t="str">
        <f>IF(A129="","",VLOOKUP(A129,[7]令和4年度契約状況調査票!$F:$AW,27,FALSE))</f>
        <v/>
      </c>
      <c r="N129" s="18" t="str">
        <f>IF(A129="","",IF(VLOOKUP(A129,[7]令和4年度契約状況調査票!$F:$AW,12,FALSE)="国所管",VLOOKUP(A129,[7]令和4年度契約状況調査票!$F:$AW,23,FALSE),""))</f>
        <v/>
      </c>
      <c r="O129" s="19" t="str">
        <f>IF(A129="","",IF(AND(Q129="○",P129="分担契約/単価契約"),"単価契約"&amp;CHAR(10)&amp;"予定調達総額 "&amp;TEXT(VLOOKUP(A129,[7]令和4年度契約状況調査票!$F:$AW,15,FALSE),"#,##0円")&amp;"(B)"&amp;CHAR(10)&amp;"分担契約"&amp;CHAR(10)&amp;VLOOKUP(A129,[7]令和4年度契約状況調査票!$F:$AW,31,FALSE),IF(AND(Q129="○",P129="分担契約"),"分担契約"&amp;CHAR(10)&amp;"契約総額 "&amp;TEXT(VLOOKUP(A129,[7]令和4年度契約状況調査票!$F:$AW,15,FALSE),"#,##0円")&amp;"(B)"&amp;CHAR(10)&amp;VLOOKUP(A129,[7]令和4年度契約状況調査票!$F:$AW,31,FALSE),(IF(P129="分担契約/単価契約","単価契約"&amp;CHAR(10)&amp;"予定調達総額 "&amp;TEXT(VLOOKUP(A129,[7]令和4年度契約状況調査票!$F:$AW,15,FALSE),"#,##0円")&amp;CHAR(10)&amp;"分担契約"&amp;CHAR(10)&amp;VLOOKUP(A129,[7]令和4年度契約状況調査票!$F:$AW,31,FALSE),IF(P129="分担契約","分担契約"&amp;CHAR(10)&amp;"契約総額 "&amp;TEXT(VLOOKUP(A129,[7]令和4年度契約状況調査票!$F:$AW,15,FALSE),"#,##0円")&amp;CHAR(10)&amp;VLOOKUP(A129,[7]令和4年度契約状況調査票!$F:$AW,31,FALSE),IF(P129="単価契約","単価契約"&amp;CHAR(10)&amp;"予定調達総額 "&amp;TEXT(VLOOKUP(A129,[7]令和4年度契約状況調査票!$F:$AW,15,FALSE),"#,##0円")&amp;CHAR(10)&amp;VLOOKUP(A129,[7]令和4年度契約状況調査票!$F:$AW,31,FALSE),VLOOKUP(A129,[7]令和4年度契約状況調査票!$F:$AW,31,FALSE))))))))</f>
        <v/>
      </c>
      <c r="P129" s="9" t="str">
        <f>IF(A129="","",VLOOKUP(A129,[7]令和4年度契約状況調査票!$F:$CE,52,FALSE))</f>
        <v/>
      </c>
    </row>
    <row r="130" spans="1:16" ht="60" hidden="1" customHeight="1">
      <c r="A130" s="10" t="str">
        <f>IF(MAX([7]令和4年度契約状況調査票!F149:F1143)&gt;=ROW()-5,ROW()-5,"")</f>
        <v/>
      </c>
      <c r="B130" s="11" t="str">
        <f>IF(A130="","",VLOOKUP(A130,[7]令和4年度契約状況調査票!$F:$AW,4,FALSE))</f>
        <v/>
      </c>
      <c r="C130" s="12" t="str">
        <f>IF(A130="","",VLOOKUP(A130,[7]令和4年度契約状況調査票!$F:$AW,5,FALSE))</f>
        <v/>
      </c>
      <c r="D130" s="13" t="str">
        <f>IF(A130="","",VLOOKUP(A130,[7]令和4年度契約状況調査票!$F:$AW,8,FALSE))</f>
        <v/>
      </c>
      <c r="E130" s="11" t="str">
        <f>IF(A130="","",VLOOKUP(A130,[7]令和4年度契約状況調査票!$F:$AW,9,FALSE))</f>
        <v/>
      </c>
      <c r="F130" s="14" t="str">
        <f>IF(A130="","",VLOOKUP(A130,[7]令和4年度契約状況調査票!$F:$AW,10,FALSE))</f>
        <v/>
      </c>
      <c r="G130" s="15" t="str">
        <f>IF(A130="","",VLOOKUP(A130,[7]令和4年度契約状況調査票!$F:$AW,30,FALSE))</f>
        <v/>
      </c>
      <c r="H130" s="16" t="str">
        <f>IF(A130="","",IF(VLOOKUP(A130,[7]令和4年度契約状況調査票!$F:$AW,15,FALSE)="他官署で調達手続きを実施のため","他官署で調達手続きを実施のため",IF(VLOOKUP(A130,[7]令和4年度契約状況調査票!$F:$AW,22,FALSE)="②同種の他の契約の予定価格を類推されるおそれがあるため公表しない","同種の他の契約の予定価格を類推されるおそれがあるため公表しない",IF(VLOOKUP(A130,[7]令和4年度契約状況調査票!$F:$AW,22,FALSE)="－","－",IF(VLOOKUP(A130,[7]令和4年度契約状況調査票!$F:$AW,6,FALSE)&lt;&gt;"",TEXT(VLOOKUP(A130,[7]令和4年度契約状況調査票!$F:$AW,15,FALSE),"#,##0円")&amp;CHAR(10)&amp;"(A)",VLOOKUP(A130,[7]令和4年度契約状況調査票!$F:$AW,15,FALSE))))))</f>
        <v/>
      </c>
      <c r="I130" s="16" t="str">
        <f>IF(A130="","",VLOOKUP(A130,[7]令和4年度契約状況調査票!$F:$AW,16,FALSE))</f>
        <v/>
      </c>
      <c r="J130" s="17" t="str">
        <f>IF(A130="","",IF(VLOOKUP(A130,[7]令和4年度契約状況調査票!$F:$AW,15,FALSE)="他官署で調達手続きを実施のため","－",IF(VLOOKUP(A130,[7]令和4年度契約状況調査票!$F:$AW,22,FALSE)="②同種の他の契約の予定価格を類推されるおそれがあるため公表しない","－",IF(VLOOKUP(A130,[7]令和4年度契約状況調査票!$F:$AW,22,FALSE)="－","－",IF(VLOOKUP(A130,[7]令和4年度契約状況調査票!$F:$AW,6,FALSE)&lt;&gt;"",TEXT(VLOOKUP(A130,[7]令和4年度契約状況調査票!$F:$AW,18,FALSE),"#.0%")&amp;CHAR(10)&amp;"(B/A×100)",VLOOKUP(A130,[7]令和4年度契約状況調査票!$F:$AW,18,FALSE))))))</f>
        <v/>
      </c>
      <c r="K130" s="18"/>
      <c r="L130" s="17" t="str">
        <f>IF(A130="","",IF(VLOOKUP(A130,[7]令和4年度契約状況調査票!$F:$AW,26,FALSE)="①公益社団法人","公社",IF(VLOOKUP(A130,[7]令和4年度契約状況調査票!$F:$AW,26,FALSE)="②公益財団法人","公財","")))</f>
        <v/>
      </c>
      <c r="M130" s="17" t="str">
        <f>IF(A130="","",VLOOKUP(A130,[7]令和4年度契約状況調査票!$F:$AW,27,FALSE))</f>
        <v/>
      </c>
      <c r="N130" s="18" t="str">
        <f>IF(A130="","",IF(VLOOKUP(A130,[7]令和4年度契約状況調査票!$F:$AW,12,FALSE)="国所管",VLOOKUP(A130,[7]令和4年度契約状況調査票!$F:$AW,23,FALSE),""))</f>
        <v/>
      </c>
      <c r="O130" s="19" t="str">
        <f>IF(A130="","",IF(AND(Q130="○",P130="分担契約/単価契約"),"単価契約"&amp;CHAR(10)&amp;"予定調達総額 "&amp;TEXT(VLOOKUP(A130,[7]令和4年度契約状況調査票!$F:$AW,15,FALSE),"#,##0円")&amp;"(B)"&amp;CHAR(10)&amp;"分担契約"&amp;CHAR(10)&amp;VLOOKUP(A130,[7]令和4年度契約状況調査票!$F:$AW,31,FALSE),IF(AND(Q130="○",P130="分担契約"),"分担契約"&amp;CHAR(10)&amp;"契約総額 "&amp;TEXT(VLOOKUP(A130,[7]令和4年度契約状況調査票!$F:$AW,15,FALSE),"#,##0円")&amp;"(B)"&amp;CHAR(10)&amp;VLOOKUP(A130,[7]令和4年度契約状況調査票!$F:$AW,31,FALSE),(IF(P130="分担契約/単価契約","単価契約"&amp;CHAR(10)&amp;"予定調達総額 "&amp;TEXT(VLOOKUP(A130,[7]令和4年度契約状況調査票!$F:$AW,15,FALSE),"#,##0円")&amp;CHAR(10)&amp;"分担契約"&amp;CHAR(10)&amp;VLOOKUP(A130,[7]令和4年度契約状況調査票!$F:$AW,31,FALSE),IF(P130="分担契約","分担契約"&amp;CHAR(10)&amp;"契約総額 "&amp;TEXT(VLOOKUP(A130,[7]令和4年度契約状況調査票!$F:$AW,15,FALSE),"#,##0円")&amp;CHAR(10)&amp;VLOOKUP(A130,[7]令和4年度契約状況調査票!$F:$AW,31,FALSE),IF(P130="単価契約","単価契約"&amp;CHAR(10)&amp;"予定調達総額 "&amp;TEXT(VLOOKUP(A130,[7]令和4年度契約状況調査票!$F:$AW,15,FALSE),"#,##0円")&amp;CHAR(10)&amp;VLOOKUP(A130,[7]令和4年度契約状況調査票!$F:$AW,31,FALSE),VLOOKUP(A130,[7]令和4年度契約状況調査票!$F:$AW,31,FALSE))))))))</f>
        <v/>
      </c>
      <c r="P130" s="9" t="str">
        <f>IF(A130="","",VLOOKUP(A130,[7]令和4年度契約状況調査票!$F:$CE,52,FALSE))</f>
        <v/>
      </c>
    </row>
    <row r="131" spans="1:16" ht="67.5" hidden="1" customHeight="1">
      <c r="A131" s="10" t="str">
        <f>IF(MAX([7]令和4年度契約状況調査票!F150:F1144)&gt;=ROW()-5,ROW()-5,"")</f>
        <v/>
      </c>
      <c r="B131" s="11" t="str">
        <f>IF(A131="","",VLOOKUP(A131,[7]令和4年度契約状況調査票!$F:$AW,4,FALSE))</f>
        <v/>
      </c>
      <c r="C131" s="12" t="str">
        <f>IF(A131="","",VLOOKUP(A131,[7]令和4年度契約状況調査票!$F:$AW,5,FALSE))</f>
        <v/>
      </c>
      <c r="D131" s="13" t="str">
        <f>IF(A131="","",VLOOKUP(A131,[7]令和4年度契約状況調査票!$F:$AW,8,FALSE))</f>
        <v/>
      </c>
      <c r="E131" s="11" t="str">
        <f>IF(A131="","",VLOOKUP(A131,[7]令和4年度契約状況調査票!$F:$AW,9,FALSE))</f>
        <v/>
      </c>
      <c r="F131" s="14" t="str">
        <f>IF(A131="","",VLOOKUP(A131,[7]令和4年度契約状況調査票!$F:$AW,10,FALSE))</f>
        <v/>
      </c>
      <c r="G131" s="15" t="str">
        <f>IF(A131="","",VLOOKUP(A131,[7]令和4年度契約状況調査票!$F:$AW,30,FALSE))</f>
        <v/>
      </c>
      <c r="H131" s="16" t="str">
        <f>IF(A131="","",IF(VLOOKUP(A131,[7]令和4年度契約状況調査票!$F:$AW,15,FALSE)="他官署で調達手続きを実施のため","他官署で調達手続きを実施のため",IF(VLOOKUP(A131,[7]令和4年度契約状況調査票!$F:$AW,22,FALSE)="②同種の他の契約の予定価格を類推されるおそれがあるため公表しない","同種の他の契約の予定価格を類推されるおそれがあるため公表しない",IF(VLOOKUP(A131,[7]令和4年度契約状況調査票!$F:$AW,22,FALSE)="－","－",IF(VLOOKUP(A131,[7]令和4年度契約状況調査票!$F:$AW,6,FALSE)&lt;&gt;"",TEXT(VLOOKUP(A131,[7]令和4年度契約状況調査票!$F:$AW,15,FALSE),"#,##0円")&amp;CHAR(10)&amp;"(A)",VLOOKUP(A131,[7]令和4年度契約状況調査票!$F:$AW,15,FALSE))))))</f>
        <v/>
      </c>
      <c r="I131" s="16" t="str">
        <f>IF(A131="","",VLOOKUP(A131,[7]令和4年度契約状況調査票!$F:$AW,16,FALSE))</f>
        <v/>
      </c>
      <c r="J131" s="17" t="str">
        <f>IF(A131="","",IF(VLOOKUP(A131,[7]令和4年度契約状況調査票!$F:$AW,15,FALSE)="他官署で調達手続きを実施のため","－",IF(VLOOKUP(A131,[7]令和4年度契約状況調査票!$F:$AW,22,FALSE)="②同種の他の契約の予定価格を類推されるおそれがあるため公表しない","－",IF(VLOOKUP(A131,[7]令和4年度契約状況調査票!$F:$AW,22,FALSE)="－","－",IF(VLOOKUP(A131,[7]令和4年度契約状況調査票!$F:$AW,6,FALSE)&lt;&gt;"",TEXT(VLOOKUP(A131,[7]令和4年度契約状況調査票!$F:$AW,18,FALSE),"#.0%")&amp;CHAR(10)&amp;"(B/A×100)",VLOOKUP(A131,[7]令和4年度契約状況調査票!$F:$AW,18,FALSE))))))</f>
        <v/>
      </c>
      <c r="K131" s="18"/>
      <c r="L131" s="17" t="str">
        <f>IF(A131="","",IF(VLOOKUP(A131,[7]令和4年度契約状況調査票!$F:$AW,26,FALSE)="①公益社団法人","公社",IF(VLOOKUP(A131,[7]令和4年度契約状況調査票!$F:$AW,26,FALSE)="②公益財団法人","公財","")))</f>
        <v/>
      </c>
      <c r="M131" s="17" t="str">
        <f>IF(A131="","",VLOOKUP(A131,[7]令和4年度契約状況調査票!$F:$AW,27,FALSE))</f>
        <v/>
      </c>
      <c r="N131" s="18" t="str">
        <f>IF(A131="","",IF(VLOOKUP(A131,[7]令和4年度契約状況調査票!$F:$AW,12,FALSE)="国所管",VLOOKUP(A131,[7]令和4年度契約状況調査票!$F:$AW,23,FALSE),""))</f>
        <v/>
      </c>
      <c r="O131" s="19" t="str">
        <f>IF(A131="","",IF(AND(Q131="○",P131="分担契約/単価契約"),"単価契約"&amp;CHAR(10)&amp;"予定調達総額 "&amp;TEXT(VLOOKUP(A131,[7]令和4年度契約状況調査票!$F:$AW,15,FALSE),"#,##0円")&amp;"(B)"&amp;CHAR(10)&amp;"分担契約"&amp;CHAR(10)&amp;VLOOKUP(A131,[7]令和4年度契約状況調査票!$F:$AW,31,FALSE),IF(AND(Q131="○",P131="分担契約"),"分担契約"&amp;CHAR(10)&amp;"契約総額 "&amp;TEXT(VLOOKUP(A131,[7]令和4年度契約状況調査票!$F:$AW,15,FALSE),"#,##0円")&amp;"(B)"&amp;CHAR(10)&amp;VLOOKUP(A131,[7]令和4年度契約状況調査票!$F:$AW,31,FALSE),(IF(P131="分担契約/単価契約","単価契約"&amp;CHAR(10)&amp;"予定調達総額 "&amp;TEXT(VLOOKUP(A131,[7]令和4年度契約状況調査票!$F:$AW,15,FALSE),"#,##0円")&amp;CHAR(10)&amp;"分担契約"&amp;CHAR(10)&amp;VLOOKUP(A131,[7]令和4年度契約状況調査票!$F:$AW,31,FALSE),IF(P131="分担契約","分担契約"&amp;CHAR(10)&amp;"契約総額 "&amp;TEXT(VLOOKUP(A131,[7]令和4年度契約状況調査票!$F:$AW,15,FALSE),"#,##0円")&amp;CHAR(10)&amp;VLOOKUP(A131,[7]令和4年度契約状況調査票!$F:$AW,31,FALSE),IF(P131="単価契約","単価契約"&amp;CHAR(10)&amp;"予定調達総額 "&amp;TEXT(VLOOKUP(A131,[7]令和4年度契約状況調査票!$F:$AW,15,FALSE),"#,##0円")&amp;CHAR(10)&amp;VLOOKUP(A131,[7]令和4年度契約状況調査票!$F:$AW,31,FALSE),VLOOKUP(A131,[7]令和4年度契約状況調査票!$F:$AW,31,FALSE))))))))</f>
        <v/>
      </c>
      <c r="P131" s="9" t="str">
        <f>IF(A131="","",VLOOKUP(A131,[7]令和4年度契約状況調査票!$F:$CE,52,FALSE))</f>
        <v/>
      </c>
    </row>
    <row r="132" spans="1:16" ht="60" hidden="1" customHeight="1">
      <c r="A132" s="10" t="str">
        <f>IF(MAX([7]令和4年度契約状況調査票!F151:F1145)&gt;=ROW()-5,ROW()-5,"")</f>
        <v/>
      </c>
      <c r="B132" s="11" t="str">
        <f>IF(A132="","",VLOOKUP(A132,[7]令和4年度契約状況調査票!$F:$AW,4,FALSE))</f>
        <v/>
      </c>
      <c r="C132" s="12" t="str">
        <f>IF(A132="","",VLOOKUP(A132,[7]令和4年度契約状況調査票!$F:$AW,5,FALSE))</f>
        <v/>
      </c>
      <c r="D132" s="13" t="str">
        <f>IF(A132="","",VLOOKUP(A132,[7]令和4年度契約状況調査票!$F:$AW,8,FALSE))</f>
        <v/>
      </c>
      <c r="E132" s="11" t="str">
        <f>IF(A132="","",VLOOKUP(A132,[7]令和4年度契約状況調査票!$F:$AW,9,FALSE))</f>
        <v/>
      </c>
      <c r="F132" s="14" t="str">
        <f>IF(A132="","",VLOOKUP(A132,[7]令和4年度契約状況調査票!$F:$AW,10,FALSE))</f>
        <v/>
      </c>
      <c r="G132" s="15" t="str">
        <f>IF(A132="","",VLOOKUP(A132,[7]令和4年度契約状況調査票!$F:$AW,30,FALSE))</f>
        <v/>
      </c>
      <c r="H132" s="16" t="str">
        <f>IF(A132="","",IF(VLOOKUP(A132,[7]令和4年度契約状況調査票!$F:$AW,15,FALSE)="他官署で調達手続きを実施のため","他官署で調達手続きを実施のため",IF(VLOOKUP(A132,[7]令和4年度契約状況調査票!$F:$AW,22,FALSE)="②同種の他の契約の予定価格を類推されるおそれがあるため公表しない","同種の他の契約の予定価格を類推されるおそれがあるため公表しない",IF(VLOOKUP(A132,[7]令和4年度契約状況調査票!$F:$AW,22,FALSE)="－","－",IF(VLOOKUP(A132,[7]令和4年度契約状況調査票!$F:$AW,6,FALSE)&lt;&gt;"",TEXT(VLOOKUP(A132,[7]令和4年度契約状況調査票!$F:$AW,15,FALSE),"#,##0円")&amp;CHAR(10)&amp;"(A)",VLOOKUP(A132,[7]令和4年度契約状況調査票!$F:$AW,15,FALSE))))))</f>
        <v/>
      </c>
      <c r="I132" s="16" t="str">
        <f>IF(A132="","",VLOOKUP(A132,[7]令和4年度契約状況調査票!$F:$AW,16,FALSE))</f>
        <v/>
      </c>
      <c r="J132" s="17" t="str">
        <f>IF(A132="","",IF(VLOOKUP(A132,[7]令和4年度契約状況調査票!$F:$AW,15,FALSE)="他官署で調達手続きを実施のため","－",IF(VLOOKUP(A132,[7]令和4年度契約状況調査票!$F:$AW,22,FALSE)="②同種の他の契約の予定価格を類推されるおそれがあるため公表しない","－",IF(VLOOKUP(A132,[7]令和4年度契約状況調査票!$F:$AW,22,FALSE)="－","－",IF(VLOOKUP(A132,[7]令和4年度契約状況調査票!$F:$AW,6,FALSE)&lt;&gt;"",TEXT(VLOOKUP(A132,[7]令和4年度契約状況調査票!$F:$AW,18,FALSE),"#.0%")&amp;CHAR(10)&amp;"(B/A×100)",VLOOKUP(A132,[7]令和4年度契約状況調査票!$F:$AW,18,FALSE))))))</f>
        <v/>
      </c>
      <c r="K132" s="18"/>
      <c r="L132" s="17" t="str">
        <f>IF(A132="","",IF(VLOOKUP(A132,[7]令和4年度契約状況調査票!$F:$AW,26,FALSE)="①公益社団法人","公社",IF(VLOOKUP(A132,[7]令和4年度契約状況調査票!$F:$AW,26,FALSE)="②公益財団法人","公財","")))</f>
        <v/>
      </c>
      <c r="M132" s="17" t="str">
        <f>IF(A132="","",VLOOKUP(A132,[7]令和4年度契約状況調査票!$F:$AW,27,FALSE))</f>
        <v/>
      </c>
      <c r="N132" s="18" t="str">
        <f>IF(A132="","",IF(VLOOKUP(A132,[7]令和4年度契約状況調査票!$F:$AW,12,FALSE)="国所管",VLOOKUP(A132,[7]令和4年度契約状況調査票!$F:$AW,23,FALSE),""))</f>
        <v/>
      </c>
      <c r="O132" s="19" t="str">
        <f>IF(A132="","",IF(AND(Q132="○",P132="分担契約/単価契約"),"単価契約"&amp;CHAR(10)&amp;"予定調達総額 "&amp;TEXT(VLOOKUP(A132,[7]令和4年度契約状況調査票!$F:$AW,15,FALSE),"#,##0円")&amp;"(B)"&amp;CHAR(10)&amp;"分担契約"&amp;CHAR(10)&amp;VLOOKUP(A132,[7]令和4年度契約状況調査票!$F:$AW,31,FALSE),IF(AND(Q132="○",P132="分担契約"),"分担契約"&amp;CHAR(10)&amp;"契約総額 "&amp;TEXT(VLOOKUP(A132,[7]令和4年度契約状況調査票!$F:$AW,15,FALSE),"#,##0円")&amp;"(B)"&amp;CHAR(10)&amp;VLOOKUP(A132,[7]令和4年度契約状況調査票!$F:$AW,31,FALSE),(IF(P132="分担契約/単価契約","単価契約"&amp;CHAR(10)&amp;"予定調達総額 "&amp;TEXT(VLOOKUP(A132,[7]令和4年度契約状況調査票!$F:$AW,15,FALSE),"#,##0円")&amp;CHAR(10)&amp;"分担契約"&amp;CHAR(10)&amp;VLOOKUP(A132,[7]令和4年度契約状況調査票!$F:$AW,31,FALSE),IF(P132="分担契約","分担契約"&amp;CHAR(10)&amp;"契約総額 "&amp;TEXT(VLOOKUP(A132,[7]令和4年度契約状況調査票!$F:$AW,15,FALSE),"#,##0円")&amp;CHAR(10)&amp;VLOOKUP(A132,[7]令和4年度契約状況調査票!$F:$AW,31,FALSE),IF(P132="単価契約","単価契約"&amp;CHAR(10)&amp;"予定調達総額 "&amp;TEXT(VLOOKUP(A132,[7]令和4年度契約状況調査票!$F:$AW,15,FALSE),"#,##0円")&amp;CHAR(10)&amp;VLOOKUP(A132,[7]令和4年度契約状況調査票!$F:$AW,31,FALSE),VLOOKUP(A132,[7]令和4年度契約状況調査票!$F:$AW,31,FALSE))))))))</f>
        <v/>
      </c>
      <c r="P132" s="9" t="str">
        <f>IF(A132="","",VLOOKUP(A132,[7]令和4年度契約状況調査票!$F:$CE,52,FALSE))</f>
        <v/>
      </c>
    </row>
    <row r="133" spans="1:16" ht="60" hidden="1" customHeight="1">
      <c r="A133" s="10" t="str">
        <f>IF(MAX([7]令和4年度契約状況調査票!F152:F1146)&gt;=ROW()-5,ROW()-5,"")</f>
        <v/>
      </c>
      <c r="B133" s="11" t="str">
        <f>IF(A133="","",VLOOKUP(A133,[7]令和4年度契約状況調査票!$F:$AW,4,FALSE))</f>
        <v/>
      </c>
      <c r="C133" s="12" t="str">
        <f>IF(A133="","",VLOOKUP(A133,[7]令和4年度契約状況調査票!$F:$AW,5,FALSE))</f>
        <v/>
      </c>
      <c r="D133" s="13" t="str">
        <f>IF(A133="","",VLOOKUP(A133,[7]令和4年度契約状況調査票!$F:$AW,8,FALSE))</f>
        <v/>
      </c>
      <c r="E133" s="11" t="str">
        <f>IF(A133="","",VLOOKUP(A133,[7]令和4年度契約状況調査票!$F:$AW,9,FALSE))</f>
        <v/>
      </c>
      <c r="F133" s="14" t="str">
        <f>IF(A133="","",VLOOKUP(A133,[7]令和4年度契約状況調査票!$F:$AW,10,FALSE))</f>
        <v/>
      </c>
      <c r="G133" s="15" t="str">
        <f>IF(A133="","",VLOOKUP(A133,[7]令和4年度契約状況調査票!$F:$AW,30,FALSE))</f>
        <v/>
      </c>
      <c r="H133" s="16" t="str">
        <f>IF(A133="","",IF(VLOOKUP(A133,[7]令和4年度契約状況調査票!$F:$AW,15,FALSE)="他官署で調達手続きを実施のため","他官署で調達手続きを実施のため",IF(VLOOKUP(A133,[7]令和4年度契約状況調査票!$F:$AW,22,FALSE)="②同種の他の契約の予定価格を類推されるおそれがあるため公表しない","同種の他の契約の予定価格を類推されるおそれがあるため公表しない",IF(VLOOKUP(A133,[7]令和4年度契約状況調査票!$F:$AW,22,FALSE)="－","－",IF(VLOOKUP(A133,[7]令和4年度契約状況調査票!$F:$AW,6,FALSE)&lt;&gt;"",TEXT(VLOOKUP(A133,[7]令和4年度契約状況調査票!$F:$AW,15,FALSE),"#,##0円")&amp;CHAR(10)&amp;"(A)",VLOOKUP(A133,[7]令和4年度契約状況調査票!$F:$AW,15,FALSE))))))</f>
        <v/>
      </c>
      <c r="I133" s="16" t="str">
        <f>IF(A133="","",VLOOKUP(A133,[7]令和4年度契約状況調査票!$F:$AW,16,FALSE))</f>
        <v/>
      </c>
      <c r="J133" s="17" t="str">
        <f>IF(A133="","",IF(VLOOKUP(A133,[7]令和4年度契約状況調査票!$F:$AW,15,FALSE)="他官署で調達手続きを実施のため","－",IF(VLOOKUP(A133,[7]令和4年度契約状況調査票!$F:$AW,22,FALSE)="②同種の他の契約の予定価格を類推されるおそれがあるため公表しない","－",IF(VLOOKUP(A133,[7]令和4年度契約状況調査票!$F:$AW,22,FALSE)="－","－",IF(VLOOKUP(A133,[7]令和4年度契約状況調査票!$F:$AW,6,FALSE)&lt;&gt;"",TEXT(VLOOKUP(A133,[7]令和4年度契約状況調査票!$F:$AW,18,FALSE),"#.0%")&amp;CHAR(10)&amp;"(B/A×100)",VLOOKUP(A133,[7]令和4年度契約状況調査票!$F:$AW,18,FALSE))))))</f>
        <v/>
      </c>
      <c r="K133" s="18"/>
      <c r="L133" s="17" t="str">
        <f>IF(A133="","",IF(VLOOKUP(A133,[7]令和4年度契約状況調査票!$F:$AW,26,FALSE)="①公益社団法人","公社",IF(VLOOKUP(A133,[7]令和4年度契約状況調査票!$F:$AW,26,FALSE)="②公益財団法人","公財","")))</f>
        <v/>
      </c>
      <c r="M133" s="17" t="str">
        <f>IF(A133="","",VLOOKUP(A133,[7]令和4年度契約状況調査票!$F:$AW,27,FALSE))</f>
        <v/>
      </c>
      <c r="N133" s="18" t="str">
        <f>IF(A133="","",IF(VLOOKUP(A133,[7]令和4年度契約状況調査票!$F:$AW,12,FALSE)="国所管",VLOOKUP(A133,[7]令和4年度契約状況調査票!$F:$AW,23,FALSE),""))</f>
        <v/>
      </c>
      <c r="O133" s="19" t="str">
        <f>IF(A133="","",IF(AND(Q133="○",P133="分担契約/単価契約"),"単価契約"&amp;CHAR(10)&amp;"予定調達総額 "&amp;TEXT(VLOOKUP(A133,[7]令和4年度契約状況調査票!$F:$AW,15,FALSE),"#,##0円")&amp;"(B)"&amp;CHAR(10)&amp;"分担契約"&amp;CHAR(10)&amp;VLOOKUP(A133,[7]令和4年度契約状況調査票!$F:$AW,31,FALSE),IF(AND(Q133="○",P133="分担契約"),"分担契約"&amp;CHAR(10)&amp;"契約総額 "&amp;TEXT(VLOOKUP(A133,[7]令和4年度契約状況調査票!$F:$AW,15,FALSE),"#,##0円")&amp;"(B)"&amp;CHAR(10)&amp;VLOOKUP(A133,[7]令和4年度契約状況調査票!$F:$AW,31,FALSE),(IF(P133="分担契約/単価契約","単価契約"&amp;CHAR(10)&amp;"予定調達総額 "&amp;TEXT(VLOOKUP(A133,[7]令和4年度契約状況調査票!$F:$AW,15,FALSE),"#,##0円")&amp;CHAR(10)&amp;"分担契約"&amp;CHAR(10)&amp;VLOOKUP(A133,[7]令和4年度契約状況調査票!$F:$AW,31,FALSE),IF(P133="分担契約","分担契約"&amp;CHAR(10)&amp;"契約総額 "&amp;TEXT(VLOOKUP(A133,[7]令和4年度契約状況調査票!$F:$AW,15,FALSE),"#,##0円")&amp;CHAR(10)&amp;VLOOKUP(A133,[7]令和4年度契約状況調査票!$F:$AW,31,FALSE),IF(P133="単価契約","単価契約"&amp;CHAR(10)&amp;"予定調達総額 "&amp;TEXT(VLOOKUP(A133,[7]令和4年度契約状況調査票!$F:$AW,15,FALSE),"#,##0円")&amp;CHAR(10)&amp;VLOOKUP(A133,[7]令和4年度契約状況調査票!$F:$AW,31,FALSE),VLOOKUP(A133,[7]令和4年度契約状況調査票!$F:$AW,31,FALSE))))))))</f>
        <v/>
      </c>
      <c r="P133" s="9" t="str">
        <f>IF(A133="","",VLOOKUP(A133,[7]令和4年度契約状況調査票!$F:$CE,52,FALSE))</f>
        <v/>
      </c>
    </row>
    <row r="134" spans="1:16" ht="60" hidden="1" customHeight="1">
      <c r="A134" s="10" t="str">
        <f>IF(MAX([7]令和4年度契約状況調査票!F153:F1147)&gt;=ROW()-5,ROW()-5,"")</f>
        <v/>
      </c>
      <c r="B134" s="11" t="str">
        <f>IF(A134="","",VLOOKUP(A134,[7]令和4年度契約状況調査票!$F:$AW,4,FALSE))</f>
        <v/>
      </c>
      <c r="C134" s="12" t="str">
        <f>IF(A134="","",VLOOKUP(A134,[7]令和4年度契約状況調査票!$F:$AW,5,FALSE))</f>
        <v/>
      </c>
      <c r="D134" s="13" t="str">
        <f>IF(A134="","",VLOOKUP(A134,[7]令和4年度契約状況調査票!$F:$AW,8,FALSE))</f>
        <v/>
      </c>
      <c r="E134" s="11" t="str">
        <f>IF(A134="","",VLOOKUP(A134,[7]令和4年度契約状況調査票!$F:$AW,9,FALSE))</f>
        <v/>
      </c>
      <c r="F134" s="14" t="str">
        <f>IF(A134="","",VLOOKUP(A134,[7]令和4年度契約状況調査票!$F:$AW,10,FALSE))</f>
        <v/>
      </c>
      <c r="G134" s="15" t="str">
        <f>IF(A134="","",VLOOKUP(A134,[7]令和4年度契約状況調査票!$F:$AW,30,FALSE))</f>
        <v/>
      </c>
      <c r="H134" s="16" t="str">
        <f>IF(A134="","",IF(VLOOKUP(A134,[7]令和4年度契約状況調査票!$F:$AW,15,FALSE)="他官署で調達手続きを実施のため","他官署で調達手続きを実施のため",IF(VLOOKUP(A134,[7]令和4年度契約状況調査票!$F:$AW,22,FALSE)="②同種の他の契約の予定価格を類推されるおそれがあるため公表しない","同種の他の契約の予定価格を類推されるおそれがあるため公表しない",IF(VLOOKUP(A134,[7]令和4年度契約状況調査票!$F:$AW,22,FALSE)="－","－",IF(VLOOKUP(A134,[7]令和4年度契約状況調査票!$F:$AW,6,FALSE)&lt;&gt;"",TEXT(VLOOKUP(A134,[7]令和4年度契約状況調査票!$F:$AW,15,FALSE),"#,##0円")&amp;CHAR(10)&amp;"(A)",VLOOKUP(A134,[7]令和4年度契約状況調査票!$F:$AW,15,FALSE))))))</f>
        <v/>
      </c>
      <c r="I134" s="16" t="str">
        <f>IF(A134="","",VLOOKUP(A134,[7]令和4年度契約状況調査票!$F:$AW,16,FALSE))</f>
        <v/>
      </c>
      <c r="J134" s="17" t="str">
        <f>IF(A134="","",IF(VLOOKUP(A134,[7]令和4年度契約状況調査票!$F:$AW,15,FALSE)="他官署で調達手続きを実施のため","－",IF(VLOOKUP(A134,[7]令和4年度契約状況調査票!$F:$AW,22,FALSE)="②同種の他の契約の予定価格を類推されるおそれがあるため公表しない","－",IF(VLOOKUP(A134,[7]令和4年度契約状況調査票!$F:$AW,22,FALSE)="－","－",IF(VLOOKUP(A134,[7]令和4年度契約状況調査票!$F:$AW,6,FALSE)&lt;&gt;"",TEXT(VLOOKUP(A134,[7]令和4年度契約状況調査票!$F:$AW,18,FALSE),"#.0%")&amp;CHAR(10)&amp;"(B/A×100)",VLOOKUP(A134,[7]令和4年度契約状況調査票!$F:$AW,18,FALSE))))))</f>
        <v/>
      </c>
      <c r="K134" s="18"/>
      <c r="L134" s="17" t="str">
        <f>IF(A134="","",IF(VLOOKUP(A134,[7]令和4年度契約状況調査票!$F:$AW,26,FALSE)="①公益社団法人","公社",IF(VLOOKUP(A134,[7]令和4年度契約状況調査票!$F:$AW,26,FALSE)="②公益財団法人","公財","")))</f>
        <v/>
      </c>
      <c r="M134" s="17" t="str">
        <f>IF(A134="","",VLOOKUP(A134,[7]令和4年度契約状況調査票!$F:$AW,27,FALSE))</f>
        <v/>
      </c>
      <c r="N134" s="18" t="str">
        <f>IF(A134="","",IF(VLOOKUP(A134,[7]令和4年度契約状況調査票!$F:$AW,12,FALSE)="国所管",VLOOKUP(A134,[7]令和4年度契約状況調査票!$F:$AW,23,FALSE),""))</f>
        <v/>
      </c>
      <c r="O134" s="19" t="str">
        <f>IF(A134="","",IF(AND(Q134="○",P134="分担契約/単価契約"),"単価契約"&amp;CHAR(10)&amp;"予定調達総額 "&amp;TEXT(VLOOKUP(A134,[7]令和4年度契約状況調査票!$F:$AW,15,FALSE),"#,##0円")&amp;"(B)"&amp;CHAR(10)&amp;"分担契約"&amp;CHAR(10)&amp;VLOOKUP(A134,[7]令和4年度契約状況調査票!$F:$AW,31,FALSE),IF(AND(Q134="○",P134="分担契約"),"分担契約"&amp;CHAR(10)&amp;"契約総額 "&amp;TEXT(VLOOKUP(A134,[7]令和4年度契約状況調査票!$F:$AW,15,FALSE),"#,##0円")&amp;"(B)"&amp;CHAR(10)&amp;VLOOKUP(A134,[7]令和4年度契約状況調査票!$F:$AW,31,FALSE),(IF(P134="分担契約/単価契約","単価契約"&amp;CHAR(10)&amp;"予定調達総額 "&amp;TEXT(VLOOKUP(A134,[7]令和4年度契約状況調査票!$F:$AW,15,FALSE),"#,##0円")&amp;CHAR(10)&amp;"分担契約"&amp;CHAR(10)&amp;VLOOKUP(A134,[7]令和4年度契約状況調査票!$F:$AW,31,FALSE),IF(P134="分担契約","分担契約"&amp;CHAR(10)&amp;"契約総額 "&amp;TEXT(VLOOKUP(A134,[7]令和4年度契約状況調査票!$F:$AW,15,FALSE),"#,##0円")&amp;CHAR(10)&amp;VLOOKUP(A134,[7]令和4年度契約状況調査票!$F:$AW,31,FALSE),IF(P134="単価契約","単価契約"&amp;CHAR(10)&amp;"予定調達総額 "&amp;TEXT(VLOOKUP(A134,[7]令和4年度契約状況調査票!$F:$AW,15,FALSE),"#,##0円")&amp;CHAR(10)&amp;VLOOKUP(A134,[7]令和4年度契約状況調査票!$F:$AW,31,FALSE),VLOOKUP(A134,[7]令和4年度契約状況調査票!$F:$AW,31,FALSE))))))))</f>
        <v/>
      </c>
      <c r="P134" s="9" t="str">
        <f>IF(A134="","",VLOOKUP(A134,[7]令和4年度契約状況調査票!$F:$CE,52,FALSE))</f>
        <v/>
      </c>
    </row>
    <row r="135" spans="1:16" ht="60" hidden="1" customHeight="1">
      <c r="A135" s="10" t="str">
        <f>IF(MAX([7]令和4年度契約状況調査票!F154:F1148)&gt;=ROW()-5,ROW()-5,"")</f>
        <v/>
      </c>
      <c r="B135" s="11" t="str">
        <f>IF(A135="","",VLOOKUP(A135,[7]令和4年度契約状況調査票!$F:$AW,4,FALSE))</f>
        <v/>
      </c>
      <c r="C135" s="12" t="str">
        <f>IF(A135="","",VLOOKUP(A135,[7]令和4年度契約状況調査票!$F:$AW,5,FALSE))</f>
        <v/>
      </c>
      <c r="D135" s="13" t="str">
        <f>IF(A135="","",VLOOKUP(A135,[7]令和4年度契約状況調査票!$F:$AW,8,FALSE))</f>
        <v/>
      </c>
      <c r="E135" s="11" t="str">
        <f>IF(A135="","",VLOOKUP(A135,[7]令和4年度契約状況調査票!$F:$AW,9,FALSE))</f>
        <v/>
      </c>
      <c r="F135" s="14" t="str">
        <f>IF(A135="","",VLOOKUP(A135,[7]令和4年度契約状況調査票!$F:$AW,10,FALSE))</f>
        <v/>
      </c>
      <c r="G135" s="15" t="str">
        <f>IF(A135="","",VLOOKUP(A135,[7]令和4年度契約状況調査票!$F:$AW,30,FALSE))</f>
        <v/>
      </c>
      <c r="H135" s="16" t="str">
        <f>IF(A135="","",IF(VLOOKUP(A135,[7]令和4年度契約状況調査票!$F:$AW,15,FALSE)="他官署で調達手続きを実施のため","他官署で調達手続きを実施のため",IF(VLOOKUP(A135,[7]令和4年度契約状況調査票!$F:$AW,22,FALSE)="②同種の他の契約の予定価格を類推されるおそれがあるため公表しない","同種の他の契約の予定価格を類推されるおそれがあるため公表しない",IF(VLOOKUP(A135,[7]令和4年度契約状況調査票!$F:$AW,22,FALSE)="－","－",IF(VLOOKUP(A135,[7]令和4年度契約状況調査票!$F:$AW,6,FALSE)&lt;&gt;"",TEXT(VLOOKUP(A135,[7]令和4年度契約状況調査票!$F:$AW,15,FALSE),"#,##0円")&amp;CHAR(10)&amp;"(A)",VLOOKUP(A135,[7]令和4年度契約状況調査票!$F:$AW,15,FALSE))))))</f>
        <v/>
      </c>
      <c r="I135" s="16" t="str">
        <f>IF(A135="","",VLOOKUP(A135,[7]令和4年度契約状況調査票!$F:$AW,16,FALSE))</f>
        <v/>
      </c>
      <c r="J135" s="17" t="str">
        <f>IF(A135="","",IF(VLOOKUP(A135,[7]令和4年度契約状況調査票!$F:$AW,15,FALSE)="他官署で調達手続きを実施のため","－",IF(VLOOKUP(A135,[7]令和4年度契約状況調査票!$F:$AW,22,FALSE)="②同種の他の契約の予定価格を類推されるおそれがあるため公表しない","－",IF(VLOOKUP(A135,[7]令和4年度契約状況調査票!$F:$AW,22,FALSE)="－","－",IF(VLOOKUP(A135,[7]令和4年度契約状況調査票!$F:$AW,6,FALSE)&lt;&gt;"",TEXT(VLOOKUP(A135,[7]令和4年度契約状況調査票!$F:$AW,18,FALSE),"#.0%")&amp;CHAR(10)&amp;"(B/A×100)",VLOOKUP(A135,[7]令和4年度契約状況調査票!$F:$AW,18,FALSE))))))</f>
        <v/>
      </c>
      <c r="K135" s="18"/>
      <c r="L135" s="17" t="str">
        <f>IF(A135="","",IF(VLOOKUP(A135,[7]令和4年度契約状況調査票!$F:$AW,26,FALSE)="①公益社団法人","公社",IF(VLOOKUP(A135,[7]令和4年度契約状況調査票!$F:$AW,26,FALSE)="②公益財団法人","公財","")))</f>
        <v/>
      </c>
      <c r="M135" s="17" t="str">
        <f>IF(A135="","",VLOOKUP(A135,[7]令和4年度契約状況調査票!$F:$AW,27,FALSE))</f>
        <v/>
      </c>
      <c r="N135" s="18" t="str">
        <f>IF(A135="","",IF(VLOOKUP(A135,[7]令和4年度契約状況調査票!$F:$AW,12,FALSE)="国所管",VLOOKUP(A135,[7]令和4年度契約状況調査票!$F:$AW,23,FALSE),""))</f>
        <v/>
      </c>
      <c r="O135" s="19" t="str">
        <f>IF(A135="","",IF(AND(Q135="○",P135="分担契約/単価契約"),"単価契約"&amp;CHAR(10)&amp;"予定調達総額 "&amp;TEXT(VLOOKUP(A135,[7]令和4年度契約状況調査票!$F:$AW,15,FALSE),"#,##0円")&amp;"(B)"&amp;CHAR(10)&amp;"分担契約"&amp;CHAR(10)&amp;VLOOKUP(A135,[7]令和4年度契約状況調査票!$F:$AW,31,FALSE),IF(AND(Q135="○",P135="分担契約"),"分担契約"&amp;CHAR(10)&amp;"契約総額 "&amp;TEXT(VLOOKUP(A135,[7]令和4年度契約状況調査票!$F:$AW,15,FALSE),"#,##0円")&amp;"(B)"&amp;CHAR(10)&amp;VLOOKUP(A135,[7]令和4年度契約状況調査票!$F:$AW,31,FALSE),(IF(P135="分担契約/単価契約","単価契約"&amp;CHAR(10)&amp;"予定調達総額 "&amp;TEXT(VLOOKUP(A135,[7]令和4年度契約状況調査票!$F:$AW,15,FALSE),"#,##0円")&amp;CHAR(10)&amp;"分担契約"&amp;CHAR(10)&amp;VLOOKUP(A135,[7]令和4年度契約状況調査票!$F:$AW,31,FALSE),IF(P135="分担契約","分担契約"&amp;CHAR(10)&amp;"契約総額 "&amp;TEXT(VLOOKUP(A135,[7]令和4年度契約状況調査票!$F:$AW,15,FALSE),"#,##0円")&amp;CHAR(10)&amp;VLOOKUP(A135,[7]令和4年度契約状況調査票!$F:$AW,31,FALSE),IF(P135="単価契約","単価契約"&amp;CHAR(10)&amp;"予定調達総額 "&amp;TEXT(VLOOKUP(A135,[7]令和4年度契約状況調査票!$F:$AW,15,FALSE),"#,##0円")&amp;CHAR(10)&amp;VLOOKUP(A135,[7]令和4年度契約状況調査票!$F:$AW,31,FALSE),VLOOKUP(A135,[7]令和4年度契約状況調査票!$F:$AW,31,FALSE))))))))</f>
        <v/>
      </c>
      <c r="P135" s="9" t="str">
        <f>IF(A135="","",VLOOKUP(A135,[7]令和4年度契約状況調査票!$F:$CE,52,FALSE))</f>
        <v/>
      </c>
    </row>
    <row r="136" spans="1:16" ht="60" hidden="1" customHeight="1">
      <c r="A136" s="10" t="str">
        <f>IF(MAX([7]令和4年度契約状況調査票!F155:F1149)&gt;=ROW()-5,ROW()-5,"")</f>
        <v/>
      </c>
      <c r="B136" s="11" t="str">
        <f>IF(A136="","",VLOOKUP(A136,[7]令和4年度契約状況調査票!$F:$AW,4,FALSE))</f>
        <v/>
      </c>
      <c r="C136" s="12" t="str">
        <f>IF(A136="","",VLOOKUP(A136,[7]令和4年度契約状況調査票!$F:$AW,5,FALSE))</f>
        <v/>
      </c>
      <c r="D136" s="13" t="str">
        <f>IF(A136="","",VLOOKUP(A136,[7]令和4年度契約状況調査票!$F:$AW,8,FALSE))</f>
        <v/>
      </c>
      <c r="E136" s="11" t="str">
        <f>IF(A136="","",VLOOKUP(A136,[7]令和4年度契約状況調査票!$F:$AW,9,FALSE))</f>
        <v/>
      </c>
      <c r="F136" s="14" t="str">
        <f>IF(A136="","",VLOOKUP(A136,[7]令和4年度契約状況調査票!$F:$AW,10,FALSE))</f>
        <v/>
      </c>
      <c r="G136" s="15" t="str">
        <f>IF(A136="","",VLOOKUP(A136,[7]令和4年度契約状況調査票!$F:$AW,30,FALSE))</f>
        <v/>
      </c>
      <c r="H136" s="16" t="str">
        <f>IF(A136="","",IF(VLOOKUP(A136,[7]令和4年度契約状況調査票!$F:$AW,15,FALSE)="他官署で調達手続きを実施のため","他官署で調達手続きを実施のため",IF(VLOOKUP(A136,[7]令和4年度契約状況調査票!$F:$AW,22,FALSE)="②同種の他の契約の予定価格を類推されるおそれがあるため公表しない","同種の他の契約の予定価格を類推されるおそれがあるため公表しない",IF(VLOOKUP(A136,[7]令和4年度契約状況調査票!$F:$AW,22,FALSE)="－","－",IF(VLOOKUP(A136,[7]令和4年度契約状況調査票!$F:$AW,6,FALSE)&lt;&gt;"",TEXT(VLOOKUP(A136,[7]令和4年度契約状況調査票!$F:$AW,15,FALSE),"#,##0円")&amp;CHAR(10)&amp;"(A)",VLOOKUP(A136,[7]令和4年度契約状況調査票!$F:$AW,15,FALSE))))))</f>
        <v/>
      </c>
      <c r="I136" s="16" t="str">
        <f>IF(A136="","",VLOOKUP(A136,[7]令和4年度契約状況調査票!$F:$AW,16,FALSE))</f>
        <v/>
      </c>
      <c r="J136" s="17" t="str">
        <f>IF(A136="","",IF(VLOOKUP(A136,[7]令和4年度契約状況調査票!$F:$AW,15,FALSE)="他官署で調達手続きを実施のため","－",IF(VLOOKUP(A136,[7]令和4年度契約状況調査票!$F:$AW,22,FALSE)="②同種の他の契約の予定価格を類推されるおそれがあるため公表しない","－",IF(VLOOKUP(A136,[7]令和4年度契約状況調査票!$F:$AW,22,FALSE)="－","－",IF(VLOOKUP(A136,[7]令和4年度契約状況調査票!$F:$AW,6,FALSE)&lt;&gt;"",TEXT(VLOOKUP(A136,[7]令和4年度契約状況調査票!$F:$AW,18,FALSE),"#.0%")&amp;CHAR(10)&amp;"(B/A×100)",VLOOKUP(A136,[7]令和4年度契約状況調査票!$F:$AW,18,FALSE))))))</f>
        <v/>
      </c>
      <c r="K136" s="18"/>
      <c r="L136" s="17" t="str">
        <f>IF(A136="","",IF(VLOOKUP(A136,[7]令和4年度契約状況調査票!$F:$AW,26,FALSE)="①公益社団法人","公社",IF(VLOOKUP(A136,[7]令和4年度契約状況調査票!$F:$AW,26,FALSE)="②公益財団法人","公財","")))</f>
        <v/>
      </c>
      <c r="M136" s="17" t="str">
        <f>IF(A136="","",VLOOKUP(A136,[7]令和4年度契約状況調査票!$F:$AW,27,FALSE))</f>
        <v/>
      </c>
      <c r="N136" s="18" t="str">
        <f>IF(A136="","",IF(VLOOKUP(A136,[7]令和4年度契約状況調査票!$F:$AW,12,FALSE)="国所管",VLOOKUP(A136,[7]令和4年度契約状況調査票!$F:$AW,23,FALSE),""))</f>
        <v/>
      </c>
      <c r="O136" s="19" t="str">
        <f>IF(A136="","",IF(AND(Q136="○",P136="分担契約/単価契約"),"単価契約"&amp;CHAR(10)&amp;"予定調達総額 "&amp;TEXT(VLOOKUP(A136,[7]令和4年度契約状況調査票!$F:$AW,15,FALSE),"#,##0円")&amp;"(B)"&amp;CHAR(10)&amp;"分担契約"&amp;CHAR(10)&amp;VLOOKUP(A136,[7]令和4年度契約状況調査票!$F:$AW,31,FALSE),IF(AND(Q136="○",P136="分担契約"),"分担契約"&amp;CHAR(10)&amp;"契約総額 "&amp;TEXT(VLOOKUP(A136,[7]令和4年度契約状況調査票!$F:$AW,15,FALSE),"#,##0円")&amp;"(B)"&amp;CHAR(10)&amp;VLOOKUP(A136,[7]令和4年度契約状況調査票!$F:$AW,31,FALSE),(IF(P136="分担契約/単価契約","単価契約"&amp;CHAR(10)&amp;"予定調達総額 "&amp;TEXT(VLOOKUP(A136,[7]令和4年度契約状況調査票!$F:$AW,15,FALSE),"#,##0円")&amp;CHAR(10)&amp;"分担契約"&amp;CHAR(10)&amp;VLOOKUP(A136,[7]令和4年度契約状況調査票!$F:$AW,31,FALSE),IF(P136="分担契約","分担契約"&amp;CHAR(10)&amp;"契約総額 "&amp;TEXT(VLOOKUP(A136,[7]令和4年度契約状況調査票!$F:$AW,15,FALSE),"#,##0円")&amp;CHAR(10)&amp;VLOOKUP(A136,[7]令和4年度契約状況調査票!$F:$AW,31,FALSE),IF(P136="単価契約","単価契約"&amp;CHAR(10)&amp;"予定調達総額 "&amp;TEXT(VLOOKUP(A136,[7]令和4年度契約状況調査票!$F:$AW,15,FALSE),"#,##0円")&amp;CHAR(10)&amp;VLOOKUP(A136,[7]令和4年度契約状況調査票!$F:$AW,31,FALSE),VLOOKUP(A136,[7]令和4年度契約状況調査票!$F:$AW,31,FALSE))))))))</f>
        <v/>
      </c>
      <c r="P136" s="9" t="str">
        <f>IF(A136="","",VLOOKUP(A136,[7]令和4年度契約状況調査票!$F:$CE,52,FALSE))</f>
        <v/>
      </c>
    </row>
    <row r="137" spans="1:16" ht="60" hidden="1" customHeight="1">
      <c r="A137" s="10" t="str">
        <f>IF(MAX([7]令和4年度契約状況調査票!F156:F1150)&gt;=ROW()-5,ROW()-5,"")</f>
        <v/>
      </c>
      <c r="B137" s="11" t="str">
        <f>IF(A137="","",VLOOKUP(A137,[7]令和4年度契約状況調査票!$F:$AW,4,FALSE))</f>
        <v/>
      </c>
      <c r="C137" s="12" t="str">
        <f>IF(A137="","",VLOOKUP(A137,[7]令和4年度契約状況調査票!$F:$AW,5,FALSE))</f>
        <v/>
      </c>
      <c r="D137" s="13" t="str">
        <f>IF(A137="","",VLOOKUP(A137,[7]令和4年度契約状況調査票!$F:$AW,8,FALSE))</f>
        <v/>
      </c>
      <c r="E137" s="11" t="str">
        <f>IF(A137="","",VLOOKUP(A137,[7]令和4年度契約状況調査票!$F:$AW,9,FALSE))</f>
        <v/>
      </c>
      <c r="F137" s="14" t="str">
        <f>IF(A137="","",VLOOKUP(A137,[7]令和4年度契約状況調査票!$F:$AW,10,FALSE))</f>
        <v/>
      </c>
      <c r="G137" s="15" t="str">
        <f>IF(A137="","",VLOOKUP(A137,[7]令和4年度契約状況調査票!$F:$AW,30,FALSE))</f>
        <v/>
      </c>
      <c r="H137" s="16" t="str">
        <f>IF(A137="","",IF(VLOOKUP(A137,[7]令和4年度契約状況調査票!$F:$AW,15,FALSE)="他官署で調達手続きを実施のため","他官署で調達手続きを実施のため",IF(VLOOKUP(A137,[7]令和4年度契約状況調査票!$F:$AW,22,FALSE)="②同種の他の契約の予定価格を類推されるおそれがあるため公表しない","同種の他の契約の予定価格を類推されるおそれがあるため公表しない",IF(VLOOKUP(A137,[7]令和4年度契約状況調査票!$F:$AW,22,FALSE)="－","－",IF(VLOOKUP(A137,[7]令和4年度契約状況調査票!$F:$AW,6,FALSE)&lt;&gt;"",TEXT(VLOOKUP(A137,[7]令和4年度契約状況調査票!$F:$AW,15,FALSE),"#,##0円")&amp;CHAR(10)&amp;"(A)",VLOOKUP(A137,[7]令和4年度契約状況調査票!$F:$AW,15,FALSE))))))</f>
        <v/>
      </c>
      <c r="I137" s="16" t="str">
        <f>IF(A137="","",VLOOKUP(A137,[7]令和4年度契約状況調査票!$F:$AW,16,FALSE))</f>
        <v/>
      </c>
      <c r="J137" s="17" t="str">
        <f>IF(A137="","",IF(VLOOKUP(A137,[7]令和4年度契約状況調査票!$F:$AW,15,FALSE)="他官署で調達手続きを実施のため","－",IF(VLOOKUP(A137,[7]令和4年度契約状況調査票!$F:$AW,22,FALSE)="②同種の他の契約の予定価格を類推されるおそれがあるため公表しない","－",IF(VLOOKUP(A137,[7]令和4年度契約状況調査票!$F:$AW,22,FALSE)="－","－",IF(VLOOKUP(A137,[7]令和4年度契約状況調査票!$F:$AW,6,FALSE)&lt;&gt;"",TEXT(VLOOKUP(A137,[7]令和4年度契約状況調査票!$F:$AW,18,FALSE),"#.0%")&amp;CHAR(10)&amp;"(B/A×100)",VLOOKUP(A137,[7]令和4年度契約状況調査票!$F:$AW,18,FALSE))))))</f>
        <v/>
      </c>
      <c r="K137" s="18"/>
      <c r="L137" s="17" t="str">
        <f>IF(A137="","",IF(VLOOKUP(A137,[7]令和4年度契約状況調査票!$F:$AW,26,FALSE)="①公益社団法人","公社",IF(VLOOKUP(A137,[7]令和4年度契約状況調査票!$F:$AW,26,FALSE)="②公益財団法人","公財","")))</f>
        <v/>
      </c>
      <c r="M137" s="17" t="str">
        <f>IF(A137="","",VLOOKUP(A137,[7]令和4年度契約状況調査票!$F:$AW,27,FALSE))</f>
        <v/>
      </c>
      <c r="N137" s="18" t="str">
        <f>IF(A137="","",IF(VLOOKUP(A137,[7]令和4年度契約状況調査票!$F:$AW,12,FALSE)="国所管",VLOOKUP(A137,[7]令和4年度契約状況調査票!$F:$AW,23,FALSE),""))</f>
        <v/>
      </c>
      <c r="O137" s="19" t="str">
        <f>IF(A137="","",IF(AND(Q137="○",P137="分担契約/単価契約"),"単価契約"&amp;CHAR(10)&amp;"予定調達総額 "&amp;TEXT(VLOOKUP(A137,[7]令和4年度契約状況調査票!$F:$AW,15,FALSE),"#,##0円")&amp;"(B)"&amp;CHAR(10)&amp;"分担契約"&amp;CHAR(10)&amp;VLOOKUP(A137,[7]令和4年度契約状況調査票!$F:$AW,31,FALSE),IF(AND(Q137="○",P137="分担契約"),"分担契約"&amp;CHAR(10)&amp;"契約総額 "&amp;TEXT(VLOOKUP(A137,[7]令和4年度契約状況調査票!$F:$AW,15,FALSE),"#,##0円")&amp;"(B)"&amp;CHAR(10)&amp;VLOOKUP(A137,[7]令和4年度契約状況調査票!$F:$AW,31,FALSE),(IF(P137="分担契約/単価契約","単価契約"&amp;CHAR(10)&amp;"予定調達総額 "&amp;TEXT(VLOOKUP(A137,[7]令和4年度契約状況調査票!$F:$AW,15,FALSE),"#,##0円")&amp;CHAR(10)&amp;"分担契約"&amp;CHAR(10)&amp;VLOOKUP(A137,[7]令和4年度契約状況調査票!$F:$AW,31,FALSE),IF(P137="分担契約","分担契約"&amp;CHAR(10)&amp;"契約総額 "&amp;TEXT(VLOOKUP(A137,[7]令和4年度契約状況調査票!$F:$AW,15,FALSE),"#,##0円")&amp;CHAR(10)&amp;VLOOKUP(A137,[7]令和4年度契約状況調査票!$F:$AW,31,FALSE),IF(P137="単価契約","単価契約"&amp;CHAR(10)&amp;"予定調達総額 "&amp;TEXT(VLOOKUP(A137,[7]令和4年度契約状況調査票!$F:$AW,15,FALSE),"#,##0円")&amp;CHAR(10)&amp;VLOOKUP(A137,[7]令和4年度契約状況調査票!$F:$AW,31,FALSE),VLOOKUP(A137,[7]令和4年度契約状況調査票!$F:$AW,31,FALSE))))))))</f>
        <v/>
      </c>
      <c r="P137" s="9" t="str">
        <f>IF(A137="","",VLOOKUP(A137,[7]令和4年度契約状況調査票!$F:$CE,52,FALSE))</f>
        <v/>
      </c>
    </row>
    <row r="138" spans="1:16" ht="60" hidden="1" customHeight="1">
      <c r="A138" s="10" t="str">
        <f>IF(MAX([7]令和4年度契約状況調査票!F157:F1151)&gt;=ROW()-5,ROW()-5,"")</f>
        <v/>
      </c>
      <c r="B138" s="11" t="str">
        <f>IF(A138="","",VLOOKUP(A138,[7]令和4年度契約状況調査票!$F:$AW,4,FALSE))</f>
        <v/>
      </c>
      <c r="C138" s="12" t="str">
        <f>IF(A138="","",VLOOKUP(A138,[7]令和4年度契約状況調査票!$F:$AW,5,FALSE))</f>
        <v/>
      </c>
      <c r="D138" s="13" t="str">
        <f>IF(A138="","",VLOOKUP(A138,[7]令和4年度契約状況調査票!$F:$AW,8,FALSE))</f>
        <v/>
      </c>
      <c r="E138" s="11" t="str">
        <f>IF(A138="","",VLOOKUP(A138,[7]令和4年度契約状況調査票!$F:$AW,9,FALSE))</f>
        <v/>
      </c>
      <c r="F138" s="14" t="str">
        <f>IF(A138="","",VLOOKUP(A138,[7]令和4年度契約状況調査票!$F:$AW,10,FALSE))</f>
        <v/>
      </c>
      <c r="G138" s="15" t="str">
        <f>IF(A138="","",VLOOKUP(A138,[7]令和4年度契約状況調査票!$F:$AW,30,FALSE))</f>
        <v/>
      </c>
      <c r="H138" s="16" t="str">
        <f>IF(A138="","",IF(VLOOKUP(A138,[7]令和4年度契約状況調査票!$F:$AW,15,FALSE)="他官署で調達手続きを実施のため","他官署で調達手続きを実施のため",IF(VLOOKUP(A138,[7]令和4年度契約状況調査票!$F:$AW,22,FALSE)="②同種の他の契約の予定価格を類推されるおそれがあるため公表しない","同種の他の契約の予定価格を類推されるおそれがあるため公表しない",IF(VLOOKUP(A138,[7]令和4年度契約状況調査票!$F:$AW,22,FALSE)="－","－",IF(VLOOKUP(A138,[7]令和4年度契約状況調査票!$F:$AW,6,FALSE)&lt;&gt;"",TEXT(VLOOKUP(A138,[7]令和4年度契約状況調査票!$F:$AW,15,FALSE),"#,##0円")&amp;CHAR(10)&amp;"(A)",VLOOKUP(A138,[7]令和4年度契約状況調査票!$F:$AW,15,FALSE))))))</f>
        <v/>
      </c>
      <c r="I138" s="16" t="str">
        <f>IF(A138="","",VLOOKUP(A138,[7]令和4年度契約状況調査票!$F:$AW,16,FALSE))</f>
        <v/>
      </c>
      <c r="J138" s="17" t="str">
        <f>IF(A138="","",IF(VLOOKUP(A138,[7]令和4年度契約状況調査票!$F:$AW,15,FALSE)="他官署で調達手続きを実施のため","－",IF(VLOOKUP(A138,[7]令和4年度契約状況調査票!$F:$AW,22,FALSE)="②同種の他の契約の予定価格を類推されるおそれがあるため公表しない","－",IF(VLOOKUP(A138,[7]令和4年度契約状況調査票!$F:$AW,22,FALSE)="－","－",IF(VLOOKUP(A138,[7]令和4年度契約状況調査票!$F:$AW,6,FALSE)&lt;&gt;"",TEXT(VLOOKUP(A138,[7]令和4年度契約状況調査票!$F:$AW,18,FALSE),"#.0%")&amp;CHAR(10)&amp;"(B/A×100)",VLOOKUP(A138,[7]令和4年度契約状況調査票!$F:$AW,18,FALSE))))))</f>
        <v/>
      </c>
      <c r="K138" s="18"/>
      <c r="L138" s="17" t="str">
        <f>IF(A138="","",IF(VLOOKUP(A138,[7]令和4年度契約状況調査票!$F:$AW,26,FALSE)="①公益社団法人","公社",IF(VLOOKUP(A138,[7]令和4年度契約状況調査票!$F:$AW,26,FALSE)="②公益財団法人","公財","")))</f>
        <v/>
      </c>
      <c r="M138" s="17" t="str">
        <f>IF(A138="","",VLOOKUP(A138,[7]令和4年度契約状況調査票!$F:$AW,27,FALSE))</f>
        <v/>
      </c>
      <c r="N138" s="18" t="str">
        <f>IF(A138="","",IF(VLOOKUP(A138,[7]令和4年度契約状況調査票!$F:$AW,12,FALSE)="国所管",VLOOKUP(A138,[7]令和4年度契約状況調査票!$F:$AW,23,FALSE),""))</f>
        <v/>
      </c>
      <c r="O138" s="19" t="str">
        <f>IF(A138="","",IF(AND(Q138="○",P138="分担契約/単価契約"),"単価契約"&amp;CHAR(10)&amp;"予定調達総額 "&amp;TEXT(VLOOKUP(A138,[7]令和4年度契約状況調査票!$F:$AW,15,FALSE),"#,##0円")&amp;"(B)"&amp;CHAR(10)&amp;"分担契約"&amp;CHAR(10)&amp;VLOOKUP(A138,[7]令和4年度契約状況調査票!$F:$AW,31,FALSE),IF(AND(Q138="○",P138="分担契約"),"分担契約"&amp;CHAR(10)&amp;"契約総額 "&amp;TEXT(VLOOKUP(A138,[7]令和4年度契約状況調査票!$F:$AW,15,FALSE),"#,##0円")&amp;"(B)"&amp;CHAR(10)&amp;VLOOKUP(A138,[7]令和4年度契約状況調査票!$F:$AW,31,FALSE),(IF(P138="分担契約/単価契約","単価契約"&amp;CHAR(10)&amp;"予定調達総額 "&amp;TEXT(VLOOKUP(A138,[7]令和4年度契約状況調査票!$F:$AW,15,FALSE),"#,##0円")&amp;CHAR(10)&amp;"分担契約"&amp;CHAR(10)&amp;VLOOKUP(A138,[7]令和4年度契約状況調査票!$F:$AW,31,FALSE),IF(P138="分担契約","分担契約"&amp;CHAR(10)&amp;"契約総額 "&amp;TEXT(VLOOKUP(A138,[7]令和4年度契約状況調査票!$F:$AW,15,FALSE),"#,##0円")&amp;CHAR(10)&amp;VLOOKUP(A138,[7]令和4年度契約状況調査票!$F:$AW,31,FALSE),IF(P138="単価契約","単価契約"&amp;CHAR(10)&amp;"予定調達総額 "&amp;TEXT(VLOOKUP(A138,[7]令和4年度契約状況調査票!$F:$AW,15,FALSE),"#,##0円")&amp;CHAR(10)&amp;VLOOKUP(A138,[7]令和4年度契約状況調査票!$F:$AW,31,FALSE),VLOOKUP(A138,[7]令和4年度契約状況調査票!$F:$AW,31,FALSE))))))))</f>
        <v/>
      </c>
      <c r="P138" s="9" t="str">
        <f>IF(A138="","",VLOOKUP(A138,[7]令和4年度契約状況調査票!$F:$CE,52,FALSE))</f>
        <v/>
      </c>
    </row>
    <row r="139" spans="1:16" ht="67.5" hidden="1" customHeight="1">
      <c r="A139" s="10" t="str">
        <f>IF(MAX([7]令和4年度契約状況調査票!F158:F1152)&gt;=ROW()-5,ROW()-5,"")</f>
        <v/>
      </c>
      <c r="B139" s="11" t="str">
        <f>IF(A139="","",VLOOKUP(A139,[7]令和4年度契約状況調査票!$F:$AW,4,FALSE))</f>
        <v/>
      </c>
      <c r="C139" s="12" t="str">
        <f>IF(A139="","",VLOOKUP(A139,[7]令和4年度契約状況調査票!$F:$AW,5,FALSE))</f>
        <v/>
      </c>
      <c r="D139" s="13" t="str">
        <f>IF(A139="","",VLOOKUP(A139,[7]令和4年度契約状況調査票!$F:$AW,8,FALSE))</f>
        <v/>
      </c>
      <c r="E139" s="11" t="str">
        <f>IF(A139="","",VLOOKUP(A139,[7]令和4年度契約状況調査票!$F:$AW,9,FALSE))</f>
        <v/>
      </c>
      <c r="F139" s="14" t="str">
        <f>IF(A139="","",VLOOKUP(A139,[7]令和4年度契約状況調査票!$F:$AW,10,FALSE))</f>
        <v/>
      </c>
      <c r="G139" s="15" t="str">
        <f>IF(A139="","",VLOOKUP(A139,[7]令和4年度契約状況調査票!$F:$AW,30,FALSE))</f>
        <v/>
      </c>
      <c r="H139" s="16" t="str">
        <f>IF(A139="","",IF(VLOOKUP(A139,[7]令和4年度契約状況調査票!$F:$AW,15,FALSE)="他官署で調達手続きを実施のため","他官署で調達手続きを実施のため",IF(VLOOKUP(A139,[7]令和4年度契約状況調査票!$F:$AW,22,FALSE)="②同種の他の契約の予定価格を類推されるおそれがあるため公表しない","同種の他の契約の予定価格を類推されるおそれがあるため公表しない",IF(VLOOKUP(A139,[7]令和4年度契約状況調査票!$F:$AW,22,FALSE)="－","－",IF(VLOOKUP(A139,[7]令和4年度契約状況調査票!$F:$AW,6,FALSE)&lt;&gt;"",TEXT(VLOOKUP(A139,[7]令和4年度契約状況調査票!$F:$AW,15,FALSE),"#,##0円")&amp;CHAR(10)&amp;"(A)",VLOOKUP(A139,[7]令和4年度契約状況調査票!$F:$AW,15,FALSE))))))</f>
        <v/>
      </c>
      <c r="I139" s="16" t="str">
        <f>IF(A139="","",VLOOKUP(A139,[7]令和4年度契約状況調査票!$F:$AW,16,FALSE))</f>
        <v/>
      </c>
      <c r="J139" s="17" t="str">
        <f>IF(A139="","",IF(VLOOKUP(A139,[7]令和4年度契約状況調査票!$F:$AW,15,FALSE)="他官署で調達手続きを実施のため","－",IF(VLOOKUP(A139,[7]令和4年度契約状況調査票!$F:$AW,22,FALSE)="②同種の他の契約の予定価格を類推されるおそれがあるため公表しない","－",IF(VLOOKUP(A139,[7]令和4年度契約状況調査票!$F:$AW,22,FALSE)="－","－",IF(VLOOKUP(A139,[7]令和4年度契約状況調査票!$F:$AW,6,FALSE)&lt;&gt;"",TEXT(VLOOKUP(A139,[7]令和4年度契約状況調査票!$F:$AW,18,FALSE),"#.0%")&amp;CHAR(10)&amp;"(B/A×100)",VLOOKUP(A139,[7]令和4年度契約状況調査票!$F:$AW,18,FALSE))))))</f>
        <v/>
      </c>
      <c r="K139" s="18"/>
      <c r="L139" s="17" t="str">
        <f>IF(A139="","",IF(VLOOKUP(A139,[7]令和4年度契約状況調査票!$F:$AW,26,FALSE)="①公益社団法人","公社",IF(VLOOKUP(A139,[7]令和4年度契約状況調査票!$F:$AW,26,FALSE)="②公益財団法人","公財","")))</f>
        <v/>
      </c>
      <c r="M139" s="17" t="str">
        <f>IF(A139="","",VLOOKUP(A139,[7]令和4年度契約状況調査票!$F:$AW,27,FALSE))</f>
        <v/>
      </c>
      <c r="N139" s="18" t="str">
        <f>IF(A139="","",IF(VLOOKUP(A139,[7]令和4年度契約状況調査票!$F:$AW,12,FALSE)="国所管",VLOOKUP(A139,[7]令和4年度契約状況調査票!$F:$AW,23,FALSE),""))</f>
        <v/>
      </c>
      <c r="O139" s="19" t="str">
        <f>IF(A139="","",IF(AND(Q139="○",P139="分担契約/単価契約"),"単価契約"&amp;CHAR(10)&amp;"予定調達総額 "&amp;TEXT(VLOOKUP(A139,[7]令和4年度契約状況調査票!$F:$AW,15,FALSE),"#,##0円")&amp;"(B)"&amp;CHAR(10)&amp;"分担契約"&amp;CHAR(10)&amp;VLOOKUP(A139,[7]令和4年度契約状況調査票!$F:$AW,31,FALSE),IF(AND(Q139="○",P139="分担契約"),"分担契約"&amp;CHAR(10)&amp;"契約総額 "&amp;TEXT(VLOOKUP(A139,[7]令和4年度契約状況調査票!$F:$AW,15,FALSE),"#,##0円")&amp;"(B)"&amp;CHAR(10)&amp;VLOOKUP(A139,[7]令和4年度契約状況調査票!$F:$AW,31,FALSE),(IF(P139="分担契約/単価契約","単価契約"&amp;CHAR(10)&amp;"予定調達総額 "&amp;TEXT(VLOOKUP(A139,[7]令和4年度契約状況調査票!$F:$AW,15,FALSE),"#,##0円")&amp;CHAR(10)&amp;"分担契約"&amp;CHAR(10)&amp;VLOOKUP(A139,[7]令和4年度契約状況調査票!$F:$AW,31,FALSE),IF(P139="分担契約","分担契約"&amp;CHAR(10)&amp;"契約総額 "&amp;TEXT(VLOOKUP(A139,[7]令和4年度契約状況調査票!$F:$AW,15,FALSE),"#,##0円")&amp;CHAR(10)&amp;VLOOKUP(A139,[7]令和4年度契約状況調査票!$F:$AW,31,FALSE),IF(P139="単価契約","単価契約"&amp;CHAR(10)&amp;"予定調達総額 "&amp;TEXT(VLOOKUP(A139,[7]令和4年度契約状況調査票!$F:$AW,15,FALSE),"#,##0円")&amp;CHAR(10)&amp;VLOOKUP(A139,[7]令和4年度契約状況調査票!$F:$AW,31,FALSE),VLOOKUP(A139,[7]令和4年度契約状況調査票!$F:$AW,31,FALSE))))))))</f>
        <v/>
      </c>
      <c r="P139" s="9" t="str">
        <f>IF(A139="","",VLOOKUP(A139,[7]令和4年度契約状況調査票!$F:$CE,52,FALSE))</f>
        <v/>
      </c>
    </row>
    <row r="140" spans="1:16" ht="67.5" hidden="1" customHeight="1">
      <c r="A140" s="10" t="str">
        <f>IF(MAX([7]令和4年度契約状況調査票!F159:F1153)&gt;=ROW()-5,ROW()-5,"")</f>
        <v/>
      </c>
      <c r="B140" s="11" t="str">
        <f>IF(A140="","",VLOOKUP(A140,[7]令和4年度契約状況調査票!$F:$AW,4,FALSE))</f>
        <v/>
      </c>
      <c r="C140" s="12" t="str">
        <f>IF(A140="","",VLOOKUP(A140,[7]令和4年度契約状況調査票!$F:$AW,5,FALSE))</f>
        <v/>
      </c>
      <c r="D140" s="13" t="str">
        <f>IF(A140="","",VLOOKUP(A140,[7]令和4年度契約状況調査票!$F:$AW,8,FALSE))</f>
        <v/>
      </c>
      <c r="E140" s="11" t="str">
        <f>IF(A140="","",VLOOKUP(A140,[7]令和4年度契約状況調査票!$F:$AW,9,FALSE))</f>
        <v/>
      </c>
      <c r="F140" s="14" t="str">
        <f>IF(A140="","",VLOOKUP(A140,[7]令和4年度契約状況調査票!$F:$AW,10,FALSE))</f>
        <v/>
      </c>
      <c r="G140" s="15" t="str">
        <f>IF(A140="","",VLOOKUP(A140,[7]令和4年度契約状況調査票!$F:$AW,30,FALSE))</f>
        <v/>
      </c>
      <c r="H140" s="16" t="str">
        <f>IF(A140="","",IF(VLOOKUP(A140,[7]令和4年度契約状況調査票!$F:$AW,15,FALSE)="他官署で調達手続きを実施のため","他官署で調達手続きを実施のため",IF(VLOOKUP(A140,[7]令和4年度契約状況調査票!$F:$AW,22,FALSE)="②同種の他の契約の予定価格を類推されるおそれがあるため公表しない","同種の他の契約の予定価格を類推されるおそれがあるため公表しない",IF(VLOOKUP(A140,[7]令和4年度契約状況調査票!$F:$AW,22,FALSE)="－","－",IF(VLOOKUP(A140,[7]令和4年度契約状況調査票!$F:$AW,6,FALSE)&lt;&gt;"",TEXT(VLOOKUP(A140,[7]令和4年度契約状況調査票!$F:$AW,15,FALSE),"#,##0円")&amp;CHAR(10)&amp;"(A)",VLOOKUP(A140,[7]令和4年度契約状況調査票!$F:$AW,15,FALSE))))))</f>
        <v/>
      </c>
      <c r="I140" s="16" t="str">
        <f>IF(A140="","",VLOOKUP(A140,[7]令和4年度契約状況調査票!$F:$AW,16,FALSE))</f>
        <v/>
      </c>
      <c r="J140" s="17" t="str">
        <f>IF(A140="","",IF(VLOOKUP(A140,[7]令和4年度契約状況調査票!$F:$AW,15,FALSE)="他官署で調達手続きを実施のため","－",IF(VLOOKUP(A140,[7]令和4年度契約状況調査票!$F:$AW,22,FALSE)="②同種の他の契約の予定価格を類推されるおそれがあるため公表しない","－",IF(VLOOKUP(A140,[7]令和4年度契約状況調査票!$F:$AW,22,FALSE)="－","－",IF(VLOOKUP(A140,[7]令和4年度契約状況調査票!$F:$AW,6,FALSE)&lt;&gt;"",TEXT(VLOOKUP(A140,[7]令和4年度契約状況調査票!$F:$AW,18,FALSE),"#.0%")&amp;CHAR(10)&amp;"(B/A×100)",VLOOKUP(A140,[7]令和4年度契約状況調査票!$F:$AW,18,FALSE))))))</f>
        <v/>
      </c>
      <c r="K140" s="18"/>
      <c r="L140" s="17" t="str">
        <f>IF(A140="","",IF(VLOOKUP(A140,[7]令和4年度契約状況調査票!$F:$AW,26,FALSE)="①公益社団法人","公社",IF(VLOOKUP(A140,[7]令和4年度契約状況調査票!$F:$AW,26,FALSE)="②公益財団法人","公財","")))</f>
        <v/>
      </c>
      <c r="M140" s="17" t="str">
        <f>IF(A140="","",VLOOKUP(A140,[7]令和4年度契約状況調査票!$F:$AW,27,FALSE))</f>
        <v/>
      </c>
      <c r="N140" s="18" t="str">
        <f>IF(A140="","",IF(VLOOKUP(A140,[7]令和4年度契約状況調査票!$F:$AW,12,FALSE)="国所管",VLOOKUP(A140,[7]令和4年度契約状況調査票!$F:$AW,23,FALSE),""))</f>
        <v/>
      </c>
      <c r="O140" s="19" t="str">
        <f>IF(A140="","",IF(AND(Q140="○",P140="分担契約/単価契約"),"単価契約"&amp;CHAR(10)&amp;"予定調達総額 "&amp;TEXT(VLOOKUP(A140,[7]令和4年度契約状況調査票!$F:$AW,15,FALSE),"#,##0円")&amp;"(B)"&amp;CHAR(10)&amp;"分担契約"&amp;CHAR(10)&amp;VLOOKUP(A140,[7]令和4年度契約状況調査票!$F:$AW,31,FALSE),IF(AND(Q140="○",P140="分担契約"),"分担契約"&amp;CHAR(10)&amp;"契約総額 "&amp;TEXT(VLOOKUP(A140,[7]令和4年度契約状況調査票!$F:$AW,15,FALSE),"#,##0円")&amp;"(B)"&amp;CHAR(10)&amp;VLOOKUP(A140,[7]令和4年度契約状況調査票!$F:$AW,31,FALSE),(IF(P140="分担契約/単価契約","単価契約"&amp;CHAR(10)&amp;"予定調達総額 "&amp;TEXT(VLOOKUP(A140,[7]令和4年度契約状況調査票!$F:$AW,15,FALSE),"#,##0円")&amp;CHAR(10)&amp;"分担契約"&amp;CHAR(10)&amp;VLOOKUP(A140,[7]令和4年度契約状況調査票!$F:$AW,31,FALSE),IF(P140="分担契約","分担契約"&amp;CHAR(10)&amp;"契約総額 "&amp;TEXT(VLOOKUP(A140,[7]令和4年度契約状況調査票!$F:$AW,15,FALSE),"#,##0円")&amp;CHAR(10)&amp;VLOOKUP(A140,[7]令和4年度契約状況調査票!$F:$AW,31,FALSE),IF(P140="単価契約","単価契約"&amp;CHAR(10)&amp;"予定調達総額 "&amp;TEXT(VLOOKUP(A140,[7]令和4年度契約状況調査票!$F:$AW,15,FALSE),"#,##0円")&amp;CHAR(10)&amp;VLOOKUP(A140,[7]令和4年度契約状況調査票!$F:$AW,31,FALSE),VLOOKUP(A140,[7]令和4年度契約状況調査票!$F:$AW,31,FALSE))))))))</f>
        <v/>
      </c>
      <c r="P140" s="9" t="str">
        <f>IF(A140="","",VLOOKUP(A140,[7]令和4年度契約状況調査票!$F:$CE,52,FALSE))</f>
        <v/>
      </c>
    </row>
    <row r="141" spans="1:16" ht="67.5" hidden="1" customHeight="1">
      <c r="A141" s="10" t="str">
        <f>IF(MAX([7]令和4年度契約状況調査票!F160:F1154)&gt;=ROW()-5,ROW()-5,"")</f>
        <v/>
      </c>
      <c r="B141" s="11" t="str">
        <f>IF(A141="","",VLOOKUP(A141,[7]令和4年度契約状況調査票!$F:$AW,4,FALSE))</f>
        <v/>
      </c>
      <c r="C141" s="12" t="str">
        <f>IF(A141="","",VLOOKUP(A141,[7]令和4年度契約状況調査票!$F:$AW,5,FALSE))</f>
        <v/>
      </c>
      <c r="D141" s="13" t="str">
        <f>IF(A141="","",VLOOKUP(A141,[7]令和4年度契約状況調査票!$F:$AW,8,FALSE))</f>
        <v/>
      </c>
      <c r="E141" s="11" t="str">
        <f>IF(A141="","",VLOOKUP(A141,[7]令和4年度契約状況調査票!$F:$AW,9,FALSE))</f>
        <v/>
      </c>
      <c r="F141" s="14" t="str">
        <f>IF(A141="","",VLOOKUP(A141,[7]令和4年度契約状況調査票!$F:$AW,10,FALSE))</f>
        <v/>
      </c>
      <c r="G141" s="15" t="str">
        <f>IF(A141="","",VLOOKUP(A141,[7]令和4年度契約状況調査票!$F:$AW,30,FALSE))</f>
        <v/>
      </c>
      <c r="H141" s="16" t="str">
        <f>IF(A141="","",IF(VLOOKUP(A141,[7]令和4年度契約状況調査票!$F:$AW,15,FALSE)="他官署で調達手続きを実施のため","他官署で調達手続きを実施のため",IF(VLOOKUP(A141,[7]令和4年度契約状況調査票!$F:$AW,22,FALSE)="②同種の他の契約の予定価格を類推されるおそれがあるため公表しない","同種の他の契約の予定価格を類推されるおそれがあるため公表しない",IF(VLOOKUP(A141,[7]令和4年度契約状況調査票!$F:$AW,22,FALSE)="－","－",IF(VLOOKUP(A141,[7]令和4年度契約状況調査票!$F:$AW,6,FALSE)&lt;&gt;"",TEXT(VLOOKUP(A141,[7]令和4年度契約状況調査票!$F:$AW,15,FALSE),"#,##0円")&amp;CHAR(10)&amp;"(A)",VLOOKUP(A141,[7]令和4年度契約状況調査票!$F:$AW,15,FALSE))))))</f>
        <v/>
      </c>
      <c r="I141" s="16" t="str">
        <f>IF(A141="","",VLOOKUP(A141,[7]令和4年度契約状況調査票!$F:$AW,16,FALSE))</f>
        <v/>
      </c>
      <c r="J141" s="17" t="str">
        <f>IF(A141="","",IF(VLOOKUP(A141,[7]令和4年度契約状況調査票!$F:$AW,15,FALSE)="他官署で調達手続きを実施のため","－",IF(VLOOKUP(A141,[7]令和4年度契約状況調査票!$F:$AW,22,FALSE)="②同種の他の契約の予定価格を類推されるおそれがあるため公表しない","－",IF(VLOOKUP(A141,[7]令和4年度契約状況調査票!$F:$AW,22,FALSE)="－","－",IF(VLOOKUP(A141,[7]令和4年度契約状況調査票!$F:$AW,6,FALSE)&lt;&gt;"",TEXT(VLOOKUP(A141,[7]令和4年度契約状況調査票!$F:$AW,18,FALSE),"#.0%")&amp;CHAR(10)&amp;"(B/A×100)",VLOOKUP(A141,[7]令和4年度契約状況調査票!$F:$AW,18,FALSE))))))</f>
        <v/>
      </c>
      <c r="K141" s="18"/>
      <c r="L141" s="17" t="str">
        <f>IF(A141="","",IF(VLOOKUP(A141,[7]令和4年度契約状況調査票!$F:$AW,26,FALSE)="①公益社団法人","公社",IF(VLOOKUP(A141,[7]令和4年度契約状況調査票!$F:$AW,26,FALSE)="②公益財団法人","公財","")))</f>
        <v/>
      </c>
      <c r="M141" s="17" t="str">
        <f>IF(A141="","",VLOOKUP(A141,[7]令和4年度契約状況調査票!$F:$AW,27,FALSE))</f>
        <v/>
      </c>
      <c r="N141" s="18" t="str">
        <f>IF(A141="","",IF(VLOOKUP(A141,[7]令和4年度契約状況調査票!$F:$AW,12,FALSE)="国所管",VLOOKUP(A141,[7]令和4年度契約状況調査票!$F:$AW,23,FALSE),""))</f>
        <v/>
      </c>
      <c r="O141" s="19" t="str">
        <f>IF(A141="","",IF(AND(Q141="○",P141="分担契約/単価契約"),"単価契約"&amp;CHAR(10)&amp;"予定調達総額 "&amp;TEXT(VLOOKUP(A141,[7]令和4年度契約状況調査票!$F:$AW,15,FALSE),"#,##0円")&amp;"(B)"&amp;CHAR(10)&amp;"分担契約"&amp;CHAR(10)&amp;VLOOKUP(A141,[7]令和4年度契約状況調査票!$F:$AW,31,FALSE),IF(AND(Q141="○",P141="分担契約"),"分担契約"&amp;CHAR(10)&amp;"契約総額 "&amp;TEXT(VLOOKUP(A141,[7]令和4年度契約状況調査票!$F:$AW,15,FALSE),"#,##0円")&amp;"(B)"&amp;CHAR(10)&amp;VLOOKUP(A141,[7]令和4年度契約状況調査票!$F:$AW,31,FALSE),(IF(P141="分担契約/単価契約","単価契約"&amp;CHAR(10)&amp;"予定調達総額 "&amp;TEXT(VLOOKUP(A141,[7]令和4年度契約状況調査票!$F:$AW,15,FALSE),"#,##0円")&amp;CHAR(10)&amp;"分担契約"&amp;CHAR(10)&amp;VLOOKUP(A141,[7]令和4年度契約状況調査票!$F:$AW,31,FALSE),IF(P141="分担契約","分担契約"&amp;CHAR(10)&amp;"契約総額 "&amp;TEXT(VLOOKUP(A141,[7]令和4年度契約状況調査票!$F:$AW,15,FALSE),"#,##0円")&amp;CHAR(10)&amp;VLOOKUP(A141,[7]令和4年度契約状況調査票!$F:$AW,31,FALSE),IF(P141="単価契約","単価契約"&amp;CHAR(10)&amp;"予定調達総額 "&amp;TEXT(VLOOKUP(A141,[7]令和4年度契約状況調査票!$F:$AW,15,FALSE),"#,##0円")&amp;CHAR(10)&amp;VLOOKUP(A141,[7]令和4年度契約状況調査票!$F:$AW,31,FALSE),VLOOKUP(A141,[7]令和4年度契約状況調査票!$F:$AW,31,FALSE))))))))</f>
        <v/>
      </c>
      <c r="P141" s="9" t="str">
        <f>IF(A141="","",VLOOKUP(A141,[7]令和4年度契約状況調査票!$F:$CE,52,FALSE))</f>
        <v/>
      </c>
    </row>
    <row r="142" spans="1:16" ht="67.5" hidden="1" customHeight="1">
      <c r="A142" s="10" t="str">
        <f>IF(MAX([7]令和4年度契約状況調査票!F161:F1155)&gt;=ROW()-5,ROW()-5,"")</f>
        <v/>
      </c>
      <c r="B142" s="11" t="str">
        <f>IF(A142="","",VLOOKUP(A142,[7]令和4年度契約状況調査票!$F:$AW,4,FALSE))</f>
        <v/>
      </c>
      <c r="C142" s="12" t="str">
        <f>IF(A142="","",VLOOKUP(A142,[7]令和4年度契約状況調査票!$F:$AW,5,FALSE))</f>
        <v/>
      </c>
      <c r="D142" s="13" t="str">
        <f>IF(A142="","",VLOOKUP(A142,[7]令和4年度契約状況調査票!$F:$AW,8,FALSE))</f>
        <v/>
      </c>
      <c r="E142" s="11" t="str">
        <f>IF(A142="","",VLOOKUP(A142,[7]令和4年度契約状況調査票!$F:$AW,9,FALSE))</f>
        <v/>
      </c>
      <c r="F142" s="14" t="str">
        <f>IF(A142="","",VLOOKUP(A142,[7]令和4年度契約状況調査票!$F:$AW,10,FALSE))</f>
        <v/>
      </c>
      <c r="G142" s="15" t="str">
        <f>IF(A142="","",VLOOKUP(A142,[7]令和4年度契約状況調査票!$F:$AW,30,FALSE))</f>
        <v/>
      </c>
      <c r="H142" s="16" t="str">
        <f>IF(A142="","",IF(VLOOKUP(A142,[7]令和4年度契約状況調査票!$F:$AW,15,FALSE)="他官署で調達手続きを実施のため","他官署で調達手続きを実施のため",IF(VLOOKUP(A142,[7]令和4年度契約状況調査票!$F:$AW,22,FALSE)="②同種の他の契約の予定価格を類推されるおそれがあるため公表しない","同種の他の契約の予定価格を類推されるおそれがあるため公表しない",IF(VLOOKUP(A142,[7]令和4年度契約状況調査票!$F:$AW,22,FALSE)="－","－",IF(VLOOKUP(A142,[7]令和4年度契約状況調査票!$F:$AW,6,FALSE)&lt;&gt;"",TEXT(VLOOKUP(A142,[7]令和4年度契約状況調査票!$F:$AW,15,FALSE),"#,##0円")&amp;CHAR(10)&amp;"(A)",VLOOKUP(A142,[7]令和4年度契約状況調査票!$F:$AW,15,FALSE))))))</f>
        <v/>
      </c>
      <c r="I142" s="16" t="str">
        <f>IF(A142="","",VLOOKUP(A142,[7]令和4年度契約状況調査票!$F:$AW,16,FALSE))</f>
        <v/>
      </c>
      <c r="J142" s="17" t="str">
        <f>IF(A142="","",IF(VLOOKUP(A142,[7]令和4年度契約状況調査票!$F:$AW,15,FALSE)="他官署で調達手続きを実施のため","－",IF(VLOOKUP(A142,[7]令和4年度契約状況調査票!$F:$AW,22,FALSE)="②同種の他の契約の予定価格を類推されるおそれがあるため公表しない","－",IF(VLOOKUP(A142,[7]令和4年度契約状況調査票!$F:$AW,22,FALSE)="－","－",IF(VLOOKUP(A142,[7]令和4年度契約状況調査票!$F:$AW,6,FALSE)&lt;&gt;"",TEXT(VLOOKUP(A142,[7]令和4年度契約状況調査票!$F:$AW,18,FALSE),"#.0%")&amp;CHAR(10)&amp;"(B/A×100)",VLOOKUP(A142,[7]令和4年度契約状況調査票!$F:$AW,18,FALSE))))))</f>
        <v/>
      </c>
      <c r="K142" s="18"/>
      <c r="L142" s="17" t="str">
        <f>IF(A142="","",IF(VLOOKUP(A142,[7]令和4年度契約状況調査票!$F:$AW,26,FALSE)="①公益社団法人","公社",IF(VLOOKUP(A142,[7]令和4年度契約状況調査票!$F:$AW,26,FALSE)="②公益財団法人","公財","")))</f>
        <v/>
      </c>
      <c r="M142" s="17" t="str">
        <f>IF(A142="","",VLOOKUP(A142,[7]令和4年度契約状況調査票!$F:$AW,27,FALSE))</f>
        <v/>
      </c>
      <c r="N142" s="18" t="str">
        <f>IF(A142="","",IF(VLOOKUP(A142,[7]令和4年度契約状況調査票!$F:$AW,12,FALSE)="国所管",VLOOKUP(A142,[7]令和4年度契約状況調査票!$F:$AW,23,FALSE),""))</f>
        <v/>
      </c>
      <c r="O142" s="19" t="str">
        <f>IF(A142="","",IF(AND(Q142="○",P142="分担契約/単価契約"),"単価契約"&amp;CHAR(10)&amp;"予定調達総額 "&amp;TEXT(VLOOKUP(A142,[7]令和4年度契約状況調査票!$F:$AW,15,FALSE),"#,##0円")&amp;"(B)"&amp;CHAR(10)&amp;"分担契約"&amp;CHAR(10)&amp;VLOOKUP(A142,[7]令和4年度契約状況調査票!$F:$AW,31,FALSE),IF(AND(Q142="○",P142="分担契約"),"分担契約"&amp;CHAR(10)&amp;"契約総額 "&amp;TEXT(VLOOKUP(A142,[7]令和4年度契約状況調査票!$F:$AW,15,FALSE),"#,##0円")&amp;"(B)"&amp;CHAR(10)&amp;VLOOKUP(A142,[7]令和4年度契約状況調査票!$F:$AW,31,FALSE),(IF(P142="分担契約/単価契約","単価契約"&amp;CHAR(10)&amp;"予定調達総額 "&amp;TEXT(VLOOKUP(A142,[7]令和4年度契約状況調査票!$F:$AW,15,FALSE),"#,##0円")&amp;CHAR(10)&amp;"分担契約"&amp;CHAR(10)&amp;VLOOKUP(A142,[7]令和4年度契約状況調査票!$F:$AW,31,FALSE),IF(P142="分担契約","分担契約"&amp;CHAR(10)&amp;"契約総額 "&amp;TEXT(VLOOKUP(A142,[7]令和4年度契約状況調査票!$F:$AW,15,FALSE),"#,##0円")&amp;CHAR(10)&amp;VLOOKUP(A142,[7]令和4年度契約状況調査票!$F:$AW,31,FALSE),IF(P142="単価契約","単価契約"&amp;CHAR(10)&amp;"予定調達総額 "&amp;TEXT(VLOOKUP(A142,[7]令和4年度契約状況調査票!$F:$AW,15,FALSE),"#,##0円")&amp;CHAR(10)&amp;VLOOKUP(A142,[7]令和4年度契約状況調査票!$F:$AW,31,FALSE),VLOOKUP(A142,[7]令和4年度契約状況調査票!$F:$AW,31,FALSE))))))))</f>
        <v/>
      </c>
      <c r="P142" s="9" t="str">
        <f>IF(A142="","",VLOOKUP(A142,[7]令和4年度契約状況調査票!$F:$CE,52,FALSE))</f>
        <v/>
      </c>
    </row>
    <row r="143" spans="1:16" ht="67.5" hidden="1" customHeight="1">
      <c r="A143" s="10" t="str">
        <f>IF(MAX([7]令和4年度契約状況調査票!F162:F1156)&gt;=ROW()-5,ROW()-5,"")</f>
        <v/>
      </c>
      <c r="B143" s="11" t="str">
        <f>IF(A143="","",VLOOKUP(A143,[7]令和4年度契約状況調査票!$F:$AW,4,FALSE))</f>
        <v/>
      </c>
      <c r="C143" s="12" t="str">
        <f>IF(A143="","",VLOOKUP(A143,[7]令和4年度契約状況調査票!$F:$AW,5,FALSE))</f>
        <v/>
      </c>
      <c r="D143" s="13" t="str">
        <f>IF(A143="","",VLOOKUP(A143,[7]令和4年度契約状況調査票!$F:$AW,8,FALSE))</f>
        <v/>
      </c>
      <c r="E143" s="11" t="str">
        <f>IF(A143="","",VLOOKUP(A143,[7]令和4年度契約状況調査票!$F:$AW,9,FALSE))</f>
        <v/>
      </c>
      <c r="F143" s="14" t="str">
        <f>IF(A143="","",VLOOKUP(A143,[7]令和4年度契約状況調査票!$F:$AW,10,FALSE))</f>
        <v/>
      </c>
      <c r="G143" s="15" t="str">
        <f>IF(A143="","",VLOOKUP(A143,[7]令和4年度契約状況調査票!$F:$AW,30,FALSE))</f>
        <v/>
      </c>
      <c r="H143" s="16" t="str">
        <f>IF(A143="","",IF(VLOOKUP(A143,[7]令和4年度契約状況調査票!$F:$AW,15,FALSE)="他官署で調達手続きを実施のため","他官署で調達手続きを実施のため",IF(VLOOKUP(A143,[7]令和4年度契約状況調査票!$F:$AW,22,FALSE)="②同種の他の契約の予定価格を類推されるおそれがあるため公表しない","同種の他の契約の予定価格を類推されるおそれがあるため公表しない",IF(VLOOKUP(A143,[7]令和4年度契約状況調査票!$F:$AW,22,FALSE)="－","－",IF(VLOOKUP(A143,[7]令和4年度契約状況調査票!$F:$AW,6,FALSE)&lt;&gt;"",TEXT(VLOOKUP(A143,[7]令和4年度契約状況調査票!$F:$AW,15,FALSE),"#,##0円")&amp;CHAR(10)&amp;"(A)",VLOOKUP(A143,[7]令和4年度契約状況調査票!$F:$AW,15,FALSE))))))</f>
        <v/>
      </c>
      <c r="I143" s="16" t="str">
        <f>IF(A143="","",VLOOKUP(A143,[7]令和4年度契約状況調査票!$F:$AW,16,FALSE))</f>
        <v/>
      </c>
      <c r="J143" s="17" t="str">
        <f>IF(A143="","",IF(VLOOKUP(A143,[7]令和4年度契約状況調査票!$F:$AW,15,FALSE)="他官署で調達手続きを実施のため","－",IF(VLOOKUP(A143,[7]令和4年度契約状況調査票!$F:$AW,22,FALSE)="②同種の他の契約の予定価格を類推されるおそれがあるため公表しない","－",IF(VLOOKUP(A143,[7]令和4年度契約状況調査票!$F:$AW,22,FALSE)="－","－",IF(VLOOKUP(A143,[7]令和4年度契約状況調査票!$F:$AW,6,FALSE)&lt;&gt;"",TEXT(VLOOKUP(A143,[7]令和4年度契約状況調査票!$F:$AW,18,FALSE),"#.0%")&amp;CHAR(10)&amp;"(B/A×100)",VLOOKUP(A143,[7]令和4年度契約状況調査票!$F:$AW,18,FALSE))))))</f>
        <v/>
      </c>
      <c r="K143" s="18"/>
      <c r="L143" s="17" t="str">
        <f>IF(A143="","",IF(VLOOKUP(A143,[7]令和4年度契約状況調査票!$F:$AW,26,FALSE)="①公益社団法人","公社",IF(VLOOKUP(A143,[7]令和4年度契約状況調査票!$F:$AW,26,FALSE)="②公益財団法人","公財","")))</f>
        <v/>
      </c>
      <c r="M143" s="17" t="str">
        <f>IF(A143="","",VLOOKUP(A143,[7]令和4年度契約状況調査票!$F:$AW,27,FALSE))</f>
        <v/>
      </c>
      <c r="N143" s="18" t="str">
        <f>IF(A143="","",IF(VLOOKUP(A143,[7]令和4年度契約状況調査票!$F:$AW,12,FALSE)="国所管",VLOOKUP(A143,[7]令和4年度契約状況調査票!$F:$AW,23,FALSE),""))</f>
        <v/>
      </c>
      <c r="O143" s="19" t="str">
        <f>IF(A143="","",IF(AND(Q143="○",P143="分担契約/単価契約"),"単価契約"&amp;CHAR(10)&amp;"予定調達総額 "&amp;TEXT(VLOOKUP(A143,[7]令和4年度契約状況調査票!$F:$AW,15,FALSE),"#,##0円")&amp;"(B)"&amp;CHAR(10)&amp;"分担契約"&amp;CHAR(10)&amp;VLOOKUP(A143,[7]令和4年度契約状況調査票!$F:$AW,31,FALSE),IF(AND(Q143="○",P143="分担契約"),"分担契約"&amp;CHAR(10)&amp;"契約総額 "&amp;TEXT(VLOOKUP(A143,[7]令和4年度契約状況調査票!$F:$AW,15,FALSE),"#,##0円")&amp;"(B)"&amp;CHAR(10)&amp;VLOOKUP(A143,[7]令和4年度契約状況調査票!$F:$AW,31,FALSE),(IF(P143="分担契約/単価契約","単価契約"&amp;CHAR(10)&amp;"予定調達総額 "&amp;TEXT(VLOOKUP(A143,[7]令和4年度契約状況調査票!$F:$AW,15,FALSE),"#,##0円")&amp;CHAR(10)&amp;"分担契約"&amp;CHAR(10)&amp;VLOOKUP(A143,[7]令和4年度契約状況調査票!$F:$AW,31,FALSE),IF(P143="分担契約","分担契約"&amp;CHAR(10)&amp;"契約総額 "&amp;TEXT(VLOOKUP(A143,[7]令和4年度契約状況調査票!$F:$AW,15,FALSE),"#,##0円")&amp;CHAR(10)&amp;VLOOKUP(A143,[7]令和4年度契約状況調査票!$F:$AW,31,FALSE),IF(P143="単価契約","単価契約"&amp;CHAR(10)&amp;"予定調達総額 "&amp;TEXT(VLOOKUP(A143,[7]令和4年度契約状況調査票!$F:$AW,15,FALSE),"#,##0円")&amp;CHAR(10)&amp;VLOOKUP(A143,[7]令和4年度契約状況調査票!$F:$AW,31,FALSE),VLOOKUP(A143,[7]令和4年度契約状況調査票!$F:$AW,31,FALSE))))))))</f>
        <v/>
      </c>
      <c r="P143" s="9" t="str">
        <f>IF(A143="","",VLOOKUP(A143,[7]令和4年度契約状況調査票!$F:$CE,52,FALSE))</f>
        <v/>
      </c>
    </row>
    <row r="144" spans="1:16" ht="60" hidden="1" customHeight="1">
      <c r="A144" s="10" t="str">
        <f>IF(MAX([7]令和4年度契約状況調査票!F163:F1157)&gt;=ROW()-5,ROW()-5,"")</f>
        <v/>
      </c>
      <c r="B144" s="11" t="str">
        <f>IF(A144="","",VLOOKUP(A144,[7]令和4年度契約状況調査票!$F:$AW,4,FALSE))</f>
        <v/>
      </c>
      <c r="C144" s="12" t="str">
        <f>IF(A144="","",VLOOKUP(A144,[7]令和4年度契約状況調査票!$F:$AW,5,FALSE))</f>
        <v/>
      </c>
      <c r="D144" s="13" t="str">
        <f>IF(A144="","",VLOOKUP(A144,[7]令和4年度契約状況調査票!$F:$AW,8,FALSE))</f>
        <v/>
      </c>
      <c r="E144" s="11" t="str">
        <f>IF(A144="","",VLOOKUP(A144,[7]令和4年度契約状況調査票!$F:$AW,9,FALSE))</f>
        <v/>
      </c>
      <c r="F144" s="14" t="str">
        <f>IF(A144="","",VLOOKUP(A144,[7]令和4年度契約状況調査票!$F:$AW,10,FALSE))</f>
        <v/>
      </c>
      <c r="G144" s="15" t="str">
        <f>IF(A144="","",VLOOKUP(A144,[7]令和4年度契約状況調査票!$F:$AW,30,FALSE))</f>
        <v/>
      </c>
      <c r="H144" s="16" t="str">
        <f>IF(A144="","",IF(VLOOKUP(A144,[7]令和4年度契約状況調査票!$F:$AW,15,FALSE)="他官署で調達手続きを実施のため","他官署で調達手続きを実施のため",IF(VLOOKUP(A144,[7]令和4年度契約状況調査票!$F:$AW,22,FALSE)="②同種の他の契約の予定価格を類推されるおそれがあるため公表しない","同種の他の契約の予定価格を類推されるおそれがあるため公表しない",IF(VLOOKUP(A144,[7]令和4年度契約状況調査票!$F:$AW,22,FALSE)="－","－",IF(VLOOKUP(A144,[7]令和4年度契約状況調査票!$F:$AW,6,FALSE)&lt;&gt;"",TEXT(VLOOKUP(A144,[7]令和4年度契約状況調査票!$F:$AW,15,FALSE),"#,##0円")&amp;CHAR(10)&amp;"(A)",VLOOKUP(A144,[7]令和4年度契約状況調査票!$F:$AW,15,FALSE))))))</f>
        <v/>
      </c>
      <c r="I144" s="16" t="str">
        <f>IF(A144="","",VLOOKUP(A144,[7]令和4年度契約状況調査票!$F:$AW,16,FALSE))</f>
        <v/>
      </c>
      <c r="J144" s="17" t="str">
        <f>IF(A144="","",IF(VLOOKUP(A144,[7]令和4年度契約状況調査票!$F:$AW,15,FALSE)="他官署で調達手続きを実施のため","－",IF(VLOOKUP(A144,[7]令和4年度契約状況調査票!$F:$AW,22,FALSE)="②同種の他の契約の予定価格を類推されるおそれがあるため公表しない","－",IF(VLOOKUP(A144,[7]令和4年度契約状況調査票!$F:$AW,22,FALSE)="－","－",IF(VLOOKUP(A144,[7]令和4年度契約状況調査票!$F:$AW,6,FALSE)&lt;&gt;"",TEXT(VLOOKUP(A144,[7]令和4年度契約状況調査票!$F:$AW,18,FALSE),"#.0%")&amp;CHAR(10)&amp;"(B/A×100)",VLOOKUP(A144,[7]令和4年度契約状況調査票!$F:$AW,18,FALSE))))))</f>
        <v/>
      </c>
      <c r="K144" s="18"/>
      <c r="L144" s="17" t="str">
        <f>IF(A144="","",IF(VLOOKUP(A144,[7]令和4年度契約状況調査票!$F:$AW,26,FALSE)="①公益社団法人","公社",IF(VLOOKUP(A144,[7]令和4年度契約状況調査票!$F:$AW,26,FALSE)="②公益財団法人","公財","")))</f>
        <v/>
      </c>
      <c r="M144" s="17" t="str">
        <f>IF(A144="","",VLOOKUP(A144,[7]令和4年度契約状況調査票!$F:$AW,27,FALSE))</f>
        <v/>
      </c>
      <c r="N144" s="18" t="str">
        <f>IF(A144="","",IF(VLOOKUP(A144,[7]令和4年度契約状況調査票!$F:$AW,12,FALSE)="国所管",VLOOKUP(A144,[7]令和4年度契約状況調査票!$F:$AW,23,FALSE),""))</f>
        <v/>
      </c>
      <c r="O144" s="19" t="str">
        <f>IF(A144="","",IF(AND(Q144="○",P144="分担契約/単価契約"),"単価契約"&amp;CHAR(10)&amp;"予定調達総額 "&amp;TEXT(VLOOKUP(A144,[7]令和4年度契約状況調査票!$F:$AW,15,FALSE),"#,##0円")&amp;"(B)"&amp;CHAR(10)&amp;"分担契約"&amp;CHAR(10)&amp;VLOOKUP(A144,[7]令和4年度契約状況調査票!$F:$AW,31,FALSE),IF(AND(Q144="○",P144="分担契約"),"分担契約"&amp;CHAR(10)&amp;"契約総額 "&amp;TEXT(VLOOKUP(A144,[7]令和4年度契約状況調査票!$F:$AW,15,FALSE),"#,##0円")&amp;"(B)"&amp;CHAR(10)&amp;VLOOKUP(A144,[7]令和4年度契約状況調査票!$F:$AW,31,FALSE),(IF(P144="分担契約/単価契約","単価契約"&amp;CHAR(10)&amp;"予定調達総額 "&amp;TEXT(VLOOKUP(A144,[7]令和4年度契約状況調査票!$F:$AW,15,FALSE),"#,##0円")&amp;CHAR(10)&amp;"分担契約"&amp;CHAR(10)&amp;VLOOKUP(A144,[7]令和4年度契約状況調査票!$F:$AW,31,FALSE),IF(P144="分担契約","分担契約"&amp;CHAR(10)&amp;"契約総額 "&amp;TEXT(VLOOKUP(A144,[7]令和4年度契約状況調査票!$F:$AW,15,FALSE),"#,##0円")&amp;CHAR(10)&amp;VLOOKUP(A144,[7]令和4年度契約状況調査票!$F:$AW,31,FALSE),IF(P144="単価契約","単価契約"&amp;CHAR(10)&amp;"予定調達総額 "&amp;TEXT(VLOOKUP(A144,[7]令和4年度契約状況調査票!$F:$AW,15,FALSE),"#,##0円")&amp;CHAR(10)&amp;VLOOKUP(A144,[7]令和4年度契約状況調査票!$F:$AW,31,FALSE),VLOOKUP(A144,[7]令和4年度契約状況調査票!$F:$AW,31,FALSE))))))))</f>
        <v/>
      </c>
      <c r="P144" s="9" t="str">
        <f>IF(A144="","",VLOOKUP(A144,[7]令和4年度契約状況調査票!$F:$CE,52,FALSE))</f>
        <v/>
      </c>
    </row>
    <row r="145" spans="1:16" ht="60" hidden="1" customHeight="1">
      <c r="A145" s="10" t="str">
        <f>IF(MAX([7]令和4年度契約状況調査票!F164:F1158)&gt;=ROW()-5,ROW()-5,"")</f>
        <v/>
      </c>
      <c r="B145" s="11" t="str">
        <f>IF(A145="","",VLOOKUP(A145,[7]令和4年度契約状況調査票!$F:$AW,4,FALSE))</f>
        <v/>
      </c>
      <c r="C145" s="12" t="str">
        <f>IF(A145="","",VLOOKUP(A145,[7]令和4年度契約状況調査票!$F:$AW,5,FALSE))</f>
        <v/>
      </c>
      <c r="D145" s="13" t="str">
        <f>IF(A145="","",VLOOKUP(A145,[7]令和4年度契約状況調査票!$F:$AW,8,FALSE))</f>
        <v/>
      </c>
      <c r="E145" s="11" t="str">
        <f>IF(A145="","",VLOOKUP(A145,[7]令和4年度契約状況調査票!$F:$AW,9,FALSE))</f>
        <v/>
      </c>
      <c r="F145" s="14" t="str">
        <f>IF(A145="","",VLOOKUP(A145,[7]令和4年度契約状況調査票!$F:$AW,10,FALSE))</f>
        <v/>
      </c>
      <c r="G145" s="15" t="str">
        <f>IF(A145="","",VLOOKUP(A145,[7]令和4年度契約状況調査票!$F:$AW,30,FALSE))</f>
        <v/>
      </c>
      <c r="H145" s="16" t="str">
        <f>IF(A145="","",IF(VLOOKUP(A145,[7]令和4年度契約状況調査票!$F:$AW,15,FALSE)="他官署で調達手続きを実施のため","他官署で調達手続きを実施のため",IF(VLOOKUP(A145,[7]令和4年度契約状況調査票!$F:$AW,22,FALSE)="②同種の他の契約の予定価格を類推されるおそれがあるため公表しない","同種の他の契約の予定価格を類推されるおそれがあるため公表しない",IF(VLOOKUP(A145,[7]令和4年度契約状況調査票!$F:$AW,22,FALSE)="－","－",IF(VLOOKUP(A145,[7]令和4年度契約状況調査票!$F:$AW,6,FALSE)&lt;&gt;"",TEXT(VLOOKUP(A145,[7]令和4年度契約状況調査票!$F:$AW,15,FALSE),"#,##0円")&amp;CHAR(10)&amp;"(A)",VLOOKUP(A145,[7]令和4年度契約状況調査票!$F:$AW,15,FALSE))))))</f>
        <v/>
      </c>
      <c r="I145" s="16" t="str">
        <f>IF(A145="","",VLOOKUP(A145,[7]令和4年度契約状況調査票!$F:$AW,16,FALSE))</f>
        <v/>
      </c>
      <c r="J145" s="17" t="str">
        <f>IF(A145="","",IF(VLOOKUP(A145,[7]令和4年度契約状況調査票!$F:$AW,15,FALSE)="他官署で調達手続きを実施のため","－",IF(VLOOKUP(A145,[7]令和4年度契約状況調査票!$F:$AW,22,FALSE)="②同種の他の契約の予定価格を類推されるおそれがあるため公表しない","－",IF(VLOOKUP(A145,[7]令和4年度契約状況調査票!$F:$AW,22,FALSE)="－","－",IF(VLOOKUP(A145,[7]令和4年度契約状況調査票!$F:$AW,6,FALSE)&lt;&gt;"",TEXT(VLOOKUP(A145,[7]令和4年度契約状況調査票!$F:$AW,18,FALSE),"#.0%")&amp;CHAR(10)&amp;"(B/A×100)",VLOOKUP(A145,[7]令和4年度契約状況調査票!$F:$AW,18,FALSE))))))</f>
        <v/>
      </c>
      <c r="K145" s="18"/>
      <c r="L145" s="17" t="str">
        <f>IF(A145="","",IF(VLOOKUP(A145,[7]令和4年度契約状況調査票!$F:$AW,26,FALSE)="①公益社団法人","公社",IF(VLOOKUP(A145,[7]令和4年度契約状況調査票!$F:$AW,26,FALSE)="②公益財団法人","公財","")))</f>
        <v/>
      </c>
      <c r="M145" s="17" t="str">
        <f>IF(A145="","",VLOOKUP(A145,[7]令和4年度契約状況調査票!$F:$AW,27,FALSE))</f>
        <v/>
      </c>
      <c r="N145" s="18" t="str">
        <f>IF(A145="","",IF(VLOOKUP(A145,[7]令和4年度契約状況調査票!$F:$AW,12,FALSE)="国所管",VLOOKUP(A145,[7]令和4年度契約状況調査票!$F:$AW,23,FALSE),""))</f>
        <v/>
      </c>
      <c r="O145" s="19" t="str">
        <f>IF(A145="","",IF(AND(Q145="○",P145="分担契約/単価契約"),"単価契約"&amp;CHAR(10)&amp;"予定調達総額 "&amp;TEXT(VLOOKUP(A145,[7]令和4年度契約状況調査票!$F:$AW,15,FALSE),"#,##0円")&amp;"(B)"&amp;CHAR(10)&amp;"分担契約"&amp;CHAR(10)&amp;VLOOKUP(A145,[7]令和4年度契約状況調査票!$F:$AW,31,FALSE),IF(AND(Q145="○",P145="分担契約"),"分担契約"&amp;CHAR(10)&amp;"契約総額 "&amp;TEXT(VLOOKUP(A145,[7]令和4年度契約状況調査票!$F:$AW,15,FALSE),"#,##0円")&amp;"(B)"&amp;CHAR(10)&amp;VLOOKUP(A145,[7]令和4年度契約状況調査票!$F:$AW,31,FALSE),(IF(P145="分担契約/単価契約","単価契約"&amp;CHAR(10)&amp;"予定調達総額 "&amp;TEXT(VLOOKUP(A145,[7]令和4年度契約状況調査票!$F:$AW,15,FALSE),"#,##0円")&amp;CHAR(10)&amp;"分担契約"&amp;CHAR(10)&amp;VLOOKUP(A145,[7]令和4年度契約状況調査票!$F:$AW,31,FALSE),IF(P145="分担契約","分担契約"&amp;CHAR(10)&amp;"契約総額 "&amp;TEXT(VLOOKUP(A145,[7]令和4年度契約状況調査票!$F:$AW,15,FALSE),"#,##0円")&amp;CHAR(10)&amp;VLOOKUP(A145,[7]令和4年度契約状況調査票!$F:$AW,31,FALSE),IF(P145="単価契約","単価契約"&amp;CHAR(10)&amp;"予定調達総額 "&amp;TEXT(VLOOKUP(A145,[7]令和4年度契約状況調査票!$F:$AW,15,FALSE),"#,##0円")&amp;CHAR(10)&amp;VLOOKUP(A145,[7]令和4年度契約状況調査票!$F:$AW,31,FALSE),VLOOKUP(A145,[7]令和4年度契約状況調査票!$F:$AW,31,FALSE))))))))</f>
        <v/>
      </c>
      <c r="P145" s="9" t="str">
        <f>IF(A145="","",VLOOKUP(A145,[7]令和4年度契約状況調査票!$F:$CE,52,FALSE))</f>
        <v/>
      </c>
    </row>
    <row r="146" spans="1:16" ht="67.5" hidden="1" customHeight="1">
      <c r="A146" s="10" t="str">
        <f>IF(MAX([7]令和4年度契約状況調査票!F165:F1159)&gt;=ROW()-5,ROW()-5,"")</f>
        <v/>
      </c>
      <c r="B146" s="11" t="str">
        <f>IF(A146="","",VLOOKUP(A146,[7]令和4年度契約状況調査票!$F:$AW,4,FALSE))</f>
        <v/>
      </c>
      <c r="C146" s="12" t="str">
        <f>IF(A146="","",VLOOKUP(A146,[7]令和4年度契約状況調査票!$F:$AW,5,FALSE))</f>
        <v/>
      </c>
      <c r="D146" s="13" t="str">
        <f>IF(A146="","",VLOOKUP(A146,[7]令和4年度契約状況調査票!$F:$AW,8,FALSE))</f>
        <v/>
      </c>
      <c r="E146" s="11" t="str">
        <f>IF(A146="","",VLOOKUP(A146,[7]令和4年度契約状況調査票!$F:$AW,9,FALSE))</f>
        <v/>
      </c>
      <c r="F146" s="14" t="str">
        <f>IF(A146="","",VLOOKUP(A146,[7]令和4年度契約状況調査票!$F:$AW,10,FALSE))</f>
        <v/>
      </c>
      <c r="G146" s="15" t="str">
        <f>IF(A146="","",VLOOKUP(A146,[7]令和4年度契約状況調査票!$F:$AW,30,FALSE))</f>
        <v/>
      </c>
      <c r="H146" s="16" t="str">
        <f>IF(A146="","",IF(VLOOKUP(A146,[7]令和4年度契約状況調査票!$F:$AW,15,FALSE)="他官署で調達手続きを実施のため","他官署で調達手続きを実施のため",IF(VLOOKUP(A146,[7]令和4年度契約状況調査票!$F:$AW,22,FALSE)="②同種の他の契約の予定価格を類推されるおそれがあるため公表しない","同種の他の契約の予定価格を類推されるおそれがあるため公表しない",IF(VLOOKUP(A146,[7]令和4年度契約状況調査票!$F:$AW,22,FALSE)="－","－",IF(VLOOKUP(A146,[7]令和4年度契約状況調査票!$F:$AW,6,FALSE)&lt;&gt;"",TEXT(VLOOKUP(A146,[7]令和4年度契約状況調査票!$F:$AW,15,FALSE),"#,##0円")&amp;CHAR(10)&amp;"(A)",VLOOKUP(A146,[7]令和4年度契約状況調査票!$F:$AW,15,FALSE))))))</f>
        <v/>
      </c>
      <c r="I146" s="16" t="str">
        <f>IF(A146="","",VLOOKUP(A146,[7]令和4年度契約状況調査票!$F:$AW,16,FALSE))</f>
        <v/>
      </c>
      <c r="J146" s="17" t="str">
        <f>IF(A146="","",IF(VLOOKUP(A146,[7]令和4年度契約状況調査票!$F:$AW,15,FALSE)="他官署で調達手続きを実施のため","－",IF(VLOOKUP(A146,[7]令和4年度契約状況調査票!$F:$AW,22,FALSE)="②同種の他の契約の予定価格を類推されるおそれがあるため公表しない","－",IF(VLOOKUP(A146,[7]令和4年度契約状況調査票!$F:$AW,22,FALSE)="－","－",IF(VLOOKUP(A146,[7]令和4年度契約状況調査票!$F:$AW,6,FALSE)&lt;&gt;"",TEXT(VLOOKUP(A146,[7]令和4年度契約状況調査票!$F:$AW,18,FALSE),"#.0%")&amp;CHAR(10)&amp;"(B/A×100)",VLOOKUP(A146,[7]令和4年度契約状況調査票!$F:$AW,18,FALSE))))))</f>
        <v/>
      </c>
      <c r="K146" s="18"/>
      <c r="L146" s="17" t="str">
        <f>IF(A146="","",IF(VLOOKUP(A146,[7]令和4年度契約状況調査票!$F:$AW,26,FALSE)="①公益社団法人","公社",IF(VLOOKUP(A146,[7]令和4年度契約状況調査票!$F:$AW,26,FALSE)="②公益財団法人","公財","")))</f>
        <v/>
      </c>
      <c r="M146" s="17" t="str">
        <f>IF(A146="","",VLOOKUP(A146,[7]令和4年度契約状況調査票!$F:$AW,27,FALSE))</f>
        <v/>
      </c>
      <c r="N146" s="18" t="str">
        <f>IF(A146="","",IF(VLOOKUP(A146,[7]令和4年度契約状況調査票!$F:$AW,12,FALSE)="国所管",VLOOKUP(A146,[7]令和4年度契約状況調査票!$F:$AW,23,FALSE),""))</f>
        <v/>
      </c>
      <c r="O146" s="19" t="str">
        <f>IF(A146="","",IF(AND(Q146="○",P146="分担契約/単価契約"),"単価契約"&amp;CHAR(10)&amp;"予定調達総額 "&amp;TEXT(VLOOKUP(A146,[7]令和4年度契約状況調査票!$F:$AW,15,FALSE),"#,##0円")&amp;"(B)"&amp;CHAR(10)&amp;"分担契約"&amp;CHAR(10)&amp;VLOOKUP(A146,[7]令和4年度契約状況調査票!$F:$AW,31,FALSE),IF(AND(Q146="○",P146="分担契約"),"分担契約"&amp;CHAR(10)&amp;"契約総額 "&amp;TEXT(VLOOKUP(A146,[7]令和4年度契約状況調査票!$F:$AW,15,FALSE),"#,##0円")&amp;"(B)"&amp;CHAR(10)&amp;VLOOKUP(A146,[7]令和4年度契約状況調査票!$F:$AW,31,FALSE),(IF(P146="分担契約/単価契約","単価契約"&amp;CHAR(10)&amp;"予定調達総額 "&amp;TEXT(VLOOKUP(A146,[7]令和4年度契約状況調査票!$F:$AW,15,FALSE),"#,##0円")&amp;CHAR(10)&amp;"分担契約"&amp;CHAR(10)&amp;VLOOKUP(A146,[7]令和4年度契約状況調査票!$F:$AW,31,FALSE),IF(P146="分担契約","分担契約"&amp;CHAR(10)&amp;"契約総額 "&amp;TEXT(VLOOKUP(A146,[7]令和4年度契約状況調査票!$F:$AW,15,FALSE),"#,##0円")&amp;CHAR(10)&amp;VLOOKUP(A146,[7]令和4年度契約状況調査票!$F:$AW,31,FALSE),IF(P146="単価契約","単価契約"&amp;CHAR(10)&amp;"予定調達総額 "&amp;TEXT(VLOOKUP(A146,[7]令和4年度契約状況調査票!$F:$AW,15,FALSE),"#,##0円")&amp;CHAR(10)&amp;VLOOKUP(A146,[7]令和4年度契約状況調査票!$F:$AW,31,FALSE),VLOOKUP(A146,[7]令和4年度契約状況調査票!$F:$AW,31,FALSE))))))))</f>
        <v/>
      </c>
      <c r="P146" s="9" t="str">
        <f>IF(A146="","",VLOOKUP(A146,[7]令和4年度契約状況調査票!$F:$CE,52,FALSE))</f>
        <v/>
      </c>
    </row>
    <row r="147" spans="1:16" ht="60" hidden="1" customHeight="1">
      <c r="A147" s="10" t="str">
        <f>IF(MAX([7]令和4年度契約状況調査票!F166:F1160)&gt;=ROW()-5,ROW()-5,"")</f>
        <v/>
      </c>
      <c r="B147" s="11" t="str">
        <f>IF(A147="","",VLOOKUP(A147,[7]令和4年度契約状況調査票!$F:$AW,4,FALSE))</f>
        <v/>
      </c>
      <c r="C147" s="12" t="str">
        <f>IF(A147="","",VLOOKUP(A147,[7]令和4年度契約状況調査票!$F:$AW,5,FALSE))</f>
        <v/>
      </c>
      <c r="D147" s="13" t="str">
        <f>IF(A147="","",VLOOKUP(A147,[7]令和4年度契約状況調査票!$F:$AW,8,FALSE))</f>
        <v/>
      </c>
      <c r="E147" s="11" t="str">
        <f>IF(A147="","",VLOOKUP(A147,[7]令和4年度契約状況調査票!$F:$AW,9,FALSE))</f>
        <v/>
      </c>
      <c r="F147" s="14" t="str">
        <f>IF(A147="","",VLOOKUP(A147,[7]令和4年度契約状況調査票!$F:$AW,10,FALSE))</f>
        <v/>
      </c>
      <c r="G147" s="15" t="str">
        <f>IF(A147="","",VLOOKUP(A147,[7]令和4年度契約状況調査票!$F:$AW,30,FALSE))</f>
        <v/>
      </c>
      <c r="H147" s="16" t="str">
        <f>IF(A147="","",IF(VLOOKUP(A147,[7]令和4年度契約状況調査票!$F:$AW,15,FALSE)="他官署で調達手続きを実施のため","他官署で調達手続きを実施のため",IF(VLOOKUP(A147,[7]令和4年度契約状況調査票!$F:$AW,22,FALSE)="②同種の他の契約の予定価格を類推されるおそれがあるため公表しない","同種の他の契約の予定価格を類推されるおそれがあるため公表しない",IF(VLOOKUP(A147,[7]令和4年度契約状況調査票!$F:$AW,22,FALSE)="－","－",IF(VLOOKUP(A147,[7]令和4年度契約状況調査票!$F:$AW,6,FALSE)&lt;&gt;"",TEXT(VLOOKUP(A147,[7]令和4年度契約状況調査票!$F:$AW,15,FALSE),"#,##0円")&amp;CHAR(10)&amp;"(A)",VLOOKUP(A147,[7]令和4年度契約状況調査票!$F:$AW,15,FALSE))))))</f>
        <v/>
      </c>
      <c r="I147" s="16" t="str">
        <f>IF(A147="","",VLOOKUP(A147,[7]令和4年度契約状況調査票!$F:$AW,16,FALSE))</f>
        <v/>
      </c>
      <c r="J147" s="17" t="str">
        <f>IF(A147="","",IF(VLOOKUP(A147,[7]令和4年度契約状況調査票!$F:$AW,15,FALSE)="他官署で調達手続きを実施のため","－",IF(VLOOKUP(A147,[7]令和4年度契約状況調査票!$F:$AW,22,FALSE)="②同種の他の契約の予定価格を類推されるおそれがあるため公表しない","－",IF(VLOOKUP(A147,[7]令和4年度契約状況調査票!$F:$AW,22,FALSE)="－","－",IF(VLOOKUP(A147,[7]令和4年度契約状況調査票!$F:$AW,6,FALSE)&lt;&gt;"",TEXT(VLOOKUP(A147,[7]令和4年度契約状況調査票!$F:$AW,18,FALSE),"#.0%")&amp;CHAR(10)&amp;"(B/A×100)",VLOOKUP(A147,[7]令和4年度契約状況調査票!$F:$AW,18,FALSE))))))</f>
        <v/>
      </c>
      <c r="K147" s="18"/>
      <c r="L147" s="17" t="str">
        <f>IF(A147="","",IF(VLOOKUP(A147,[7]令和4年度契約状況調査票!$F:$AW,26,FALSE)="①公益社団法人","公社",IF(VLOOKUP(A147,[7]令和4年度契約状況調査票!$F:$AW,26,FALSE)="②公益財団法人","公財","")))</f>
        <v/>
      </c>
      <c r="M147" s="17" t="str">
        <f>IF(A147="","",VLOOKUP(A147,[7]令和4年度契約状況調査票!$F:$AW,27,FALSE))</f>
        <v/>
      </c>
      <c r="N147" s="18" t="str">
        <f>IF(A147="","",IF(VLOOKUP(A147,[7]令和4年度契約状況調査票!$F:$AW,12,FALSE)="国所管",VLOOKUP(A147,[7]令和4年度契約状況調査票!$F:$AW,23,FALSE),""))</f>
        <v/>
      </c>
      <c r="O147" s="19" t="str">
        <f>IF(A147="","",IF(AND(Q147="○",P147="分担契約/単価契約"),"単価契約"&amp;CHAR(10)&amp;"予定調達総額 "&amp;TEXT(VLOOKUP(A147,[7]令和4年度契約状況調査票!$F:$AW,15,FALSE),"#,##0円")&amp;"(B)"&amp;CHAR(10)&amp;"分担契約"&amp;CHAR(10)&amp;VLOOKUP(A147,[7]令和4年度契約状況調査票!$F:$AW,31,FALSE),IF(AND(Q147="○",P147="分担契約"),"分担契約"&amp;CHAR(10)&amp;"契約総額 "&amp;TEXT(VLOOKUP(A147,[7]令和4年度契約状況調査票!$F:$AW,15,FALSE),"#,##0円")&amp;"(B)"&amp;CHAR(10)&amp;VLOOKUP(A147,[7]令和4年度契約状況調査票!$F:$AW,31,FALSE),(IF(P147="分担契約/単価契約","単価契約"&amp;CHAR(10)&amp;"予定調達総額 "&amp;TEXT(VLOOKUP(A147,[7]令和4年度契約状況調査票!$F:$AW,15,FALSE),"#,##0円")&amp;CHAR(10)&amp;"分担契約"&amp;CHAR(10)&amp;VLOOKUP(A147,[7]令和4年度契約状況調査票!$F:$AW,31,FALSE),IF(P147="分担契約","分担契約"&amp;CHAR(10)&amp;"契約総額 "&amp;TEXT(VLOOKUP(A147,[7]令和4年度契約状況調査票!$F:$AW,15,FALSE),"#,##0円")&amp;CHAR(10)&amp;VLOOKUP(A147,[7]令和4年度契約状況調査票!$F:$AW,31,FALSE),IF(P147="単価契約","単価契約"&amp;CHAR(10)&amp;"予定調達総額 "&amp;TEXT(VLOOKUP(A147,[7]令和4年度契約状況調査票!$F:$AW,15,FALSE),"#,##0円")&amp;CHAR(10)&amp;VLOOKUP(A147,[7]令和4年度契約状況調査票!$F:$AW,31,FALSE),VLOOKUP(A147,[7]令和4年度契約状況調査票!$F:$AW,31,FALSE))))))))</f>
        <v/>
      </c>
      <c r="P147" s="9" t="str">
        <f>IF(A147="","",VLOOKUP(A147,[7]令和4年度契約状況調査票!$F:$CE,52,FALSE))</f>
        <v/>
      </c>
    </row>
    <row r="148" spans="1:16" ht="60" hidden="1" customHeight="1">
      <c r="A148" s="10" t="str">
        <f>IF(MAX([7]令和4年度契約状況調査票!F167:F1161)&gt;=ROW()-5,ROW()-5,"")</f>
        <v/>
      </c>
      <c r="B148" s="11" t="str">
        <f>IF(A148="","",VLOOKUP(A148,[7]令和4年度契約状況調査票!$F:$AW,4,FALSE))</f>
        <v/>
      </c>
      <c r="C148" s="12" t="str">
        <f>IF(A148="","",VLOOKUP(A148,[7]令和4年度契約状況調査票!$F:$AW,5,FALSE))</f>
        <v/>
      </c>
      <c r="D148" s="13" t="str">
        <f>IF(A148="","",VLOOKUP(A148,[7]令和4年度契約状況調査票!$F:$AW,8,FALSE))</f>
        <v/>
      </c>
      <c r="E148" s="11" t="str">
        <f>IF(A148="","",VLOOKUP(A148,[7]令和4年度契約状況調査票!$F:$AW,9,FALSE))</f>
        <v/>
      </c>
      <c r="F148" s="14" t="str">
        <f>IF(A148="","",VLOOKUP(A148,[7]令和4年度契約状況調査票!$F:$AW,10,FALSE))</f>
        <v/>
      </c>
      <c r="G148" s="15" t="str">
        <f>IF(A148="","",VLOOKUP(A148,[7]令和4年度契約状況調査票!$F:$AW,30,FALSE))</f>
        <v/>
      </c>
      <c r="H148" s="16" t="str">
        <f>IF(A148="","",IF(VLOOKUP(A148,[7]令和4年度契約状況調査票!$F:$AW,15,FALSE)="他官署で調達手続きを実施のため","他官署で調達手続きを実施のため",IF(VLOOKUP(A148,[7]令和4年度契約状況調査票!$F:$AW,22,FALSE)="②同種の他の契約の予定価格を類推されるおそれがあるため公表しない","同種の他の契約の予定価格を類推されるおそれがあるため公表しない",IF(VLOOKUP(A148,[7]令和4年度契約状況調査票!$F:$AW,22,FALSE)="－","－",IF(VLOOKUP(A148,[7]令和4年度契約状況調査票!$F:$AW,6,FALSE)&lt;&gt;"",TEXT(VLOOKUP(A148,[7]令和4年度契約状況調査票!$F:$AW,15,FALSE),"#,##0円")&amp;CHAR(10)&amp;"(A)",VLOOKUP(A148,[7]令和4年度契約状況調査票!$F:$AW,15,FALSE))))))</f>
        <v/>
      </c>
      <c r="I148" s="16" t="str">
        <f>IF(A148="","",VLOOKUP(A148,[7]令和4年度契約状況調査票!$F:$AW,16,FALSE))</f>
        <v/>
      </c>
      <c r="J148" s="17" t="str">
        <f>IF(A148="","",IF(VLOOKUP(A148,[7]令和4年度契約状況調査票!$F:$AW,15,FALSE)="他官署で調達手続きを実施のため","－",IF(VLOOKUP(A148,[7]令和4年度契約状況調査票!$F:$AW,22,FALSE)="②同種の他の契約の予定価格を類推されるおそれがあるため公表しない","－",IF(VLOOKUP(A148,[7]令和4年度契約状況調査票!$F:$AW,22,FALSE)="－","－",IF(VLOOKUP(A148,[7]令和4年度契約状況調査票!$F:$AW,6,FALSE)&lt;&gt;"",TEXT(VLOOKUP(A148,[7]令和4年度契約状況調査票!$F:$AW,18,FALSE),"#.0%")&amp;CHAR(10)&amp;"(B/A×100)",VLOOKUP(A148,[7]令和4年度契約状況調査票!$F:$AW,18,FALSE))))))</f>
        <v/>
      </c>
      <c r="K148" s="18"/>
      <c r="L148" s="17" t="str">
        <f>IF(A148="","",IF(VLOOKUP(A148,[7]令和4年度契約状況調査票!$F:$AW,26,FALSE)="①公益社団法人","公社",IF(VLOOKUP(A148,[7]令和4年度契約状況調査票!$F:$AW,26,FALSE)="②公益財団法人","公財","")))</f>
        <v/>
      </c>
      <c r="M148" s="17" t="str">
        <f>IF(A148="","",VLOOKUP(A148,[7]令和4年度契約状況調査票!$F:$AW,27,FALSE))</f>
        <v/>
      </c>
      <c r="N148" s="18" t="str">
        <f>IF(A148="","",IF(VLOOKUP(A148,[7]令和4年度契約状況調査票!$F:$AW,12,FALSE)="国所管",VLOOKUP(A148,[7]令和4年度契約状況調査票!$F:$AW,23,FALSE),""))</f>
        <v/>
      </c>
      <c r="O148" s="19" t="str">
        <f>IF(A148="","",IF(AND(Q148="○",P148="分担契約/単価契約"),"単価契約"&amp;CHAR(10)&amp;"予定調達総額 "&amp;TEXT(VLOOKUP(A148,[7]令和4年度契約状況調査票!$F:$AW,15,FALSE),"#,##0円")&amp;"(B)"&amp;CHAR(10)&amp;"分担契約"&amp;CHAR(10)&amp;VLOOKUP(A148,[7]令和4年度契約状況調査票!$F:$AW,31,FALSE),IF(AND(Q148="○",P148="分担契約"),"分担契約"&amp;CHAR(10)&amp;"契約総額 "&amp;TEXT(VLOOKUP(A148,[7]令和4年度契約状況調査票!$F:$AW,15,FALSE),"#,##0円")&amp;"(B)"&amp;CHAR(10)&amp;VLOOKUP(A148,[7]令和4年度契約状況調査票!$F:$AW,31,FALSE),(IF(P148="分担契約/単価契約","単価契約"&amp;CHAR(10)&amp;"予定調達総額 "&amp;TEXT(VLOOKUP(A148,[7]令和4年度契約状況調査票!$F:$AW,15,FALSE),"#,##0円")&amp;CHAR(10)&amp;"分担契約"&amp;CHAR(10)&amp;VLOOKUP(A148,[7]令和4年度契約状況調査票!$F:$AW,31,FALSE),IF(P148="分担契約","分担契約"&amp;CHAR(10)&amp;"契約総額 "&amp;TEXT(VLOOKUP(A148,[7]令和4年度契約状況調査票!$F:$AW,15,FALSE),"#,##0円")&amp;CHAR(10)&amp;VLOOKUP(A148,[7]令和4年度契約状況調査票!$F:$AW,31,FALSE),IF(P148="単価契約","単価契約"&amp;CHAR(10)&amp;"予定調達総額 "&amp;TEXT(VLOOKUP(A148,[7]令和4年度契約状況調査票!$F:$AW,15,FALSE),"#,##0円")&amp;CHAR(10)&amp;VLOOKUP(A148,[7]令和4年度契約状況調査票!$F:$AW,31,FALSE),VLOOKUP(A148,[7]令和4年度契約状況調査票!$F:$AW,31,FALSE))))))))</f>
        <v/>
      </c>
      <c r="P148" s="9" t="str">
        <f>IF(A148="","",VLOOKUP(A148,[7]令和4年度契約状況調査票!$F:$CE,52,FALSE))</f>
        <v/>
      </c>
    </row>
    <row r="149" spans="1:16" ht="67.5" hidden="1" customHeight="1">
      <c r="A149" s="10" t="str">
        <f>IF(MAX([7]令和4年度契約状況調査票!F168:F1162)&gt;=ROW()-5,ROW()-5,"")</f>
        <v/>
      </c>
      <c r="B149" s="11" t="str">
        <f>IF(A149="","",VLOOKUP(A149,[7]令和4年度契約状況調査票!$F:$AW,4,FALSE))</f>
        <v/>
      </c>
      <c r="C149" s="12" t="str">
        <f>IF(A149="","",VLOOKUP(A149,[7]令和4年度契約状況調査票!$F:$AW,5,FALSE))</f>
        <v/>
      </c>
      <c r="D149" s="13" t="str">
        <f>IF(A149="","",VLOOKUP(A149,[7]令和4年度契約状況調査票!$F:$AW,8,FALSE))</f>
        <v/>
      </c>
      <c r="E149" s="11" t="str">
        <f>IF(A149="","",VLOOKUP(A149,[7]令和4年度契約状況調査票!$F:$AW,9,FALSE))</f>
        <v/>
      </c>
      <c r="F149" s="14" t="str">
        <f>IF(A149="","",VLOOKUP(A149,[7]令和4年度契約状況調査票!$F:$AW,10,FALSE))</f>
        <v/>
      </c>
      <c r="G149" s="15" t="str">
        <f>IF(A149="","",VLOOKUP(A149,[7]令和4年度契約状況調査票!$F:$AW,30,FALSE))</f>
        <v/>
      </c>
      <c r="H149" s="16" t="str">
        <f>IF(A149="","",IF(VLOOKUP(A149,[7]令和4年度契約状況調査票!$F:$AW,15,FALSE)="他官署で調達手続きを実施のため","他官署で調達手続きを実施のため",IF(VLOOKUP(A149,[7]令和4年度契約状況調査票!$F:$AW,22,FALSE)="②同種の他の契約の予定価格を類推されるおそれがあるため公表しない","同種の他の契約の予定価格を類推されるおそれがあるため公表しない",IF(VLOOKUP(A149,[7]令和4年度契約状況調査票!$F:$AW,22,FALSE)="－","－",IF(VLOOKUP(A149,[7]令和4年度契約状況調査票!$F:$AW,6,FALSE)&lt;&gt;"",TEXT(VLOOKUP(A149,[7]令和4年度契約状況調査票!$F:$AW,15,FALSE),"#,##0円")&amp;CHAR(10)&amp;"(A)",VLOOKUP(A149,[7]令和4年度契約状況調査票!$F:$AW,15,FALSE))))))</f>
        <v/>
      </c>
      <c r="I149" s="16" t="str">
        <f>IF(A149="","",VLOOKUP(A149,[7]令和4年度契約状況調査票!$F:$AW,16,FALSE))</f>
        <v/>
      </c>
      <c r="J149" s="17" t="str">
        <f>IF(A149="","",IF(VLOOKUP(A149,[7]令和4年度契約状況調査票!$F:$AW,15,FALSE)="他官署で調達手続きを実施のため","－",IF(VLOOKUP(A149,[7]令和4年度契約状況調査票!$F:$AW,22,FALSE)="②同種の他の契約の予定価格を類推されるおそれがあるため公表しない","－",IF(VLOOKUP(A149,[7]令和4年度契約状況調査票!$F:$AW,22,FALSE)="－","－",IF(VLOOKUP(A149,[7]令和4年度契約状況調査票!$F:$AW,6,FALSE)&lt;&gt;"",TEXT(VLOOKUP(A149,[7]令和4年度契約状況調査票!$F:$AW,18,FALSE),"#.0%")&amp;CHAR(10)&amp;"(B/A×100)",VLOOKUP(A149,[7]令和4年度契約状況調査票!$F:$AW,18,FALSE))))))</f>
        <v/>
      </c>
      <c r="K149" s="18"/>
      <c r="L149" s="17" t="str">
        <f>IF(A149="","",IF(VLOOKUP(A149,[7]令和4年度契約状況調査票!$F:$AW,26,FALSE)="①公益社団法人","公社",IF(VLOOKUP(A149,[7]令和4年度契約状況調査票!$F:$AW,26,FALSE)="②公益財団法人","公財","")))</f>
        <v/>
      </c>
      <c r="M149" s="17" t="str">
        <f>IF(A149="","",VLOOKUP(A149,[7]令和4年度契約状況調査票!$F:$AW,27,FALSE))</f>
        <v/>
      </c>
      <c r="N149" s="18" t="str">
        <f>IF(A149="","",IF(VLOOKUP(A149,[7]令和4年度契約状況調査票!$F:$AW,12,FALSE)="国所管",VLOOKUP(A149,[7]令和4年度契約状況調査票!$F:$AW,23,FALSE),""))</f>
        <v/>
      </c>
      <c r="O149" s="19" t="str">
        <f>IF(A149="","",IF(AND(Q149="○",P149="分担契約/単価契約"),"単価契約"&amp;CHAR(10)&amp;"予定調達総額 "&amp;TEXT(VLOOKUP(A149,[7]令和4年度契約状況調査票!$F:$AW,15,FALSE),"#,##0円")&amp;"(B)"&amp;CHAR(10)&amp;"分担契約"&amp;CHAR(10)&amp;VLOOKUP(A149,[7]令和4年度契約状況調査票!$F:$AW,31,FALSE),IF(AND(Q149="○",P149="分担契約"),"分担契約"&amp;CHAR(10)&amp;"契約総額 "&amp;TEXT(VLOOKUP(A149,[7]令和4年度契約状況調査票!$F:$AW,15,FALSE),"#,##0円")&amp;"(B)"&amp;CHAR(10)&amp;VLOOKUP(A149,[7]令和4年度契約状況調査票!$F:$AW,31,FALSE),(IF(P149="分担契約/単価契約","単価契約"&amp;CHAR(10)&amp;"予定調達総額 "&amp;TEXT(VLOOKUP(A149,[7]令和4年度契約状況調査票!$F:$AW,15,FALSE),"#,##0円")&amp;CHAR(10)&amp;"分担契約"&amp;CHAR(10)&amp;VLOOKUP(A149,[7]令和4年度契約状況調査票!$F:$AW,31,FALSE),IF(P149="分担契約","分担契約"&amp;CHAR(10)&amp;"契約総額 "&amp;TEXT(VLOOKUP(A149,[7]令和4年度契約状況調査票!$F:$AW,15,FALSE),"#,##0円")&amp;CHAR(10)&amp;VLOOKUP(A149,[7]令和4年度契約状況調査票!$F:$AW,31,FALSE),IF(P149="単価契約","単価契約"&amp;CHAR(10)&amp;"予定調達総額 "&amp;TEXT(VLOOKUP(A149,[7]令和4年度契約状況調査票!$F:$AW,15,FALSE),"#,##0円")&amp;CHAR(10)&amp;VLOOKUP(A149,[7]令和4年度契約状況調査票!$F:$AW,31,FALSE),VLOOKUP(A149,[7]令和4年度契約状況調査票!$F:$AW,31,FALSE))))))))</f>
        <v/>
      </c>
      <c r="P149" s="9" t="str">
        <f>IF(A149="","",VLOOKUP(A149,[7]令和4年度契約状況調査票!$F:$CE,52,FALSE))</f>
        <v/>
      </c>
    </row>
    <row r="150" spans="1:16" ht="60" hidden="1" customHeight="1">
      <c r="A150" s="10" t="str">
        <f>IF(MAX([7]令和4年度契約状況調査票!F169:F1163)&gt;=ROW()-5,ROW()-5,"")</f>
        <v/>
      </c>
      <c r="B150" s="11" t="str">
        <f>IF(A150="","",VLOOKUP(A150,[7]令和4年度契約状況調査票!$F:$AW,4,FALSE))</f>
        <v/>
      </c>
      <c r="C150" s="12" t="str">
        <f>IF(A150="","",VLOOKUP(A150,[7]令和4年度契約状況調査票!$F:$AW,5,FALSE))</f>
        <v/>
      </c>
      <c r="D150" s="13" t="str">
        <f>IF(A150="","",VLOOKUP(A150,[7]令和4年度契約状況調査票!$F:$AW,8,FALSE))</f>
        <v/>
      </c>
      <c r="E150" s="11" t="str">
        <f>IF(A150="","",VLOOKUP(A150,[7]令和4年度契約状況調査票!$F:$AW,9,FALSE))</f>
        <v/>
      </c>
      <c r="F150" s="14" t="str">
        <f>IF(A150="","",VLOOKUP(A150,[7]令和4年度契約状況調査票!$F:$AW,10,FALSE))</f>
        <v/>
      </c>
      <c r="G150" s="15" t="str">
        <f>IF(A150="","",VLOOKUP(A150,[7]令和4年度契約状況調査票!$F:$AW,30,FALSE))</f>
        <v/>
      </c>
      <c r="H150" s="16" t="str">
        <f>IF(A150="","",IF(VLOOKUP(A150,[7]令和4年度契約状況調査票!$F:$AW,15,FALSE)="他官署で調達手続きを実施のため","他官署で調達手続きを実施のため",IF(VLOOKUP(A150,[7]令和4年度契約状況調査票!$F:$AW,22,FALSE)="②同種の他の契約の予定価格を類推されるおそれがあるため公表しない","同種の他の契約の予定価格を類推されるおそれがあるため公表しない",IF(VLOOKUP(A150,[7]令和4年度契約状況調査票!$F:$AW,22,FALSE)="－","－",IF(VLOOKUP(A150,[7]令和4年度契約状況調査票!$F:$AW,6,FALSE)&lt;&gt;"",TEXT(VLOOKUP(A150,[7]令和4年度契約状況調査票!$F:$AW,15,FALSE),"#,##0円")&amp;CHAR(10)&amp;"(A)",VLOOKUP(A150,[7]令和4年度契約状況調査票!$F:$AW,15,FALSE))))))</f>
        <v/>
      </c>
      <c r="I150" s="16" t="str">
        <f>IF(A150="","",VLOOKUP(A150,[7]令和4年度契約状況調査票!$F:$AW,16,FALSE))</f>
        <v/>
      </c>
      <c r="J150" s="17" t="str">
        <f>IF(A150="","",IF(VLOOKUP(A150,[7]令和4年度契約状況調査票!$F:$AW,15,FALSE)="他官署で調達手続きを実施のため","－",IF(VLOOKUP(A150,[7]令和4年度契約状況調査票!$F:$AW,22,FALSE)="②同種の他の契約の予定価格を類推されるおそれがあるため公表しない","－",IF(VLOOKUP(A150,[7]令和4年度契約状況調査票!$F:$AW,22,FALSE)="－","－",IF(VLOOKUP(A150,[7]令和4年度契約状況調査票!$F:$AW,6,FALSE)&lt;&gt;"",TEXT(VLOOKUP(A150,[7]令和4年度契約状況調査票!$F:$AW,18,FALSE),"#.0%")&amp;CHAR(10)&amp;"(B/A×100)",VLOOKUP(A150,[7]令和4年度契約状況調査票!$F:$AW,18,FALSE))))))</f>
        <v/>
      </c>
      <c r="K150" s="18"/>
      <c r="L150" s="17" t="str">
        <f>IF(A150="","",IF(VLOOKUP(A150,[7]令和4年度契約状況調査票!$F:$AW,26,FALSE)="①公益社団法人","公社",IF(VLOOKUP(A150,[7]令和4年度契約状況調査票!$F:$AW,26,FALSE)="②公益財団法人","公財","")))</f>
        <v/>
      </c>
      <c r="M150" s="17" t="str">
        <f>IF(A150="","",VLOOKUP(A150,[7]令和4年度契約状況調査票!$F:$AW,27,FALSE))</f>
        <v/>
      </c>
      <c r="N150" s="18" t="str">
        <f>IF(A150="","",IF(VLOOKUP(A150,[7]令和4年度契約状況調査票!$F:$AW,12,FALSE)="国所管",VLOOKUP(A150,[7]令和4年度契約状況調査票!$F:$AW,23,FALSE),""))</f>
        <v/>
      </c>
      <c r="O150" s="19" t="str">
        <f>IF(A150="","",IF(AND(Q150="○",P150="分担契約/単価契約"),"単価契約"&amp;CHAR(10)&amp;"予定調達総額 "&amp;TEXT(VLOOKUP(A150,[7]令和4年度契約状況調査票!$F:$AW,15,FALSE),"#,##0円")&amp;"(B)"&amp;CHAR(10)&amp;"分担契約"&amp;CHAR(10)&amp;VLOOKUP(A150,[7]令和4年度契約状況調査票!$F:$AW,31,FALSE),IF(AND(Q150="○",P150="分担契約"),"分担契約"&amp;CHAR(10)&amp;"契約総額 "&amp;TEXT(VLOOKUP(A150,[7]令和4年度契約状況調査票!$F:$AW,15,FALSE),"#,##0円")&amp;"(B)"&amp;CHAR(10)&amp;VLOOKUP(A150,[7]令和4年度契約状況調査票!$F:$AW,31,FALSE),(IF(P150="分担契約/単価契約","単価契約"&amp;CHAR(10)&amp;"予定調達総額 "&amp;TEXT(VLOOKUP(A150,[7]令和4年度契約状況調査票!$F:$AW,15,FALSE),"#,##0円")&amp;CHAR(10)&amp;"分担契約"&amp;CHAR(10)&amp;VLOOKUP(A150,[7]令和4年度契約状況調査票!$F:$AW,31,FALSE),IF(P150="分担契約","分担契約"&amp;CHAR(10)&amp;"契約総額 "&amp;TEXT(VLOOKUP(A150,[7]令和4年度契約状況調査票!$F:$AW,15,FALSE),"#,##0円")&amp;CHAR(10)&amp;VLOOKUP(A150,[7]令和4年度契約状況調査票!$F:$AW,31,FALSE),IF(P150="単価契約","単価契約"&amp;CHAR(10)&amp;"予定調達総額 "&amp;TEXT(VLOOKUP(A150,[7]令和4年度契約状況調査票!$F:$AW,15,FALSE),"#,##0円")&amp;CHAR(10)&amp;VLOOKUP(A150,[7]令和4年度契約状況調査票!$F:$AW,31,FALSE),VLOOKUP(A150,[7]令和4年度契約状況調査票!$F:$AW,31,FALSE))))))))</f>
        <v/>
      </c>
      <c r="P150" s="9" t="str">
        <f>IF(A150="","",VLOOKUP(A150,[7]令和4年度契約状況調査票!$F:$CE,52,FALSE))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F83BFA6B-3DD8-4999-AB58-40BE780F29FE}"/>
    <dataValidation operator="greaterThanOrEqual" allowBlank="1" showInputMessage="1" showErrorMessage="1" errorTitle="注意" error="プルダウンメニューから選択して下さい_x000a_" sqref="G6:G150" xr:uid="{0F5E6BBC-4618-4434-821C-7E19686BC56F}"/>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dcterms:created xsi:type="dcterms:W3CDTF">2023-08-17T03:09:48Z</dcterms:created>
  <dcterms:modified xsi:type="dcterms:W3CDTF">2023-08-23T23:37:03Z</dcterms:modified>
</cp:coreProperties>
</file>