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19" firstSheet="4" activeTab="8"/>
  </bookViews>
  <sheets>
    <sheet name="1(1)徴収状況" sheetId="1" r:id="rId1"/>
    <sheet name="1(2)徴収状況の累年比較" sheetId="2" r:id="rId2"/>
    <sheet name="1(3)税務署別徴収状況-1" sheetId="3" r:id="rId3"/>
    <sheet name="1(3)税務署別徴収状況-2" sheetId="4" r:id="rId4"/>
    <sheet name="1(3)税務署別徴収状況-3" sheetId="5" r:id="rId5"/>
    <sheet name="2(1)物納状況" sheetId="6" r:id="rId6"/>
    <sheet name="2（2）物納財産の内訳" sheetId="7" r:id="rId7"/>
    <sheet name="2(3)物納状況の累年比較" sheetId="8" r:id="rId8"/>
    <sheet name="2(4)年賦延納状況" sheetId="9" r:id="rId9"/>
  </sheets>
  <definedNames>
    <definedName name="_xlnm.Print_Area" localSheetId="0">'1(1)徴収状況'!$A$1:$P$33</definedName>
    <definedName name="_xlnm.Print_Area" localSheetId="1">'1(2)徴収状況の累年比較'!$A$1:$N$9</definedName>
    <definedName name="_xlnm.Print_Area" localSheetId="2">'1(3)税務署別徴収状況-1'!$A$1:$N$15</definedName>
    <definedName name="_xlnm.Print_Area" localSheetId="3">'1(3)税務署別徴収状況-2'!$A$1:$N$14</definedName>
    <definedName name="_xlnm.Print_Area" localSheetId="4">'1(3)税務署別徴収状況-3'!$A$1:$K$14</definedName>
    <definedName name="_xlnm.Print_Area" localSheetId="5">'2(1)物納状況'!$A$1:$F$32</definedName>
    <definedName name="_xlnm.Print_Area" localSheetId="7">'2(3)物納状況の累年比較'!$A$1:$K$10</definedName>
    <definedName name="_xlnm.Print_Area" localSheetId="8">'2(4)年賦延納状況'!$A$1:$K$20</definedName>
    <definedName name="_xlnm.Print_Titles" localSheetId="2">'1(3)税務署別徴収状況-1'!$1:$3</definedName>
    <definedName name="_xlnm.Print_Titles" localSheetId="3">'1(3)税務署別徴収状況-2'!$1:$3</definedName>
    <definedName name="_xlnm.Print_Titles" localSheetId="4">'1(3)税務署別徴収状況-3'!$1:$3</definedName>
  </definedNames>
  <calcPr fullCalcOnLoad="1"/>
</workbook>
</file>

<file path=xl/sharedStrings.xml><?xml version="1.0" encoding="utf-8"?>
<sst xmlns="http://schemas.openxmlformats.org/spreadsheetml/2006/main" count="553" uniqueCount="165">
  <si>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</si>
  <si>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</si>
  <si>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</si>
  <si>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</si>
  <si>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</si>
  <si>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</si>
  <si>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</si>
  <si>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</si>
  <si>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</si>
  <si>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</si>
  <si>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</si>
  <si>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</si>
  <si>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</si>
  <si>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</si>
  <si>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</si>
  <si>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</si>
  <si>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</si>
  <si>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</si>
  <si>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</si>
  <si>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</si>
  <si>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</si>
  <si>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</si>
  <si>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</si>
  <si>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</si>
  <si>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</si>
  <si>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</si>
  <si>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</si>
  <si>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</si>
  <si>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</si>
  <si>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</si>
  <si>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</si>
  <si>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計</t>
  </si>
  <si>
    <t>合            計</t>
  </si>
  <si>
    <t>合            計</t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</si>
  <si>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</si>
  <si>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</si>
  <si>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</si>
  <si>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</si>
  <si>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</si>
  <si>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</si>
  <si>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</si>
  <si>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</si>
  <si>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</si>
  <si>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</si>
  <si>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</si>
  <si>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</si>
  <si>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</si>
  <si>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</si>
  <si>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</si>
  <si>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</si>
  <si>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</si>
  <si>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</si>
  <si>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総計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</si>
  <si>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</si>
  <si>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</si>
  <si>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</si>
  <si>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</si>
  <si>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</si>
  <si>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平成14年度</t>
  </si>
  <si>
    <t>平成15年度</t>
  </si>
  <si>
    <t>平成16年度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</si>
  <si>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</si>
  <si>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</si>
  <si>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</si>
  <si>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</si>
  <si>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</si>
  <si>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所　得　税</t>
  </si>
  <si>
    <t>所　得　税</t>
  </si>
  <si>
    <t>総計</t>
  </si>
  <si>
    <t>平成17年度</t>
  </si>
  <si>
    <t>那覇</t>
  </si>
  <si>
    <t>北那覇</t>
  </si>
  <si>
    <t>平良</t>
  </si>
  <si>
    <t>石垣</t>
  </si>
  <si>
    <t>名護</t>
  </si>
  <si>
    <t>沖縄</t>
  </si>
  <si>
    <t>沖縄県計</t>
  </si>
  <si>
    <t>所引受分</t>
  </si>
  <si>
    <t>税務署名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</si>
  <si>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</si>
  <si>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</si>
  <si>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</si>
  <si>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</si>
  <si>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</si>
  <si>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</si>
  <si>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</si>
  <si>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</si>
  <si>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</si>
  <si>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</si>
  <si>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</si>
  <si>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</si>
  <si>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</si>
  <si>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</si>
  <si>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</si>
  <si>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</si>
  <si>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</si>
  <si>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</si>
  <si>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</si>
  <si>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</si>
  <si>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</si>
  <si>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</si>
  <si>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</si>
  <si>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</si>
  <si>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16－２　物納及び年賦延納</t>
  </si>
  <si>
    <t>(1)　物　納　状　況</t>
  </si>
  <si>
    <t>区　　　　　　　　　　分</t>
  </si>
  <si>
    <t>金額</t>
  </si>
  <si>
    <t>処　理</t>
  </si>
  <si>
    <t>調査対象等：</t>
  </si>
  <si>
    <t>　（注）　１　「収納」欄は、国に完全に所有権が移転された物納財産の件数及び金額であり、外書は過誤納額である。</t>
  </si>
  <si>
    <t>　　　　　２　「引継」欄は、収納した物納財産を財務局へ引き渡した件数及び金額である。</t>
  </si>
  <si>
    <t>(2)　物納財産の内訳</t>
  </si>
  <si>
    <t>人</t>
  </si>
  <si>
    <t>千円</t>
  </si>
  <si>
    <t>土　　　　　　　地</t>
  </si>
  <si>
    <t>建　　　　　　　物</t>
  </si>
  <si>
    <t>有　価　証　券</t>
  </si>
  <si>
    <t>そ　　の　　他</t>
  </si>
  <si>
    <t>－</t>
  </si>
  <si>
    <t>実</t>
  </si>
  <si>
    <t>　（注）　「人員」欄の「実」は、実人員を示す。</t>
  </si>
  <si>
    <t>区　　　　　　分</t>
  </si>
  <si>
    <t>物　　　納　　　許　　　可</t>
  </si>
  <si>
    <t>人　　　　　員</t>
  </si>
  <si>
    <t>金　　　　　額</t>
  </si>
  <si>
    <t>物納財産の種類</t>
  </si>
  <si>
    <t>本年度申請額</t>
  </si>
  <si>
    <t>許可額</t>
  </si>
  <si>
    <t>外</t>
  </si>
  <si>
    <t>　（注）　「収納済額」欄の外書は、過誤納額である。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</si>
  <si>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</si>
  <si>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</si>
  <si>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</si>
  <si>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</si>
  <si>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</si>
  <si>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</si>
  <si>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</si>
  <si>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</si>
  <si>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</si>
  <si>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</si>
  <si>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</si>
  <si>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</si>
  <si>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</si>
  <si>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</si>
  <si>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</si>
  <si>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</si>
  <si>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(4)　年賦延納状況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</si>
  <si>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</si>
  <si>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</si>
  <si>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</si>
  <si>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</si>
  <si>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</si>
  <si>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</si>
  <si>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</si>
  <si>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</si>
  <si>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</si>
  <si>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平成18年度</t>
  </si>
  <si>
    <t>調査期間：平成18年4月1日から平成19年3月31日</t>
  </si>
  <si>
    <t>平成18年4月1日から平成19年3月31日までの間に相続税の物納について申請、許可、収納等のあったものを示した。</t>
  </si>
  <si>
    <t>-</t>
  </si>
  <si>
    <t>平成18年度</t>
  </si>
  <si>
    <t>　調査対象等：平成18年4月1日から平成19年3月31日までの間に相続税及び贈与税の年賦延納並びに所得税法
              第132条の規定による所得税の延納について、申請、許可、収納等のあったものを示した。</t>
  </si>
  <si>
    <t>-</t>
  </si>
  <si>
    <t>-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</si>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</sst>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_);\(#,##0\)"/>
    <numFmt numFmtId="180" formatCode="#,##0_);[Red]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85">
    <border>
      <left/>
      <right/>
      <top/>
      <bottom/>
      <diagonal/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>
        <color indexed="55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medium"/>
      <right style="thin"/>
      <top>
        <color indexed="63"/>
      </top>
      <bottom style="hair">
        <color indexed="55"/>
      </bottom>
    </border>
    <border>
      <left>
        <color indexed="63"/>
      </left>
      <right style="hair"/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/>
      <right style="thin"/>
      <top style="medium"/>
      <bottom style="thin"/>
    </border>
    <border>
      <left style="medium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6" fillId="2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6" fillId="2" borderId="16" xfId="0" applyNumberFormat="1" applyFon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6" fillId="2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3" fontId="2" fillId="2" borderId="22" xfId="0" applyNumberFormat="1" applyFont="1" applyFill="1" applyBorder="1" applyAlignment="1">
      <alignment horizontal="right" vertical="center"/>
    </xf>
    <xf numFmtId="3" fontId="2" fillId="2" borderId="23" xfId="0" applyNumberFormat="1" applyFont="1" applyFill="1" applyBorder="1" applyAlignment="1">
      <alignment horizontal="right" vertical="center"/>
    </xf>
    <xf numFmtId="3" fontId="2" fillId="2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176" fontId="6" fillId="2" borderId="26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distributed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2" borderId="28" xfId="0" applyNumberFormat="1" applyFont="1" applyFill="1" applyBorder="1" applyAlignment="1">
      <alignment horizontal="right" vertical="center"/>
    </xf>
    <xf numFmtId="176" fontId="6" fillId="2" borderId="29" xfId="0" applyNumberFormat="1" applyFont="1" applyFill="1" applyBorder="1" applyAlignment="1">
      <alignment horizontal="right" vertical="center"/>
    </xf>
    <xf numFmtId="176" fontId="6" fillId="2" borderId="30" xfId="0" applyNumberFormat="1" applyFont="1" applyFill="1" applyBorder="1" applyAlignment="1">
      <alignment horizontal="right" vertical="center"/>
    </xf>
    <xf numFmtId="176" fontId="6" fillId="2" borderId="31" xfId="0" applyNumberFormat="1" applyFont="1" applyFill="1" applyBorder="1" applyAlignment="1">
      <alignment horizontal="right" vertical="center"/>
    </xf>
    <xf numFmtId="176" fontId="6" fillId="2" borderId="32" xfId="0" applyNumberFormat="1" applyFont="1" applyFill="1" applyBorder="1" applyAlignment="1">
      <alignment horizontal="right" vertical="center"/>
    </xf>
    <xf numFmtId="176" fontId="6" fillId="2" borderId="17" xfId="0" applyNumberFormat="1" applyFont="1" applyFill="1" applyBorder="1" applyAlignment="1">
      <alignment horizontal="right" vertical="center"/>
    </xf>
    <xf numFmtId="176" fontId="6" fillId="2" borderId="33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36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176" fontId="2" fillId="2" borderId="38" xfId="0" applyNumberFormat="1" applyFont="1" applyFill="1" applyBorder="1" applyAlignment="1">
      <alignment horizontal="right" vertical="center"/>
    </xf>
    <xf numFmtId="176" fontId="2" fillId="2" borderId="39" xfId="0" applyNumberFormat="1" applyFont="1" applyFill="1" applyBorder="1" applyAlignment="1">
      <alignment horizontal="right" vertical="center"/>
    </xf>
    <xf numFmtId="176" fontId="2" fillId="2" borderId="40" xfId="0" applyNumberFormat="1" applyFont="1" applyFill="1" applyBorder="1" applyAlignment="1">
      <alignment horizontal="right" vertical="center"/>
    </xf>
    <xf numFmtId="0" fontId="2" fillId="0" borderId="41" xfId="0" applyFont="1" applyBorder="1" applyAlignment="1">
      <alignment horizontal="distributed" vertical="center"/>
    </xf>
    <xf numFmtId="176" fontId="2" fillId="2" borderId="42" xfId="0" applyNumberFormat="1" applyFont="1" applyFill="1" applyBorder="1" applyAlignment="1">
      <alignment horizontal="right" vertical="center"/>
    </xf>
    <xf numFmtId="176" fontId="2" fillId="2" borderId="43" xfId="0" applyNumberFormat="1" applyFont="1" applyFill="1" applyBorder="1" applyAlignment="1">
      <alignment horizontal="right" vertical="center"/>
    </xf>
    <xf numFmtId="176" fontId="2" fillId="2" borderId="44" xfId="0" applyNumberFormat="1" applyFont="1" applyFill="1" applyBorder="1" applyAlignment="1">
      <alignment horizontal="right" vertical="center"/>
    </xf>
    <xf numFmtId="0" fontId="6" fillId="0" borderId="45" xfId="0" applyFont="1" applyBorder="1" applyAlignment="1">
      <alignment horizontal="distributed" vertical="center"/>
    </xf>
    <xf numFmtId="176" fontId="6" fillId="2" borderId="46" xfId="0" applyNumberFormat="1" applyFont="1" applyFill="1" applyBorder="1" applyAlignment="1">
      <alignment horizontal="right" vertical="center"/>
    </xf>
    <xf numFmtId="176" fontId="6" fillId="2" borderId="47" xfId="0" applyNumberFormat="1" applyFont="1" applyFill="1" applyBorder="1" applyAlignment="1">
      <alignment horizontal="right" vertical="center"/>
    </xf>
    <xf numFmtId="176" fontId="6" fillId="2" borderId="48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2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7" fillId="2" borderId="6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distributed" vertical="center"/>
    </xf>
    <xf numFmtId="0" fontId="7" fillId="3" borderId="34" xfId="0" applyFont="1" applyFill="1" applyBorder="1" applyAlignment="1">
      <alignment horizontal="distributed" vertical="center"/>
    </xf>
    <xf numFmtId="176" fontId="2" fillId="2" borderId="55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0" fontId="2" fillId="0" borderId="56" xfId="0" applyFont="1" applyBorder="1" applyAlignment="1">
      <alignment horizontal="center" vertical="center"/>
    </xf>
    <xf numFmtId="176" fontId="2" fillId="2" borderId="57" xfId="0" applyNumberFormat="1" applyFont="1" applyFill="1" applyBorder="1" applyAlignment="1">
      <alignment horizontal="right" vertical="center"/>
    </xf>
    <xf numFmtId="176" fontId="2" fillId="2" borderId="41" xfId="0" applyNumberFormat="1" applyFont="1" applyFill="1" applyBorder="1" applyAlignment="1">
      <alignment horizontal="right" vertical="center"/>
    </xf>
    <xf numFmtId="0" fontId="2" fillId="0" borderId="58" xfId="0" applyFont="1" applyBorder="1" applyAlignment="1">
      <alignment horizontal="center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distributed" vertical="center"/>
    </xf>
    <xf numFmtId="0" fontId="2" fillId="4" borderId="61" xfId="0" applyFont="1" applyFill="1" applyBorder="1" applyAlignment="1">
      <alignment horizontal="distributed" vertical="center"/>
    </xf>
    <xf numFmtId="0" fontId="6" fillId="0" borderId="62" xfId="0" applyFont="1" applyBorder="1" applyAlignment="1">
      <alignment horizontal="distributed" vertical="center"/>
    </xf>
    <xf numFmtId="0" fontId="6" fillId="0" borderId="63" xfId="0" applyFont="1" applyBorder="1" applyAlignment="1">
      <alignment horizontal="distributed" vertical="center"/>
    </xf>
    <xf numFmtId="0" fontId="6" fillId="0" borderId="64" xfId="0" applyFont="1" applyBorder="1" applyAlignment="1">
      <alignment horizontal="distributed" vertical="center" indent="1"/>
    </xf>
    <xf numFmtId="0" fontId="6" fillId="0" borderId="65" xfId="0" applyFont="1" applyBorder="1" applyAlignment="1">
      <alignment horizontal="distributed" vertical="center" indent="1"/>
    </xf>
    <xf numFmtId="0" fontId="6" fillId="0" borderId="66" xfId="0" applyFont="1" applyBorder="1" applyAlignment="1">
      <alignment horizontal="distributed" vertical="center"/>
    </xf>
    <xf numFmtId="0" fontId="6" fillId="0" borderId="62" xfId="0" applyFont="1" applyBorder="1" applyAlignment="1">
      <alignment horizontal="distributed" vertical="center" indent="1"/>
    </xf>
    <xf numFmtId="0" fontId="6" fillId="0" borderId="67" xfId="0" applyFont="1" applyBorder="1" applyAlignment="1">
      <alignment horizontal="distributed" vertical="center" indent="1"/>
    </xf>
    <xf numFmtId="0" fontId="6" fillId="0" borderId="68" xfId="0" applyFont="1" applyBorder="1" applyAlignment="1">
      <alignment horizontal="distributed" vertical="center"/>
    </xf>
    <xf numFmtId="0" fontId="2" fillId="4" borderId="69" xfId="0" applyFont="1" applyFill="1" applyBorder="1" applyAlignment="1">
      <alignment horizontal="distributed" vertical="center"/>
    </xf>
    <xf numFmtId="176" fontId="2" fillId="0" borderId="56" xfId="0" applyNumberFormat="1" applyFont="1" applyBorder="1" applyAlignment="1">
      <alignment horizontal="center" vertical="center"/>
    </xf>
    <xf numFmtId="176" fontId="2" fillId="2" borderId="49" xfId="0" applyNumberFormat="1" applyFont="1" applyFill="1" applyBorder="1" applyAlignment="1">
      <alignment horizontal="right" vertical="center"/>
    </xf>
    <xf numFmtId="176" fontId="2" fillId="2" borderId="70" xfId="0" applyNumberFormat="1" applyFont="1" applyFill="1" applyBorder="1" applyAlignment="1">
      <alignment horizontal="right" vertical="center"/>
    </xf>
    <xf numFmtId="176" fontId="2" fillId="2" borderId="71" xfId="0" applyNumberFormat="1" applyFont="1" applyFill="1" applyBorder="1" applyAlignment="1">
      <alignment horizontal="right" vertical="center"/>
    </xf>
    <xf numFmtId="41" fontId="2" fillId="2" borderId="10" xfId="0" applyNumberFormat="1" applyFont="1" applyFill="1" applyBorder="1" applyAlignment="1">
      <alignment horizontal="right" vertical="center"/>
    </xf>
    <xf numFmtId="41" fontId="2" fillId="2" borderId="2" xfId="0" applyNumberFormat="1" applyFont="1" applyFill="1" applyBorder="1" applyAlignment="1">
      <alignment horizontal="right" vertical="center"/>
    </xf>
    <xf numFmtId="41" fontId="2" fillId="2" borderId="14" xfId="0" applyNumberFormat="1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41" fontId="2" fillId="2" borderId="37" xfId="0" applyNumberFormat="1" applyFont="1" applyFill="1" applyBorder="1" applyAlignment="1">
      <alignment horizontal="right" vertical="center"/>
    </xf>
    <xf numFmtId="41" fontId="6" fillId="2" borderId="17" xfId="0" applyNumberFormat="1" applyFont="1" applyFill="1" applyBorder="1" applyAlignment="1">
      <alignment horizontal="right" vertical="center"/>
    </xf>
    <xf numFmtId="41" fontId="6" fillId="2" borderId="33" xfId="0" applyNumberFormat="1" applyFont="1" applyFill="1" applyBorder="1" applyAlignment="1">
      <alignment horizontal="right" vertical="center"/>
    </xf>
    <xf numFmtId="41" fontId="2" fillId="2" borderId="55" xfId="0" applyNumberFormat="1" applyFont="1" applyFill="1" applyBorder="1" applyAlignment="1">
      <alignment horizontal="right" vertical="center"/>
    </xf>
    <xf numFmtId="41" fontId="2" fillId="2" borderId="39" xfId="0" applyNumberFormat="1" applyFont="1" applyFill="1" applyBorder="1" applyAlignment="1">
      <alignment horizontal="right" vertical="center"/>
    </xf>
    <xf numFmtId="41" fontId="6" fillId="2" borderId="32" xfId="0" applyNumberFormat="1" applyFont="1" applyFill="1" applyBorder="1" applyAlignment="1">
      <alignment horizontal="right" vertical="center"/>
    </xf>
    <xf numFmtId="41" fontId="2" fillId="2" borderId="57" xfId="0" applyNumberFormat="1" applyFont="1" applyFill="1" applyBorder="1" applyAlignment="1">
      <alignment horizontal="right" vertical="center"/>
    </xf>
    <xf numFmtId="41" fontId="2" fillId="2" borderId="43" xfId="0" applyNumberFormat="1" applyFont="1" applyFill="1" applyBorder="1" applyAlignment="1">
      <alignment horizontal="right" vertical="center"/>
    </xf>
    <xf numFmtId="0" fontId="2" fillId="0" borderId="72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7" fillId="0" borderId="36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2" borderId="52" xfId="0" applyFont="1" applyFill="1" applyBorder="1" applyAlignment="1">
      <alignment horizontal="right"/>
    </xf>
    <xf numFmtId="38" fontId="2" fillId="5" borderId="74" xfId="17" applyFont="1" applyFill="1" applyBorder="1" applyAlignment="1">
      <alignment horizontal="right" vertical="center"/>
    </xf>
    <xf numFmtId="38" fontId="2" fillId="0" borderId="75" xfId="17" applyFont="1" applyBorder="1" applyAlignment="1">
      <alignment horizontal="right" vertical="center"/>
    </xf>
    <xf numFmtId="38" fontId="2" fillId="2" borderId="76" xfId="17" applyFont="1" applyFill="1" applyBorder="1" applyAlignment="1">
      <alignment horizontal="right" vertical="center"/>
    </xf>
    <xf numFmtId="38" fontId="2" fillId="5" borderId="77" xfId="17" applyFont="1" applyFill="1" applyBorder="1" applyAlignment="1">
      <alignment horizontal="right" vertical="center"/>
    </xf>
    <xf numFmtId="38" fontId="2" fillId="0" borderId="78" xfId="17" applyFont="1" applyBorder="1" applyAlignment="1">
      <alignment horizontal="right" vertical="center"/>
    </xf>
    <xf numFmtId="38" fontId="2" fillId="2" borderId="79" xfId="17" applyFont="1" applyFill="1" applyBorder="1" applyAlignment="1">
      <alignment horizontal="right" vertical="center"/>
    </xf>
    <xf numFmtId="177" fontId="2" fillId="5" borderId="77" xfId="17" applyNumberFormat="1" applyFont="1" applyFill="1" applyBorder="1" applyAlignment="1">
      <alignment horizontal="right" vertical="center"/>
    </xf>
    <xf numFmtId="177" fontId="2" fillId="2" borderId="79" xfId="17" applyNumberFormat="1" applyFont="1" applyFill="1" applyBorder="1" applyAlignment="1">
      <alignment horizontal="right" vertical="center"/>
    </xf>
    <xf numFmtId="38" fontId="2" fillId="0" borderId="80" xfId="17" applyFont="1" applyFill="1" applyBorder="1" applyAlignment="1">
      <alignment horizontal="right" vertical="center"/>
    </xf>
    <xf numFmtId="38" fontId="7" fillId="0" borderId="81" xfId="17" applyFont="1" applyBorder="1" applyAlignment="1">
      <alignment horizontal="right" vertical="center"/>
    </xf>
    <xf numFmtId="38" fontId="2" fillId="2" borderId="82" xfId="17" applyFont="1" applyFill="1" applyBorder="1" applyAlignment="1">
      <alignment horizontal="right" vertical="center"/>
    </xf>
    <xf numFmtId="38" fontId="7" fillId="0" borderId="75" xfId="17" applyFont="1" applyBorder="1" applyAlignment="1">
      <alignment horizontal="right" vertical="center"/>
    </xf>
    <xf numFmtId="0" fontId="6" fillId="0" borderId="72" xfId="0" applyFont="1" applyBorder="1" applyAlignment="1">
      <alignment horizontal="distributed" vertical="center"/>
    </xf>
    <xf numFmtId="38" fontId="6" fillId="5" borderId="77" xfId="17" applyFont="1" applyFill="1" applyBorder="1" applyAlignment="1">
      <alignment horizontal="right" vertical="center"/>
    </xf>
    <xf numFmtId="38" fontId="6" fillId="2" borderId="79" xfId="17" applyFont="1" applyFill="1" applyBorder="1" applyAlignment="1">
      <alignment horizontal="right" vertical="center"/>
    </xf>
    <xf numFmtId="38" fontId="2" fillId="5" borderId="83" xfId="17" applyFont="1" applyFill="1" applyBorder="1" applyAlignment="1">
      <alignment horizontal="right" vertical="center"/>
    </xf>
    <xf numFmtId="38" fontId="2" fillId="0" borderId="84" xfId="17" applyFont="1" applyBorder="1" applyAlignment="1">
      <alignment horizontal="right" vertical="center"/>
    </xf>
    <xf numFmtId="38" fontId="2" fillId="2" borderId="85" xfId="17" applyFont="1" applyFill="1" applyBorder="1" applyAlignment="1">
      <alignment horizontal="right" vertical="center"/>
    </xf>
    <xf numFmtId="38" fontId="2" fillId="5" borderId="86" xfId="17" applyFont="1" applyFill="1" applyBorder="1" applyAlignment="1">
      <alignment horizontal="right" vertical="center"/>
    </xf>
    <xf numFmtId="38" fontId="2" fillId="0" borderId="87" xfId="17" applyFont="1" applyBorder="1" applyAlignment="1">
      <alignment horizontal="right" vertical="center"/>
    </xf>
    <xf numFmtId="38" fontId="2" fillId="2" borderId="88" xfId="17" applyFont="1" applyFill="1" applyBorder="1" applyAlignment="1">
      <alignment horizontal="right" vertical="center"/>
    </xf>
    <xf numFmtId="38" fontId="2" fillId="5" borderId="89" xfId="17" applyFont="1" applyFill="1" applyBorder="1" applyAlignment="1">
      <alignment horizontal="right" vertical="center"/>
    </xf>
    <xf numFmtId="38" fontId="2" fillId="0" borderId="90" xfId="17" applyFont="1" applyBorder="1" applyAlignment="1">
      <alignment horizontal="right" vertical="center"/>
    </xf>
    <xf numFmtId="38" fontId="2" fillId="2" borderId="91" xfId="17" applyFont="1" applyFill="1" applyBorder="1" applyAlignment="1">
      <alignment horizontal="right" vertical="center"/>
    </xf>
    <xf numFmtId="38" fontId="2" fillId="5" borderId="92" xfId="17" applyFont="1" applyFill="1" applyBorder="1" applyAlignment="1">
      <alignment horizontal="right" vertical="center"/>
    </xf>
    <xf numFmtId="38" fontId="2" fillId="0" borderId="93" xfId="17" applyFont="1" applyBorder="1" applyAlignment="1">
      <alignment horizontal="right" vertical="center"/>
    </xf>
    <xf numFmtId="38" fontId="2" fillId="2" borderId="94" xfId="17" applyFont="1" applyFill="1" applyBorder="1" applyAlignment="1">
      <alignment horizontal="right" vertical="center"/>
    </xf>
    <xf numFmtId="0" fontId="2" fillId="0" borderId="95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5" borderId="36" xfId="0" applyFont="1" applyFill="1" applyBorder="1" applyAlignment="1">
      <alignment horizontal="right"/>
    </xf>
    <xf numFmtId="0" fontId="7" fillId="2" borderId="54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97" xfId="0" applyFont="1" applyBorder="1" applyAlignment="1">
      <alignment horizontal="center" vertical="center"/>
    </xf>
    <xf numFmtId="0" fontId="2" fillId="0" borderId="75" xfId="0" applyFont="1" applyBorder="1" applyAlignment="1">
      <alignment horizontal="right" vertical="center" indent="1"/>
    </xf>
    <xf numFmtId="38" fontId="2" fillId="5" borderId="97" xfId="17" applyFont="1" applyFill="1" applyBorder="1" applyAlignment="1">
      <alignment horizontal="right" vertical="center" indent="1"/>
    </xf>
    <xf numFmtId="38" fontId="2" fillId="2" borderId="25" xfId="17" applyFont="1" applyFill="1" applyBorder="1" applyAlignment="1">
      <alignment horizontal="right" vertical="center" indent="1"/>
    </xf>
    <xf numFmtId="0" fontId="2" fillId="0" borderId="14" xfId="0" applyFont="1" applyBorder="1" applyAlignment="1">
      <alignment horizontal="center" vertical="center"/>
    </xf>
    <xf numFmtId="0" fontId="2" fillId="0" borderId="78" xfId="0" applyFont="1" applyBorder="1" applyAlignment="1">
      <alignment horizontal="right" vertical="center" indent="1"/>
    </xf>
    <xf numFmtId="38" fontId="2" fillId="5" borderId="14" xfId="17" applyFont="1" applyFill="1" applyBorder="1" applyAlignment="1">
      <alignment horizontal="right" vertical="center" indent="1"/>
    </xf>
    <xf numFmtId="38" fontId="2" fillId="2" borderId="27" xfId="17" applyFont="1" applyFill="1" applyBorder="1" applyAlignment="1">
      <alignment horizontal="right" vertical="center" indent="1"/>
    </xf>
    <xf numFmtId="0" fontId="6" fillId="0" borderId="98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38" fontId="6" fillId="5" borderId="98" xfId="17" applyFont="1" applyFill="1" applyBorder="1" applyAlignment="1">
      <alignment horizontal="right" vertical="center" indent="1"/>
    </xf>
    <xf numFmtId="38" fontId="6" fillId="2" borderId="21" xfId="17" applyFont="1" applyFill="1" applyBorder="1" applyAlignment="1">
      <alignment horizontal="right" vertical="center" indent="1"/>
    </xf>
    <xf numFmtId="0" fontId="7" fillId="0" borderId="53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right" vertical="center"/>
    </xf>
    <xf numFmtId="0" fontId="7" fillId="2" borderId="73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2" borderId="99" xfId="0" applyFont="1" applyFill="1" applyBorder="1" applyAlignment="1">
      <alignment horizontal="right" vertical="center"/>
    </xf>
    <xf numFmtId="0" fontId="7" fillId="2" borderId="100" xfId="0" applyFont="1" applyFill="1" applyBorder="1" applyAlignment="1">
      <alignment horizontal="right" vertical="center"/>
    </xf>
    <xf numFmtId="176" fontId="2" fillId="5" borderId="22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176" fontId="2" fillId="2" borderId="74" xfId="0" applyNumberFormat="1" applyFont="1" applyFill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2" fillId="2" borderId="101" xfId="0" applyNumberFormat="1" applyFont="1" applyFill="1" applyBorder="1" applyAlignment="1">
      <alignment horizontal="right" vertical="center"/>
    </xf>
    <xf numFmtId="176" fontId="2" fillId="2" borderId="10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03" xfId="0" applyFont="1" applyBorder="1" applyAlignment="1">
      <alignment horizontal="distributed" vertical="center"/>
    </xf>
    <xf numFmtId="176" fontId="2" fillId="5" borderId="1" xfId="0" applyNumberFormat="1" applyFont="1" applyFill="1" applyBorder="1" applyAlignment="1">
      <alignment horizontal="right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77" xfId="0" applyNumberFormat="1" applyFont="1" applyFill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2" fillId="2" borderId="104" xfId="0" applyNumberFormat="1" applyFont="1" applyFill="1" applyBorder="1" applyAlignment="1">
      <alignment horizontal="right" vertical="center"/>
    </xf>
    <xf numFmtId="176" fontId="2" fillId="2" borderId="105" xfId="0" applyNumberFormat="1" applyFont="1" applyFill="1" applyBorder="1" applyAlignment="1">
      <alignment horizontal="right" vertical="center"/>
    </xf>
    <xf numFmtId="176" fontId="7" fillId="0" borderId="106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right"/>
    </xf>
    <xf numFmtId="38" fontId="2" fillId="5" borderId="108" xfId="17" applyFont="1" applyFill="1" applyBorder="1" applyAlignment="1">
      <alignment horizontal="right" vertical="center"/>
    </xf>
    <xf numFmtId="38" fontId="2" fillId="2" borderId="109" xfId="17" applyFont="1" applyFill="1" applyBorder="1" applyAlignment="1">
      <alignment horizontal="right" vertical="center"/>
    </xf>
    <xf numFmtId="38" fontId="2" fillId="2" borderId="110" xfId="17" applyFont="1" applyFill="1" applyBorder="1" applyAlignment="1">
      <alignment horizontal="right" vertical="center"/>
    </xf>
    <xf numFmtId="38" fontId="2" fillId="5" borderId="22" xfId="17" applyFont="1" applyFill="1" applyBorder="1" applyAlignment="1">
      <alignment horizontal="right" vertical="center"/>
    </xf>
    <xf numFmtId="38" fontId="2" fillId="2" borderId="24" xfId="17" applyFont="1" applyFill="1" applyBorder="1" applyAlignment="1">
      <alignment horizontal="right" vertical="center"/>
    </xf>
    <xf numFmtId="38" fontId="2" fillId="5" borderId="111" xfId="17" applyFont="1" applyFill="1" applyBorder="1" applyAlignment="1">
      <alignment horizontal="right" vertical="center"/>
    </xf>
    <xf numFmtId="38" fontId="2" fillId="2" borderId="112" xfId="17" applyFont="1" applyFill="1" applyBorder="1" applyAlignment="1">
      <alignment horizontal="right" vertical="center"/>
    </xf>
    <xf numFmtId="38" fontId="2" fillId="2" borderId="113" xfId="17" applyFont="1" applyFill="1" applyBorder="1" applyAlignment="1">
      <alignment horizontal="right" vertical="center"/>
    </xf>
    <xf numFmtId="0" fontId="2" fillId="0" borderId="114" xfId="0" applyFont="1" applyBorder="1" applyAlignment="1">
      <alignment horizontal="distributed" vertical="center"/>
    </xf>
    <xf numFmtId="38" fontId="2" fillId="5" borderId="115" xfId="17" applyFont="1" applyFill="1" applyBorder="1" applyAlignment="1">
      <alignment horizontal="right" vertical="center"/>
    </xf>
    <xf numFmtId="38" fontId="2" fillId="2" borderId="116" xfId="17" applyFont="1" applyFill="1" applyBorder="1" applyAlignment="1">
      <alignment horizontal="right" vertical="center"/>
    </xf>
    <xf numFmtId="38" fontId="2" fillId="2" borderId="117" xfId="17" applyFont="1" applyFill="1" applyBorder="1" applyAlignment="1">
      <alignment horizontal="right" vertical="center"/>
    </xf>
    <xf numFmtId="0" fontId="2" fillId="0" borderId="118" xfId="0" applyFont="1" applyBorder="1" applyAlignment="1">
      <alignment horizontal="distributed" vertical="center"/>
    </xf>
    <xf numFmtId="38" fontId="2" fillId="5" borderId="119" xfId="17" applyFont="1" applyFill="1" applyBorder="1" applyAlignment="1">
      <alignment horizontal="right" vertical="center"/>
    </xf>
    <xf numFmtId="38" fontId="2" fillId="2" borderId="45" xfId="17" applyFont="1" applyFill="1" applyBorder="1" applyAlignment="1">
      <alignment horizontal="right" vertical="center"/>
    </xf>
    <xf numFmtId="38" fontId="2" fillId="2" borderId="120" xfId="17" applyFont="1" applyFill="1" applyBorder="1" applyAlignment="1">
      <alignment horizontal="right" vertical="center"/>
    </xf>
    <xf numFmtId="38" fontId="2" fillId="5" borderId="121" xfId="17" applyFont="1" applyFill="1" applyBorder="1" applyAlignment="1">
      <alignment horizontal="right" vertical="center"/>
    </xf>
    <xf numFmtId="38" fontId="2" fillId="2" borderId="122" xfId="17" applyFont="1" applyFill="1" applyBorder="1" applyAlignment="1">
      <alignment horizontal="right" vertical="center"/>
    </xf>
    <xf numFmtId="38" fontId="2" fillId="5" borderId="26" xfId="17" applyFont="1" applyFill="1" applyBorder="1" applyAlignment="1">
      <alignment horizontal="right" vertical="center"/>
    </xf>
    <xf numFmtId="38" fontId="2" fillId="2" borderId="123" xfId="17" applyFont="1" applyFill="1" applyBorder="1" applyAlignment="1">
      <alignment horizontal="right" vertical="center"/>
    </xf>
    <xf numFmtId="38" fontId="2" fillId="2" borderId="124" xfId="17" applyFont="1" applyFill="1" applyBorder="1" applyAlignment="1">
      <alignment horizontal="right" vertical="center"/>
    </xf>
    <xf numFmtId="176" fontId="6" fillId="2" borderId="125" xfId="0" applyNumberFormat="1" applyFont="1" applyFill="1" applyBorder="1" applyAlignment="1">
      <alignment horizontal="right" vertical="center"/>
    </xf>
    <xf numFmtId="176" fontId="6" fillId="2" borderId="126" xfId="0" applyNumberFormat="1" applyFont="1" applyFill="1" applyBorder="1" applyAlignment="1">
      <alignment horizontal="right" vertical="center"/>
    </xf>
    <xf numFmtId="176" fontId="6" fillId="2" borderId="127" xfId="0" applyNumberFormat="1" applyFont="1" applyFill="1" applyBorder="1" applyAlignment="1">
      <alignment horizontal="right" vertical="center"/>
    </xf>
    <xf numFmtId="5" fontId="2" fillId="2" borderId="10" xfId="0" applyNumberFormat="1" applyFont="1" applyFill="1" applyBorder="1" applyAlignment="1">
      <alignment horizontal="right" vertical="center"/>
    </xf>
    <xf numFmtId="3" fontId="2" fillId="2" borderId="106" xfId="0" applyNumberFormat="1" applyFont="1" applyFill="1" applyBorder="1" applyAlignment="1">
      <alignment horizontal="right" vertical="center"/>
    </xf>
    <xf numFmtId="3" fontId="2" fillId="2" borderId="128" xfId="0" applyNumberFormat="1" applyFont="1" applyFill="1" applyBorder="1" applyAlignment="1">
      <alignment horizontal="right" vertical="center"/>
    </xf>
    <xf numFmtId="3" fontId="2" fillId="2" borderId="129" xfId="0" applyNumberFormat="1" applyFont="1" applyFill="1" applyBorder="1" applyAlignment="1">
      <alignment horizontal="right" vertical="center"/>
    </xf>
    <xf numFmtId="176" fontId="2" fillId="5" borderId="106" xfId="0" applyNumberFormat="1" applyFont="1" applyFill="1" applyBorder="1" applyAlignment="1">
      <alignment horizontal="right" vertical="center"/>
    </xf>
    <xf numFmtId="176" fontId="2" fillId="2" borderId="129" xfId="0" applyNumberFormat="1" applyFont="1" applyFill="1" applyBorder="1" applyAlignment="1">
      <alignment horizontal="right" vertical="center"/>
    </xf>
    <xf numFmtId="176" fontId="2" fillId="2" borderId="92" xfId="0" applyNumberFormat="1" applyFont="1" applyFill="1" applyBorder="1" applyAlignment="1">
      <alignment horizontal="right" vertical="center"/>
    </xf>
    <xf numFmtId="176" fontId="2" fillId="2" borderId="130" xfId="0" applyNumberFormat="1" applyFont="1" applyFill="1" applyBorder="1" applyAlignment="1">
      <alignment horizontal="right" vertical="center"/>
    </xf>
    <xf numFmtId="176" fontId="2" fillId="2" borderId="131" xfId="0" applyNumberFormat="1" applyFont="1" applyFill="1" applyBorder="1" applyAlignment="1">
      <alignment horizontal="right" vertical="center"/>
    </xf>
    <xf numFmtId="0" fontId="6" fillId="0" borderId="13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" fillId="0" borderId="133" xfId="0" applyFont="1" applyBorder="1" applyAlignment="1">
      <alignment horizontal="distributed" vertical="center"/>
    </xf>
    <xf numFmtId="0" fontId="2" fillId="0" borderId="134" xfId="0" applyFont="1" applyBorder="1" applyAlignment="1">
      <alignment horizontal="distributed" vertical="center"/>
    </xf>
    <xf numFmtId="0" fontId="2" fillId="0" borderId="135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136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141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6" xfId="0" applyFont="1" applyBorder="1" applyAlignment="1">
      <alignment horizontal="distributed" vertical="center"/>
    </xf>
    <xf numFmtId="0" fontId="2" fillId="0" borderId="147" xfId="0" applyFont="1" applyBorder="1" applyAlignment="1">
      <alignment horizontal="distributed" vertical="center"/>
    </xf>
    <xf numFmtId="0" fontId="2" fillId="0" borderId="148" xfId="0" applyFont="1" applyBorder="1" applyAlignment="1">
      <alignment horizontal="distributed" vertical="center"/>
    </xf>
    <xf numFmtId="0" fontId="2" fillId="0" borderId="149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52" xfId="0" applyFont="1" applyBorder="1" applyAlignment="1">
      <alignment horizontal="distributed" vertical="center"/>
    </xf>
    <xf numFmtId="0" fontId="2" fillId="0" borderId="153" xfId="0" applyFont="1" applyBorder="1" applyAlignment="1">
      <alignment horizontal="distributed" vertical="center"/>
    </xf>
    <xf numFmtId="0" fontId="2" fillId="0" borderId="154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149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0" fillId="0" borderId="100" xfId="0" applyBorder="1" applyAlignment="1">
      <alignment horizontal="distributed" vertical="center"/>
    </xf>
    <xf numFmtId="0" fontId="2" fillId="0" borderId="155" xfId="0" applyFont="1" applyBorder="1" applyAlignment="1">
      <alignment horizontal="left" vertical="center"/>
    </xf>
    <xf numFmtId="0" fontId="2" fillId="0" borderId="146" xfId="0" applyFont="1" applyBorder="1" applyAlignment="1">
      <alignment horizontal="distributed" vertical="center" indent="2"/>
    </xf>
    <xf numFmtId="0" fontId="2" fillId="0" borderId="147" xfId="0" applyFont="1" applyBorder="1" applyAlignment="1">
      <alignment horizontal="distributed" vertical="center" indent="2"/>
    </xf>
    <xf numFmtId="0" fontId="2" fillId="0" borderId="156" xfId="0" applyFont="1" applyBorder="1" applyAlignment="1">
      <alignment horizontal="distributed" vertical="center" indent="2"/>
    </xf>
    <xf numFmtId="0" fontId="2" fillId="0" borderId="9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distributed" textRotation="255" indent="2"/>
    </xf>
    <xf numFmtId="0" fontId="2" fillId="0" borderId="158" xfId="0" applyFont="1" applyBorder="1" applyAlignment="1">
      <alignment horizontal="center" vertical="distributed" textRotation="255" indent="2"/>
    </xf>
    <xf numFmtId="0" fontId="2" fillId="0" borderId="159" xfId="0" applyFont="1" applyBorder="1" applyAlignment="1">
      <alignment horizontal="center" vertical="distributed" textRotation="255" indent="2"/>
    </xf>
    <xf numFmtId="0" fontId="2" fillId="0" borderId="2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78" xfId="0" applyFont="1" applyBorder="1" applyAlignment="1">
      <alignment horizontal="center" vertical="center" textRotation="255" wrapText="1"/>
    </xf>
    <xf numFmtId="0" fontId="2" fillId="0" borderId="78" xfId="0" applyFont="1" applyBorder="1" applyAlignment="1">
      <alignment horizontal="center" vertical="center" textRotation="255"/>
    </xf>
    <xf numFmtId="0" fontId="2" fillId="0" borderId="121" xfId="0" applyFont="1" applyBorder="1" applyAlignment="1">
      <alignment horizontal="distributed" vertical="center"/>
    </xf>
    <xf numFmtId="0" fontId="2" fillId="0" borderId="122" xfId="0" applyFont="1" applyBorder="1" applyAlignment="1">
      <alignment horizontal="distributed" vertical="center"/>
    </xf>
    <xf numFmtId="0" fontId="2" fillId="0" borderId="160" xfId="0" applyFont="1" applyBorder="1" applyAlignment="1">
      <alignment horizontal="distributed" vertical="center"/>
    </xf>
    <xf numFmtId="0" fontId="2" fillId="0" borderId="161" xfId="0" applyFont="1" applyBorder="1" applyAlignment="1">
      <alignment horizontal="distributed" vertical="center"/>
    </xf>
    <xf numFmtId="0" fontId="2" fillId="0" borderId="162" xfId="0" applyFont="1" applyBorder="1" applyAlignment="1">
      <alignment horizontal="center" vertical="distributed" textRotation="255" indent="2"/>
    </xf>
    <xf numFmtId="0" fontId="2" fillId="0" borderId="163" xfId="0" applyFont="1" applyBorder="1" applyAlignment="1">
      <alignment horizontal="center" vertical="distributed" textRotation="255" indent="2"/>
    </xf>
    <xf numFmtId="0" fontId="2" fillId="0" borderId="164" xfId="0" applyFont="1" applyBorder="1" applyAlignment="1">
      <alignment horizontal="center" vertical="distributed" textRotation="255" indent="2"/>
    </xf>
    <xf numFmtId="0" fontId="2" fillId="0" borderId="86" xfId="0" applyFont="1" applyBorder="1" applyAlignment="1">
      <alignment horizontal="distributed" vertical="center"/>
    </xf>
    <xf numFmtId="0" fontId="2" fillId="0" borderId="77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165" xfId="0" applyFont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2" fillId="0" borderId="97" xfId="0" applyFont="1" applyBorder="1" applyAlignment="1">
      <alignment horizontal="distributed" vertical="center"/>
    </xf>
    <xf numFmtId="0" fontId="2" fillId="0" borderId="9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66" xfId="0" applyFont="1" applyBorder="1" applyAlignment="1">
      <alignment horizontal="center" vertical="distributed" textRotation="255" indent="2"/>
    </xf>
    <xf numFmtId="0" fontId="2" fillId="0" borderId="167" xfId="0" applyFont="1" applyBorder="1" applyAlignment="1">
      <alignment horizontal="center" vertical="distributed" textRotation="255" indent="2"/>
    </xf>
    <xf numFmtId="0" fontId="2" fillId="0" borderId="74" xfId="0" applyFont="1" applyBorder="1" applyAlignment="1">
      <alignment horizontal="distributed" vertical="center"/>
    </xf>
    <xf numFmtId="0" fontId="2" fillId="0" borderId="92" xfId="0" applyFont="1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8" xfId="0" applyFont="1" applyBorder="1" applyAlignment="1">
      <alignment horizontal="center" vertical="center" textRotation="255"/>
    </xf>
    <xf numFmtId="0" fontId="2" fillId="0" borderId="135" xfId="0" applyFont="1" applyBorder="1" applyAlignment="1">
      <alignment horizontal="center" vertical="center" textRotation="255"/>
    </xf>
    <xf numFmtId="0" fontId="2" fillId="0" borderId="169" xfId="0" applyFont="1" applyBorder="1" applyAlignment="1">
      <alignment horizontal="center" vertical="center" textRotation="255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 wrapText="1"/>
    </xf>
    <xf numFmtId="0" fontId="2" fillId="0" borderId="171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distributed" vertical="center"/>
    </xf>
    <xf numFmtId="0" fontId="0" fillId="0" borderId="95" xfId="0" applyBorder="1" applyAlignment="1">
      <alignment horizontal="distributed" vertical="center"/>
    </xf>
    <xf numFmtId="0" fontId="0" fillId="0" borderId="139" xfId="0" applyBorder="1" applyAlignment="1">
      <alignment horizontal="distributed" vertical="center"/>
    </xf>
    <xf numFmtId="0" fontId="0" fillId="0" borderId="14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0" borderId="172" xfId="0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center"/>
    </xf>
    <xf numFmtId="0" fontId="2" fillId="0" borderId="172" xfId="0" applyFont="1" applyBorder="1" applyAlignment="1">
      <alignment horizontal="distributed" vertical="center"/>
    </xf>
    <xf numFmtId="0" fontId="2" fillId="0" borderId="173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174" xfId="0" applyFont="1" applyBorder="1" applyAlignment="1">
      <alignment horizontal="right" vertical="center"/>
    </xf>
    <xf numFmtId="0" fontId="11" fillId="0" borderId="175" xfId="0" applyFont="1" applyBorder="1" applyAlignment="1">
      <alignment vertical="center"/>
    </xf>
    <xf numFmtId="0" fontId="7" fillId="0" borderId="176" xfId="0" applyFont="1" applyBorder="1" applyAlignment="1">
      <alignment horizontal="right" vertical="center"/>
    </xf>
    <xf numFmtId="0" fontId="11" fillId="0" borderId="160" xfId="0" applyFont="1" applyBorder="1" applyAlignment="1">
      <alignment vertical="center"/>
    </xf>
    <xf numFmtId="0" fontId="2" fillId="0" borderId="177" xfId="0" applyFont="1" applyBorder="1" applyAlignment="1">
      <alignment horizontal="distributed" vertical="center"/>
    </xf>
    <xf numFmtId="0" fontId="2" fillId="0" borderId="178" xfId="0" applyFont="1" applyBorder="1" applyAlignment="1">
      <alignment horizontal="distributed" vertical="center"/>
    </xf>
    <xf numFmtId="0" fontId="2" fillId="0" borderId="179" xfId="0" applyFont="1" applyBorder="1" applyAlignment="1">
      <alignment horizontal="distributed" vertical="center"/>
    </xf>
    <xf numFmtId="0" fontId="2" fillId="0" borderId="180" xfId="0" applyFont="1" applyBorder="1" applyAlignment="1">
      <alignment horizontal="distributed" vertical="center"/>
    </xf>
    <xf numFmtId="0" fontId="0" fillId="0" borderId="161" xfId="0" applyBorder="1" applyAlignment="1">
      <alignment vertical="center"/>
    </xf>
    <xf numFmtId="0" fontId="2" fillId="0" borderId="181" xfId="0" applyFont="1" applyBorder="1" applyAlignment="1">
      <alignment horizontal="center" vertical="center" textRotation="255"/>
    </xf>
    <xf numFmtId="0" fontId="2" fillId="0" borderId="182" xfId="0" applyFont="1" applyBorder="1" applyAlignment="1">
      <alignment horizontal="center" vertical="center"/>
    </xf>
    <xf numFmtId="0" fontId="2" fillId="0" borderId="95" xfId="0" applyFont="1" applyBorder="1" applyAlignment="1">
      <alignment horizontal="left" vertical="center" wrapText="1"/>
    </xf>
    <xf numFmtId="0" fontId="10" fillId="0" borderId="147" xfId="0" applyFont="1" applyBorder="1" applyAlignment="1">
      <alignment horizontal="center" vertical="center"/>
    </xf>
    <xf numFmtId="0" fontId="10" fillId="0" borderId="156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 textRotation="255"/>
    </xf>
    <xf numFmtId="0" fontId="2" fillId="0" borderId="184" xfId="0" applyFont="1" applyBorder="1" applyAlignment="1">
      <alignment horizontal="distributed" vertical="center" wrapText="1"/>
    </xf>
    <xf numFmtId="0" fontId="0" fillId="0" borderId="180" xfId="0" applyBorder="1" applyAlignment="1">
      <alignment horizontal="distributed" vertical="center" wrapText="1"/>
    </xf>
    <xf numFmtId="0" fontId="2" fillId="0" borderId="62" xfId="0" applyFont="1" applyBorder="1" applyAlignment="1">
      <alignment horizontal="distributed" vertical="center"/>
    </xf>
    <xf numFmtId="0" fontId="2" fillId="0" borderId="15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0</xdr:rowOff>
    </xdr:from>
    <xdr:to>
      <xdr:col>0</xdr:col>
      <xdr:colOff>904875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" y="0"/>
          <a:ext cx="381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468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0</xdr:rowOff>
    </xdr:from>
    <xdr:to>
      <xdr:col>1</xdr:col>
      <xdr:colOff>457200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09700" y="0"/>
          <a:ext cx="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33400" y="0"/>
          <a:ext cx="76200" cy="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workbookViewId="0" topLeftCell="A1">
      <selection activeCell="A1" sqref="A1:P1"/>
    </sheetView>
  </sheetViews>
  <sheetFormatPr defaultColWidth="9.00390625" defaultRowHeight="13.5"/>
  <cols>
    <col min="1" max="1" width="10.625" style="2" customWidth="1"/>
    <col min="2" max="2" width="9.00390625" style="2" bestFit="1" customWidth="1"/>
    <col min="3" max="3" width="14.125" style="2" bestFit="1" customWidth="1"/>
    <col min="4" max="4" width="13.25390625" style="2" bestFit="1" customWidth="1"/>
    <col min="5" max="5" width="14.125" style="2" bestFit="1" customWidth="1"/>
    <col min="6" max="6" width="10.375" style="2" customWidth="1"/>
    <col min="7" max="8" width="10.375" style="2" bestFit="1" customWidth="1"/>
    <col min="9" max="9" width="11.125" style="2" customWidth="1"/>
    <col min="10" max="11" width="13.25390625" style="2" bestFit="1" customWidth="1"/>
    <col min="12" max="12" width="10.375" style="2" bestFit="1" customWidth="1"/>
    <col min="13" max="14" width="11.1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254" t="s">
        <v>65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</row>
    <row r="2" ht="12" thickBot="1">
      <c r="A2" s="2" t="s">
        <v>61</v>
      </c>
    </row>
    <row r="3" spans="1:16" ht="19.5" customHeight="1">
      <c r="A3" s="258" t="s">
        <v>23</v>
      </c>
      <c r="B3" s="259"/>
      <c r="C3" s="255" t="s">
        <v>24</v>
      </c>
      <c r="D3" s="256"/>
      <c r="E3" s="257"/>
      <c r="F3" s="255" t="s">
        <v>25</v>
      </c>
      <c r="G3" s="256"/>
      <c r="H3" s="257"/>
      <c r="I3" s="255" t="s">
        <v>26</v>
      </c>
      <c r="J3" s="256"/>
      <c r="K3" s="257"/>
      <c r="L3" s="255" t="s">
        <v>27</v>
      </c>
      <c r="M3" s="256"/>
      <c r="N3" s="257"/>
      <c r="O3" s="242" t="s">
        <v>28</v>
      </c>
      <c r="P3" s="243"/>
    </row>
    <row r="4" spans="1:16" ht="15" customHeight="1">
      <c r="A4" s="260"/>
      <c r="B4" s="261"/>
      <c r="C4" s="17" t="s">
        <v>0</v>
      </c>
      <c r="D4" s="14" t="s">
        <v>29</v>
      </c>
      <c r="E4" s="21" t="s">
        <v>1</v>
      </c>
      <c r="F4" s="17" t="s">
        <v>0</v>
      </c>
      <c r="G4" s="14" t="s">
        <v>29</v>
      </c>
      <c r="H4" s="21" t="s">
        <v>1</v>
      </c>
      <c r="I4" s="17" t="s">
        <v>0</v>
      </c>
      <c r="J4" s="14" t="s">
        <v>29</v>
      </c>
      <c r="K4" s="21" t="s">
        <v>1</v>
      </c>
      <c r="L4" s="17" t="s">
        <v>0</v>
      </c>
      <c r="M4" s="14" t="s">
        <v>29</v>
      </c>
      <c r="N4" s="21" t="s">
        <v>1</v>
      </c>
      <c r="O4" s="244"/>
      <c r="P4" s="245"/>
    </row>
    <row r="5" spans="1:16" ht="11.25">
      <c r="A5" s="53"/>
      <c r="B5" s="58"/>
      <c r="C5" s="55" t="s">
        <v>2</v>
      </c>
      <c r="D5" s="56" t="s">
        <v>2</v>
      </c>
      <c r="E5" s="57" t="s">
        <v>2</v>
      </c>
      <c r="F5" s="55" t="s">
        <v>2</v>
      </c>
      <c r="G5" s="56" t="s">
        <v>2</v>
      </c>
      <c r="H5" s="57" t="s">
        <v>2</v>
      </c>
      <c r="I5" s="55" t="s">
        <v>2</v>
      </c>
      <c r="J5" s="56" t="s">
        <v>2</v>
      </c>
      <c r="K5" s="57" t="s">
        <v>2</v>
      </c>
      <c r="L5" s="55" t="s">
        <v>2</v>
      </c>
      <c r="M5" s="56" t="s">
        <v>2</v>
      </c>
      <c r="N5" s="57" t="s">
        <v>2</v>
      </c>
      <c r="O5" s="54"/>
      <c r="P5" s="74"/>
    </row>
    <row r="6" spans="1:16" ht="27" customHeight="1">
      <c r="A6" s="248" t="s">
        <v>66</v>
      </c>
      <c r="B6" s="59" t="s">
        <v>3</v>
      </c>
      <c r="C6" s="60">
        <v>62684089</v>
      </c>
      <c r="D6" s="61">
        <v>914877</v>
      </c>
      <c r="E6" s="62">
        <f>SUM(C6:D6)</f>
        <v>63598966</v>
      </c>
      <c r="F6" s="60">
        <v>62438237</v>
      </c>
      <c r="G6" s="61">
        <v>182039</v>
      </c>
      <c r="H6" s="62">
        <f>SUM(F6:G6)</f>
        <v>62620276</v>
      </c>
      <c r="I6" s="60">
        <v>166</v>
      </c>
      <c r="J6" s="61">
        <v>68944</v>
      </c>
      <c r="K6" s="62">
        <f>SUM(I6:J6)</f>
        <v>69110</v>
      </c>
      <c r="L6" s="60">
        <f>C6-F6-I6</f>
        <v>245686</v>
      </c>
      <c r="M6" s="61">
        <f>D6-G6-J6</f>
        <v>663894</v>
      </c>
      <c r="N6" s="62">
        <f>E6-H6-K6</f>
        <v>909580</v>
      </c>
      <c r="O6" s="71" t="s">
        <v>3</v>
      </c>
      <c r="P6" s="246" t="s">
        <v>67</v>
      </c>
    </row>
    <row r="7" spans="1:16" ht="27" customHeight="1">
      <c r="A7" s="248"/>
      <c r="B7" s="63" t="s">
        <v>30</v>
      </c>
      <c r="C7" s="64">
        <v>27360561</v>
      </c>
      <c r="D7" s="65">
        <v>7616678</v>
      </c>
      <c r="E7" s="66">
        <f>SUM(C7:D7)</f>
        <v>34977239</v>
      </c>
      <c r="F7" s="64">
        <v>26211793</v>
      </c>
      <c r="G7" s="65">
        <v>1272227</v>
      </c>
      <c r="H7" s="66">
        <f>SUM(F7:G7)</f>
        <v>27484020</v>
      </c>
      <c r="I7" s="64">
        <v>1</v>
      </c>
      <c r="J7" s="65">
        <v>518346</v>
      </c>
      <c r="K7" s="66">
        <f>SUM(I7:J7)</f>
        <v>518347</v>
      </c>
      <c r="L7" s="64">
        <v>1148768</v>
      </c>
      <c r="M7" s="65">
        <f>D7-G7-J7</f>
        <v>5826105</v>
      </c>
      <c r="N7" s="66">
        <v>6974873</v>
      </c>
      <c r="O7" s="72" t="s">
        <v>30</v>
      </c>
      <c r="P7" s="246"/>
    </row>
    <row r="8" spans="1:16" s="3" customFormat="1" ht="27" customHeight="1">
      <c r="A8" s="249"/>
      <c r="B8" s="67" t="s">
        <v>4</v>
      </c>
      <c r="C8" s="68">
        <f>SUM(C6:C7)</f>
        <v>90044650</v>
      </c>
      <c r="D8" s="69">
        <f aca="true" t="shared" si="0" ref="D8:N8">SUM(D6:D7)</f>
        <v>8531555</v>
      </c>
      <c r="E8" s="70">
        <f t="shared" si="0"/>
        <v>98576205</v>
      </c>
      <c r="F8" s="68">
        <f t="shared" si="0"/>
        <v>88650030</v>
      </c>
      <c r="G8" s="69">
        <f t="shared" si="0"/>
        <v>1454266</v>
      </c>
      <c r="H8" s="70">
        <f t="shared" si="0"/>
        <v>90104296</v>
      </c>
      <c r="I8" s="68">
        <f t="shared" si="0"/>
        <v>167</v>
      </c>
      <c r="J8" s="69">
        <f t="shared" si="0"/>
        <v>587290</v>
      </c>
      <c r="K8" s="70">
        <f t="shared" si="0"/>
        <v>587457</v>
      </c>
      <c r="L8" s="68">
        <f t="shared" si="0"/>
        <v>1394454</v>
      </c>
      <c r="M8" s="69">
        <f t="shared" si="0"/>
        <v>6489999</v>
      </c>
      <c r="N8" s="70">
        <f t="shared" si="0"/>
        <v>7884453</v>
      </c>
      <c r="O8" s="73" t="s">
        <v>31</v>
      </c>
      <c r="P8" s="247"/>
    </row>
    <row r="9" spans="1:16" ht="27" customHeight="1">
      <c r="A9" s="238" t="s">
        <v>5</v>
      </c>
      <c r="B9" s="239"/>
      <c r="C9" s="18">
        <v>52347916</v>
      </c>
      <c r="D9" s="12">
        <v>2509784</v>
      </c>
      <c r="E9" s="22">
        <f>SUM(C9:D9)</f>
        <v>54857700</v>
      </c>
      <c r="F9" s="18">
        <v>50957631</v>
      </c>
      <c r="G9" s="12">
        <v>662674</v>
      </c>
      <c r="H9" s="22">
        <f>SUM(F9:G9)</f>
        <v>51620305</v>
      </c>
      <c r="I9" s="109">
        <v>93</v>
      </c>
      <c r="J9" s="12">
        <v>386772</v>
      </c>
      <c r="K9" s="22">
        <f>SUM(I9:J9)</f>
        <v>386865</v>
      </c>
      <c r="L9" s="18">
        <f>C9-F9-I9</f>
        <v>1390192</v>
      </c>
      <c r="M9" s="65">
        <f>D9-G9-J9</f>
        <v>1460338</v>
      </c>
      <c r="N9" s="22">
        <f>SUM(L9:M9)</f>
        <v>2850530</v>
      </c>
      <c r="O9" s="236" t="s">
        <v>5</v>
      </c>
      <c r="P9" s="237"/>
    </row>
    <row r="10" spans="1:16" ht="27" customHeight="1">
      <c r="A10" s="238" t="s">
        <v>6</v>
      </c>
      <c r="B10" s="239"/>
      <c r="C10" s="18">
        <v>10386974</v>
      </c>
      <c r="D10" s="12">
        <v>5911125</v>
      </c>
      <c r="E10" s="22">
        <v>16298100</v>
      </c>
      <c r="F10" s="18">
        <v>9104509</v>
      </c>
      <c r="G10" s="12">
        <v>568642</v>
      </c>
      <c r="H10" s="22">
        <f aca="true" t="shared" si="1" ref="H10:H25">SUM(F10:G10)</f>
        <v>9673151</v>
      </c>
      <c r="I10" s="112">
        <v>0</v>
      </c>
      <c r="J10" s="12">
        <v>91587</v>
      </c>
      <c r="K10" s="22">
        <f aca="true" t="shared" si="2" ref="K10:K25">SUM(I10:J10)</f>
        <v>91587</v>
      </c>
      <c r="L10" s="18">
        <f>C10-F10-I10</f>
        <v>1282465</v>
      </c>
      <c r="M10" s="12">
        <v>5250897</v>
      </c>
      <c r="N10" s="22">
        <f aca="true" t="shared" si="3" ref="N10:N25">SUM(L10:M10)</f>
        <v>6533362</v>
      </c>
      <c r="O10" s="236" t="s">
        <v>6</v>
      </c>
      <c r="P10" s="237"/>
    </row>
    <row r="11" spans="1:16" ht="27" customHeight="1">
      <c r="A11" s="238" t="s">
        <v>7</v>
      </c>
      <c r="B11" s="239"/>
      <c r="C11" s="109" t="s">
        <v>162</v>
      </c>
      <c r="D11" s="12" t="s">
        <v>162</v>
      </c>
      <c r="E11" s="22" t="s">
        <v>163</v>
      </c>
      <c r="F11" s="109" t="s">
        <v>162</v>
      </c>
      <c r="G11" s="12" t="s">
        <v>162</v>
      </c>
      <c r="H11" s="22" t="s">
        <v>163</v>
      </c>
      <c r="I11" s="109" t="s">
        <v>162</v>
      </c>
      <c r="J11" s="12" t="s">
        <v>162</v>
      </c>
      <c r="K11" s="22" t="s">
        <v>163</v>
      </c>
      <c r="L11" s="109" t="s">
        <v>162</v>
      </c>
      <c r="M11" s="110" t="s">
        <v>162</v>
      </c>
      <c r="N11" s="111">
        <f t="shared" si="3"/>
        <v>0</v>
      </c>
      <c r="O11" s="236" t="s">
        <v>7</v>
      </c>
      <c r="P11" s="237"/>
    </row>
    <row r="12" spans="1:16" ht="27" customHeight="1">
      <c r="A12" s="238" t="s">
        <v>8</v>
      </c>
      <c r="B12" s="239"/>
      <c r="C12" s="109" t="s">
        <v>162</v>
      </c>
      <c r="D12" s="12">
        <v>311808</v>
      </c>
      <c r="E12" s="22">
        <f aca="true" t="shared" si="4" ref="E12:E25">SUM(C12:D12)</f>
        <v>311808</v>
      </c>
      <c r="F12" s="18" t="s">
        <v>162</v>
      </c>
      <c r="G12" s="12">
        <v>19455</v>
      </c>
      <c r="H12" s="22">
        <f t="shared" si="1"/>
        <v>19455</v>
      </c>
      <c r="I12" s="109" t="s">
        <v>162</v>
      </c>
      <c r="J12" s="12">
        <v>71991</v>
      </c>
      <c r="K12" s="22">
        <f t="shared" si="2"/>
        <v>71991</v>
      </c>
      <c r="L12" s="109" t="s">
        <v>162</v>
      </c>
      <c r="M12" s="12">
        <f>D12-G12-J12</f>
        <v>220362</v>
      </c>
      <c r="N12" s="22">
        <f t="shared" si="3"/>
        <v>220362</v>
      </c>
      <c r="O12" s="236" t="s">
        <v>8</v>
      </c>
      <c r="P12" s="237"/>
    </row>
    <row r="13" spans="1:16" ht="27" customHeight="1">
      <c r="A13" s="238" t="s">
        <v>9</v>
      </c>
      <c r="B13" s="239"/>
      <c r="C13" s="18">
        <v>63604827</v>
      </c>
      <c r="D13" s="12">
        <v>4616598</v>
      </c>
      <c r="E13" s="22">
        <f t="shared" si="4"/>
        <v>68221425</v>
      </c>
      <c r="F13" s="18">
        <v>61203630</v>
      </c>
      <c r="G13" s="12">
        <v>2228932</v>
      </c>
      <c r="H13" s="22">
        <f t="shared" si="1"/>
        <v>63432562</v>
      </c>
      <c r="I13" s="18">
        <v>3801</v>
      </c>
      <c r="J13" s="12">
        <v>297330</v>
      </c>
      <c r="K13" s="22">
        <f t="shared" si="2"/>
        <v>301131</v>
      </c>
      <c r="L13" s="18">
        <f>C13-F13-I13</f>
        <v>2397396</v>
      </c>
      <c r="M13" s="12">
        <f>D13-G13-J13</f>
        <v>2090336</v>
      </c>
      <c r="N13" s="22">
        <f t="shared" si="3"/>
        <v>4487732</v>
      </c>
      <c r="O13" s="236" t="s">
        <v>9</v>
      </c>
      <c r="P13" s="237"/>
    </row>
    <row r="14" spans="1:16" ht="27" customHeight="1">
      <c r="A14" s="238" t="s">
        <v>10</v>
      </c>
      <c r="B14" s="239"/>
      <c r="C14" s="18">
        <v>12879017</v>
      </c>
      <c r="D14" s="12">
        <v>3484</v>
      </c>
      <c r="E14" s="22">
        <v>12882500</v>
      </c>
      <c r="F14" s="18">
        <v>12868414</v>
      </c>
      <c r="G14" s="12">
        <v>3475</v>
      </c>
      <c r="H14" s="22">
        <f t="shared" si="1"/>
        <v>12871889</v>
      </c>
      <c r="I14" s="109" t="s">
        <v>162</v>
      </c>
      <c r="J14" s="12" t="s">
        <v>162</v>
      </c>
      <c r="K14" s="22" t="s">
        <v>163</v>
      </c>
      <c r="L14" s="18">
        <v>10603</v>
      </c>
      <c r="M14" s="12">
        <v>8</v>
      </c>
      <c r="N14" s="22">
        <f t="shared" si="3"/>
        <v>10611</v>
      </c>
      <c r="O14" s="236" t="s">
        <v>10</v>
      </c>
      <c r="P14" s="237"/>
    </row>
    <row r="15" spans="1:16" ht="27" customHeight="1">
      <c r="A15" s="238" t="s">
        <v>11</v>
      </c>
      <c r="B15" s="239"/>
      <c r="C15" s="225">
        <v>80622</v>
      </c>
      <c r="D15" s="12">
        <v>115</v>
      </c>
      <c r="E15" s="22">
        <f t="shared" si="4"/>
        <v>80737</v>
      </c>
      <c r="F15" s="109">
        <v>80061</v>
      </c>
      <c r="G15" s="12">
        <v>17</v>
      </c>
      <c r="H15" s="22">
        <f t="shared" si="1"/>
        <v>80078</v>
      </c>
      <c r="I15" s="109" t="s">
        <v>162</v>
      </c>
      <c r="J15" s="110" t="s">
        <v>162</v>
      </c>
      <c r="K15" s="111">
        <f t="shared" si="2"/>
        <v>0</v>
      </c>
      <c r="L15" s="109">
        <v>561</v>
      </c>
      <c r="M15" s="12">
        <v>98</v>
      </c>
      <c r="N15" s="22">
        <v>660</v>
      </c>
      <c r="O15" s="236" t="s">
        <v>11</v>
      </c>
      <c r="P15" s="237"/>
    </row>
    <row r="16" spans="1:16" ht="27" customHeight="1">
      <c r="A16" s="238" t="s">
        <v>12</v>
      </c>
      <c r="B16" s="239"/>
      <c r="C16" s="18">
        <v>8232481</v>
      </c>
      <c r="D16" s="12">
        <v>227</v>
      </c>
      <c r="E16" s="22">
        <v>8232709</v>
      </c>
      <c r="F16" s="18">
        <v>8232481</v>
      </c>
      <c r="G16" s="110">
        <v>109</v>
      </c>
      <c r="H16" s="22">
        <f t="shared" si="1"/>
        <v>8232590</v>
      </c>
      <c r="I16" s="109" t="s">
        <v>162</v>
      </c>
      <c r="J16" s="110" t="s">
        <v>162</v>
      </c>
      <c r="K16" s="111">
        <f t="shared" si="2"/>
        <v>0</v>
      </c>
      <c r="L16" s="109" t="s">
        <v>162</v>
      </c>
      <c r="M16" s="12">
        <v>119</v>
      </c>
      <c r="N16" s="22">
        <f t="shared" si="3"/>
        <v>119</v>
      </c>
      <c r="O16" s="236" t="s">
        <v>12</v>
      </c>
      <c r="P16" s="237"/>
    </row>
    <row r="17" spans="1:16" ht="27" customHeight="1">
      <c r="A17" s="238" t="s">
        <v>13</v>
      </c>
      <c r="B17" s="239"/>
      <c r="C17" s="109" t="s">
        <v>162</v>
      </c>
      <c r="D17" s="110" t="s">
        <v>162</v>
      </c>
      <c r="E17" s="111">
        <f t="shared" si="4"/>
        <v>0</v>
      </c>
      <c r="F17" s="109" t="s">
        <v>162</v>
      </c>
      <c r="G17" s="110" t="s">
        <v>162</v>
      </c>
      <c r="H17" s="111">
        <f t="shared" si="1"/>
        <v>0</v>
      </c>
      <c r="I17" s="109" t="s">
        <v>162</v>
      </c>
      <c r="J17" s="110" t="s">
        <v>162</v>
      </c>
      <c r="K17" s="111">
        <f t="shared" si="2"/>
        <v>0</v>
      </c>
      <c r="L17" s="109" t="s">
        <v>162</v>
      </c>
      <c r="M17" s="110" t="s">
        <v>162</v>
      </c>
      <c r="N17" s="111">
        <f t="shared" si="3"/>
        <v>0</v>
      </c>
      <c r="O17" s="236" t="s">
        <v>13</v>
      </c>
      <c r="P17" s="237"/>
    </row>
    <row r="18" spans="1:16" ht="27" customHeight="1">
      <c r="A18" s="238" t="s">
        <v>14</v>
      </c>
      <c r="B18" s="239"/>
      <c r="C18" s="109" t="s">
        <v>162</v>
      </c>
      <c r="D18" s="110" t="s">
        <v>162</v>
      </c>
      <c r="E18" s="111">
        <f t="shared" si="4"/>
        <v>0</v>
      </c>
      <c r="F18" s="109" t="s">
        <v>162</v>
      </c>
      <c r="G18" s="110" t="s">
        <v>162</v>
      </c>
      <c r="H18" s="111">
        <f t="shared" si="1"/>
        <v>0</v>
      </c>
      <c r="I18" s="109" t="s">
        <v>162</v>
      </c>
      <c r="J18" s="110" t="s">
        <v>162</v>
      </c>
      <c r="K18" s="111">
        <f t="shared" si="2"/>
        <v>0</v>
      </c>
      <c r="L18" s="109" t="s">
        <v>162</v>
      </c>
      <c r="M18" s="110" t="s">
        <v>162</v>
      </c>
      <c r="N18" s="111">
        <f t="shared" si="3"/>
        <v>0</v>
      </c>
      <c r="O18" s="236" t="s">
        <v>14</v>
      </c>
      <c r="P18" s="237"/>
    </row>
    <row r="19" spans="1:16" ht="27" customHeight="1">
      <c r="A19" s="238" t="s">
        <v>15</v>
      </c>
      <c r="B19" s="239"/>
      <c r="C19" s="109" t="s">
        <v>162</v>
      </c>
      <c r="D19" s="12">
        <v>2184</v>
      </c>
      <c r="E19" s="22">
        <f t="shared" si="4"/>
        <v>2184</v>
      </c>
      <c r="F19" s="109" t="s">
        <v>162</v>
      </c>
      <c r="G19" s="12">
        <v>261</v>
      </c>
      <c r="H19" s="22">
        <f t="shared" si="1"/>
        <v>261</v>
      </c>
      <c r="I19" s="109" t="s">
        <v>162</v>
      </c>
      <c r="J19" s="12">
        <v>656</v>
      </c>
      <c r="K19" s="22">
        <f t="shared" si="2"/>
        <v>656</v>
      </c>
      <c r="L19" s="109" t="s">
        <v>162</v>
      </c>
      <c r="M19" s="12">
        <v>1267</v>
      </c>
      <c r="N19" s="22">
        <f t="shared" si="3"/>
        <v>1267</v>
      </c>
      <c r="O19" s="236" t="s">
        <v>15</v>
      </c>
      <c r="P19" s="237"/>
    </row>
    <row r="20" spans="1:16" ht="27" customHeight="1">
      <c r="A20" s="238" t="s">
        <v>16</v>
      </c>
      <c r="B20" s="239"/>
      <c r="C20" s="18">
        <v>2955102</v>
      </c>
      <c r="D20" s="110" t="s">
        <v>162</v>
      </c>
      <c r="E20" s="22">
        <f t="shared" si="4"/>
        <v>2955102</v>
      </c>
      <c r="F20" s="18">
        <v>2955102</v>
      </c>
      <c r="G20" s="12" t="s">
        <v>162</v>
      </c>
      <c r="H20" s="22">
        <f t="shared" si="1"/>
        <v>2955102</v>
      </c>
      <c r="I20" s="109" t="s">
        <v>162</v>
      </c>
      <c r="J20" s="110" t="s">
        <v>162</v>
      </c>
      <c r="K20" s="111">
        <f t="shared" si="2"/>
        <v>0</v>
      </c>
      <c r="L20" s="109" t="s">
        <v>162</v>
      </c>
      <c r="M20" s="110" t="s">
        <v>162</v>
      </c>
      <c r="N20" s="111">
        <f t="shared" si="3"/>
        <v>0</v>
      </c>
      <c r="O20" s="236" t="s">
        <v>16</v>
      </c>
      <c r="P20" s="237"/>
    </row>
    <row r="21" spans="1:16" ht="27" customHeight="1">
      <c r="A21" s="238" t="s">
        <v>17</v>
      </c>
      <c r="B21" s="239"/>
      <c r="C21" s="18">
        <v>31318189</v>
      </c>
      <c r="D21" s="12">
        <v>2608311</v>
      </c>
      <c r="E21" s="22">
        <f t="shared" si="4"/>
        <v>33926500</v>
      </c>
      <c r="F21" s="18">
        <v>28742961</v>
      </c>
      <c r="G21" s="12">
        <v>2608311</v>
      </c>
      <c r="H21" s="22">
        <f t="shared" si="1"/>
        <v>31351272</v>
      </c>
      <c r="I21" s="109" t="s">
        <v>162</v>
      </c>
      <c r="J21" s="110" t="s">
        <v>162</v>
      </c>
      <c r="K21" s="111">
        <f t="shared" si="2"/>
        <v>0</v>
      </c>
      <c r="L21" s="18">
        <v>2575228</v>
      </c>
      <c r="M21" s="110" t="s">
        <v>162</v>
      </c>
      <c r="N21" s="22">
        <f t="shared" si="3"/>
        <v>2575228</v>
      </c>
      <c r="O21" s="236" t="s">
        <v>17</v>
      </c>
      <c r="P21" s="237"/>
    </row>
    <row r="22" spans="1:16" ht="27" customHeight="1">
      <c r="A22" s="238" t="s">
        <v>18</v>
      </c>
      <c r="B22" s="239"/>
      <c r="C22" s="18">
        <v>763619</v>
      </c>
      <c r="D22" s="12">
        <v>9259</v>
      </c>
      <c r="E22" s="22">
        <f t="shared" si="4"/>
        <v>772878</v>
      </c>
      <c r="F22" s="18">
        <v>751595</v>
      </c>
      <c r="G22" s="12">
        <v>9259</v>
      </c>
      <c r="H22" s="22">
        <f t="shared" si="1"/>
        <v>760854</v>
      </c>
      <c r="I22" s="109" t="s">
        <v>162</v>
      </c>
      <c r="J22" s="110" t="s">
        <v>162</v>
      </c>
      <c r="K22" s="111">
        <f t="shared" si="2"/>
        <v>0</v>
      </c>
      <c r="L22" s="18">
        <v>12025</v>
      </c>
      <c r="M22" s="110" t="s">
        <v>162</v>
      </c>
      <c r="N22" s="22">
        <f t="shared" si="3"/>
        <v>12025</v>
      </c>
      <c r="O22" s="236" t="s">
        <v>18</v>
      </c>
      <c r="P22" s="237"/>
    </row>
    <row r="23" spans="1:16" ht="27" customHeight="1">
      <c r="A23" s="238" t="s">
        <v>19</v>
      </c>
      <c r="B23" s="239"/>
      <c r="C23" s="18">
        <v>5246</v>
      </c>
      <c r="D23" s="110" t="s">
        <v>162</v>
      </c>
      <c r="E23" s="22">
        <f t="shared" si="4"/>
        <v>5246</v>
      </c>
      <c r="F23" s="18">
        <v>5246</v>
      </c>
      <c r="G23" s="110" t="s">
        <v>162</v>
      </c>
      <c r="H23" s="22">
        <f t="shared" si="1"/>
        <v>5246</v>
      </c>
      <c r="I23" s="109" t="s">
        <v>162</v>
      </c>
      <c r="J23" s="110" t="s">
        <v>162</v>
      </c>
      <c r="K23" s="111">
        <f t="shared" si="2"/>
        <v>0</v>
      </c>
      <c r="L23" s="109" t="s">
        <v>162</v>
      </c>
      <c r="M23" s="110" t="s">
        <v>162</v>
      </c>
      <c r="N23" s="111">
        <f t="shared" si="3"/>
        <v>0</v>
      </c>
      <c r="O23" s="236" t="s">
        <v>19</v>
      </c>
      <c r="P23" s="237"/>
    </row>
    <row r="24" spans="1:16" ht="27" customHeight="1">
      <c r="A24" s="238" t="s">
        <v>20</v>
      </c>
      <c r="B24" s="239"/>
      <c r="C24" s="18">
        <v>4538908</v>
      </c>
      <c r="D24" s="12">
        <v>1099</v>
      </c>
      <c r="E24" s="22">
        <v>4540008</v>
      </c>
      <c r="F24" s="18">
        <v>4538480</v>
      </c>
      <c r="G24" s="110">
        <v>2</v>
      </c>
      <c r="H24" s="22">
        <v>4538481</v>
      </c>
      <c r="I24" s="109" t="s">
        <v>162</v>
      </c>
      <c r="J24" s="110" t="s">
        <v>162</v>
      </c>
      <c r="K24" s="111">
        <f t="shared" si="2"/>
        <v>0</v>
      </c>
      <c r="L24" s="18">
        <v>429</v>
      </c>
      <c r="M24" s="12">
        <v>1098</v>
      </c>
      <c r="N24" s="22">
        <f t="shared" si="3"/>
        <v>1527</v>
      </c>
      <c r="O24" s="236" t="s">
        <v>20</v>
      </c>
      <c r="P24" s="237"/>
    </row>
    <row r="25" spans="1:16" ht="27" customHeight="1">
      <c r="A25" s="238" t="s">
        <v>21</v>
      </c>
      <c r="B25" s="239"/>
      <c r="C25" s="18">
        <v>1626287</v>
      </c>
      <c r="D25" s="12">
        <v>6441</v>
      </c>
      <c r="E25" s="22">
        <f t="shared" si="4"/>
        <v>1632728</v>
      </c>
      <c r="F25" s="18">
        <v>1625885</v>
      </c>
      <c r="G25" s="12">
        <v>5889</v>
      </c>
      <c r="H25" s="22">
        <f t="shared" si="1"/>
        <v>1631774</v>
      </c>
      <c r="I25" s="109" t="s">
        <v>162</v>
      </c>
      <c r="J25" s="12">
        <v>501</v>
      </c>
      <c r="K25" s="22">
        <f t="shared" si="2"/>
        <v>501</v>
      </c>
      <c r="L25" s="18">
        <v>402</v>
      </c>
      <c r="M25" s="12">
        <v>52</v>
      </c>
      <c r="N25" s="22">
        <f t="shared" si="3"/>
        <v>454</v>
      </c>
      <c r="O25" s="236" t="s">
        <v>21</v>
      </c>
      <c r="P25" s="237"/>
    </row>
    <row r="26" spans="1:16" ht="27" customHeight="1" thickBot="1">
      <c r="A26" s="250"/>
      <c r="B26" s="251"/>
      <c r="C26" s="19"/>
      <c r="D26" s="25"/>
      <c r="E26" s="23"/>
      <c r="F26" s="19"/>
      <c r="G26" s="25"/>
      <c r="H26" s="23"/>
      <c r="I26" s="19"/>
      <c r="J26" s="25"/>
      <c r="K26" s="23"/>
      <c r="L26" s="19"/>
      <c r="M26" s="25"/>
      <c r="N26" s="23"/>
      <c r="O26" s="240"/>
      <c r="P26" s="241"/>
    </row>
    <row r="27" spans="1:16" s="3" customFormat="1" ht="27" customHeight="1" thickBot="1" thickTop="1">
      <c r="A27" s="252" t="s">
        <v>32</v>
      </c>
      <c r="B27" s="253"/>
      <c r="C27" s="20">
        <v>278783841</v>
      </c>
      <c r="D27" s="26">
        <v>24511990</v>
      </c>
      <c r="E27" s="24">
        <v>303295832</v>
      </c>
      <c r="F27" s="20">
        <f>SUM(F8,F9:F25)</f>
        <v>269716025</v>
      </c>
      <c r="G27" s="26">
        <v>7561290</v>
      </c>
      <c r="H27" s="24">
        <v>277277315</v>
      </c>
      <c r="I27" s="20">
        <v>4062</v>
      </c>
      <c r="J27" s="26">
        <f>SUM(J8,J9:J25)</f>
        <v>1436127</v>
      </c>
      <c r="K27" s="24">
        <v>1440189</v>
      </c>
      <c r="L27" s="20">
        <f>SUM(L8,L9:L25)</f>
        <v>9063755</v>
      </c>
      <c r="M27" s="26">
        <v>15514573</v>
      </c>
      <c r="N27" s="24">
        <v>24578328</v>
      </c>
      <c r="O27" s="234" t="s">
        <v>33</v>
      </c>
      <c r="P27" s="235"/>
    </row>
    <row r="28" ht="11.25">
      <c r="A28" s="1" t="s">
        <v>157</v>
      </c>
    </row>
    <row r="29" ht="11.25">
      <c r="A29" s="1" t="s">
        <v>35</v>
      </c>
    </row>
    <row r="30" spans="1:2" ht="11.25">
      <c r="A30" s="1" t="s">
        <v>36</v>
      </c>
      <c r="B30" s="4"/>
    </row>
    <row r="31" ht="11.25">
      <c r="A31" s="1" t="s">
        <v>34</v>
      </c>
    </row>
    <row r="32" ht="11.25">
      <c r="A32" s="1" t="s">
        <v>37</v>
      </c>
    </row>
    <row r="33" ht="11.25">
      <c r="A33" s="1" t="s">
        <v>22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47">
    <mergeCell ref="I3:K3"/>
    <mergeCell ref="F3:H3"/>
    <mergeCell ref="C3:E3"/>
    <mergeCell ref="A3:B4"/>
    <mergeCell ref="A1:P1"/>
    <mergeCell ref="O11:P11"/>
    <mergeCell ref="A12:B12"/>
    <mergeCell ref="O12:P12"/>
    <mergeCell ref="A9:B9"/>
    <mergeCell ref="O9:P9"/>
    <mergeCell ref="A10:B10"/>
    <mergeCell ref="O10:P10"/>
    <mergeCell ref="A11:B11"/>
    <mergeCell ref="L3:N3"/>
    <mergeCell ref="A15:B15"/>
    <mergeCell ref="A13:B13"/>
    <mergeCell ref="O13:P13"/>
    <mergeCell ref="A14:B14"/>
    <mergeCell ref="O14:P14"/>
    <mergeCell ref="A19:B19"/>
    <mergeCell ref="O27:P27"/>
    <mergeCell ref="A24:B24"/>
    <mergeCell ref="O24:P24"/>
    <mergeCell ref="A25:B25"/>
    <mergeCell ref="O25:P25"/>
    <mergeCell ref="A26:B26"/>
    <mergeCell ref="A27:B27"/>
    <mergeCell ref="O26:P26"/>
    <mergeCell ref="O3:P4"/>
    <mergeCell ref="P6:P8"/>
    <mergeCell ref="A6:A8"/>
    <mergeCell ref="A18:B18"/>
    <mergeCell ref="A17:B17"/>
    <mergeCell ref="O17:P17"/>
    <mergeCell ref="O18:P18"/>
    <mergeCell ref="O15:P15"/>
    <mergeCell ref="A16:B16"/>
    <mergeCell ref="O16:P16"/>
    <mergeCell ref="A23:B23"/>
    <mergeCell ref="O23:P23"/>
    <mergeCell ref="O22:P22"/>
    <mergeCell ref="O20:P20"/>
    <mergeCell ref="O21:P21"/>
    <mergeCell ref="A22:B22"/>
    <mergeCell ref="A21:B21"/>
    <mergeCell ref="O19:P19"/>
    <mergeCell ref="A20:B20"/>
  </mergeCells>
  <printOptions/>
  <pageMargins left="0.5511811023622047" right="0.35433070866141736" top="0.3937007874015748" bottom="0.31496062992125984" header="0.2755905511811024" footer="0.2362204724409449"/>
  <pageSetup fitToHeight="1" fitToWidth="1" horizontalDpi="600" verticalDpi="600" orientation="landscape" paperSize="9" scale="76" r:id="rId1"/>
  <headerFooter alignWithMargins="0">
    <oddHeader>&amp;R&amp;"ＭＳ Ｐゴシック,太字"&amp;9沖縄国税事務所　国税徴収等1　（H18）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12.625" style="2" customWidth="1"/>
  </cols>
  <sheetData>
    <row r="1" ht="12" thickBot="1">
      <c r="A1" s="2" t="s">
        <v>62</v>
      </c>
    </row>
    <row r="2" spans="1:14" ht="15" customHeight="1">
      <c r="A2" s="262" t="s">
        <v>42</v>
      </c>
      <c r="B2" s="255" t="s">
        <v>38</v>
      </c>
      <c r="C2" s="256"/>
      <c r="D2" s="257"/>
      <c r="E2" s="255" t="s">
        <v>39</v>
      </c>
      <c r="F2" s="256"/>
      <c r="G2" s="257"/>
      <c r="H2" s="255" t="s">
        <v>40</v>
      </c>
      <c r="I2" s="256"/>
      <c r="J2" s="257"/>
      <c r="K2" s="255" t="s">
        <v>41</v>
      </c>
      <c r="L2" s="256"/>
      <c r="M2" s="256"/>
      <c r="N2" s="264" t="s">
        <v>42</v>
      </c>
    </row>
    <row r="3" spans="1:14" ht="18" customHeight="1">
      <c r="A3" s="263"/>
      <c r="B3" s="13" t="s">
        <v>0</v>
      </c>
      <c r="C3" s="14" t="s">
        <v>43</v>
      </c>
      <c r="D3" s="16" t="s">
        <v>1</v>
      </c>
      <c r="E3" s="13" t="s">
        <v>0</v>
      </c>
      <c r="F3" s="15" t="s">
        <v>44</v>
      </c>
      <c r="G3" s="16" t="s">
        <v>1</v>
      </c>
      <c r="H3" s="13" t="s">
        <v>0</v>
      </c>
      <c r="I3" s="15" t="s">
        <v>44</v>
      </c>
      <c r="J3" s="16" t="s">
        <v>1</v>
      </c>
      <c r="K3" s="13" t="s">
        <v>0</v>
      </c>
      <c r="L3" s="15" t="s">
        <v>44</v>
      </c>
      <c r="M3" s="16" t="s">
        <v>1</v>
      </c>
      <c r="N3" s="265"/>
    </row>
    <row r="4" spans="1:14" s="34" customFormat="1" ht="11.25">
      <c r="A4" s="75"/>
      <c r="B4" s="77" t="s">
        <v>2</v>
      </c>
      <c r="C4" s="78" t="s">
        <v>2</v>
      </c>
      <c r="D4" s="79" t="s">
        <v>2</v>
      </c>
      <c r="E4" s="77" t="s">
        <v>2</v>
      </c>
      <c r="F4" s="78" t="s">
        <v>2</v>
      </c>
      <c r="G4" s="79" t="s">
        <v>2</v>
      </c>
      <c r="H4" s="77" t="s">
        <v>2</v>
      </c>
      <c r="I4" s="78" t="s">
        <v>2</v>
      </c>
      <c r="J4" s="79" t="s">
        <v>2</v>
      </c>
      <c r="K4" s="77" t="s">
        <v>2</v>
      </c>
      <c r="L4" s="78" t="s">
        <v>2</v>
      </c>
      <c r="M4" s="79" t="s">
        <v>2</v>
      </c>
      <c r="N4" s="76"/>
    </row>
    <row r="5" spans="1:14" ht="30" customHeight="1">
      <c r="A5" s="27" t="s">
        <v>58</v>
      </c>
      <c r="B5" s="30">
        <v>266452586</v>
      </c>
      <c r="C5" s="31">
        <v>35234124</v>
      </c>
      <c r="D5" s="32">
        <v>301686710</v>
      </c>
      <c r="E5" s="30">
        <v>254887838</v>
      </c>
      <c r="F5" s="31">
        <v>8308621</v>
      </c>
      <c r="G5" s="32">
        <v>263196459</v>
      </c>
      <c r="H5" s="30">
        <v>5351</v>
      </c>
      <c r="I5" s="31">
        <v>2775370</v>
      </c>
      <c r="J5" s="32">
        <v>2780721</v>
      </c>
      <c r="K5" s="30">
        <v>11559397</v>
      </c>
      <c r="L5" s="31">
        <v>24150133</v>
      </c>
      <c r="M5" s="32">
        <v>35709530</v>
      </c>
      <c r="N5" s="33" t="s">
        <v>58</v>
      </c>
    </row>
    <row r="6" spans="1:14" ht="30" customHeight="1">
      <c r="A6" s="27" t="s">
        <v>59</v>
      </c>
      <c r="B6" s="6">
        <v>260129578</v>
      </c>
      <c r="C6" s="7">
        <v>30870298</v>
      </c>
      <c r="D6" s="8">
        <v>290999876</v>
      </c>
      <c r="E6" s="6">
        <v>250526628</v>
      </c>
      <c r="F6" s="7">
        <v>7656419</v>
      </c>
      <c r="G6" s="8">
        <v>258183047</v>
      </c>
      <c r="H6" s="6">
        <v>75112</v>
      </c>
      <c r="I6" s="7">
        <v>3131183</v>
      </c>
      <c r="J6" s="8">
        <v>3206295</v>
      </c>
      <c r="K6" s="6">
        <v>9527838</v>
      </c>
      <c r="L6" s="7">
        <v>20082696</v>
      </c>
      <c r="M6" s="8">
        <v>29610534</v>
      </c>
      <c r="N6" s="33" t="s">
        <v>59</v>
      </c>
    </row>
    <row r="7" spans="1:14" ht="30" customHeight="1">
      <c r="A7" s="27" t="s">
        <v>60</v>
      </c>
      <c r="B7" s="6">
        <v>265880439</v>
      </c>
      <c r="C7" s="7">
        <v>27241674</v>
      </c>
      <c r="D7" s="8">
        <v>293122113</v>
      </c>
      <c r="E7" s="6">
        <v>254721313</v>
      </c>
      <c r="F7" s="7">
        <v>7590068</v>
      </c>
      <c r="G7" s="8">
        <v>262311381</v>
      </c>
      <c r="H7" s="6">
        <v>9332</v>
      </c>
      <c r="I7" s="7">
        <v>1778202</v>
      </c>
      <c r="J7" s="8">
        <v>1787534</v>
      </c>
      <c r="K7" s="6">
        <v>11149793</v>
      </c>
      <c r="L7" s="7">
        <v>17873404</v>
      </c>
      <c r="M7" s="8">
        <v>29023197</v>
      </c>
      <c r="N7" s="33" t="s">
        <v>60</v>
      </c>
    </row>
    <row r="8" spans="1:14" ht="30" customHeight="1">
      <c r="A8" s="27" t="s">
        <v>69</v>
      </c>
      <c r="B8" s="6">
        <v>273589898</v>
      </c>
      <c r="C8" s="7">
        <v>27284302</v>
      </c>
      <c r="D8" s="8">
        <v>300874200</v>
      </c>
      <c r="E8" s="6">
        <v>265440625</v>
      </c>
      <c r="F8" s="7">
        <v>8406082</v>
      </c>
      <c r="G8" s="8">
        <v>273846707</v>
      </c>
      <c r="H8" s="6">
        <v>3541</v>
      </c>
      <c r="I8" s="7">
        <v>1440987</v>
      </c>
      <c r="J8" s="8">
        <v>1444528</v>
      </c>
      <c r="K8" s="6">
        <v>8145733</v>
      </c>
      <c r="L8" s="7">
        <v>17437233</v>
      </c>
      <c r="M8" s="8">
        <v>25582966</v>
      </c>
      <c r="N8" s="33" t="s">
        <v>69</v>
      </c>
    </row>
    <row r="9" spans="1:14" ht="30" customHeight="1" thickBot="1">
      <c r="A9" s="28" t="s">
        <v>156</v>
      </c>
      <c r="B9" s="226">
        <v>278783841</v>
      </c>
      <c r="C9" s="227">
        <v>24511990</v>
      </c>
      <c r="D9" s="228">
        <v>303295832</v>
      </c>
      <c r="E9" s="226">
        <v>269716025</v>
      </c>
      <c r="F9" s="227">
        <v>7561290</v>
      </c>
      <c r="G9" s="228">
        <v>277277315</v>
      </c>
      <c r="H9" s="226">
        <v>4062</v>
      </c>
      <c r="I9" s="227">
        <v>1436127</v>
      </c>
      <c r="J9" s="228">
        <v>1440189</v>
      </c>
      <c r="K9" s="226">
        <v>9063755</v>
      </c>
      <c r="L9" s="227">
        <v>15514573</v>
      </c>
      <c r="M9" s="228">
        <v>24578328</v>
      </c>
      <c r="N9" s="29" t="s">
        <v>156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mergeCells count="6">
    <mergeCell ref="A2:A3"/>
    <mergeCell ref="N2:N3"/>
    <mergeCell ref="K2:M2"/>
    <mergeCell ref="B2:D2"/>
    <mergeCell ref="E2:G2"/>
    <mergeCell ref="H2:J2"/>
  </mergeCells>
  <printOptions/>
  <pageMargins left="0.4330708661417323" right="0.1968503937007874" top="0.3937007874015748" bottom="0.984251968503937" header="0.2755905511811024" footer="0.5118110236220472"/>
  <pageSetup fitToHeight="1" fitToWidth="1" horizontalDpi="1200" verticalDpi="1200" orientation="landscape" paperSize="9" scale="81" r:id="rId2"/>
  <headerFooter alignWithMargins="0">
    <oddHeader>&amp;R&amp;"ＭＳ Ｐゴシック,太字"&amp;9沖縄国税事務所　国税徴収等1　（H18）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workbookViewId="0" topLeftCell="A1">
      <pane ySplit="3" topLeftCell="BM4" activePane="bottomLeft" state="frozen"/>
      <selection pane="topLeft" activeCell="A5" sqref="A5"/>
      <selection pane="bottomLeft" activeCell="A1" sqref="A1"/>
    </sheetView>
  </sheetViews>
  <sheetFormatPr defaultColWidth="9.00390625" defaultRowHeight="13.5"/>
  <cols>
    <col min="1" max="1" width="10.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0.50390625" style="2" bestFit="1" customWidth="1"/>
    <col min="6" max="7" width="9.00390625" style="2" bestFit="1" customWidth="1"/>
    <col min="8" max="8" width="10.50390625" style="2" bestFit="1" customWidth="1"/>
    <col min="9" max="10" width="11.375" style="2" bestFit="1" customWidth="1"/>
    <col min="11" max="11" width="10.50390625" style="2" bestFit="1" customWidth="1"/>
    <col min="12" max="13" width="9.75390625" style="2" bestFit="1" customWidth="1"/>
    <col min="14" max="14" width="9.00390625" style="5" bestFit="1" customWidth="1"/>
    <col min="15" max="16384" width="5.875" style="2" customWidth="1"/>
  </cols>
  <sheetData>
    <row r="1" ht="12" thickBot="1">
      <c r="A1" s="2" t="s">
        <v>63</v>
      </c>
    </row>
    <row r="2" spans="1:14" s="5" customFormat="1" ht="14.25" customHeight="1">
      <c r="A2" s="266" t="s">
        <v>45</v>
      </c>
      <c r="B2" s="255" t="s">
        <v>46</v>
      </c>
      <c r="C2" s="256"/>
      <c r="D2" s="257"/>
      <c r="E2" s="255" t="s">
        <v>47</v>
      </c>
      <c r="F2" s="256"/>
      <c r="G2" s="257"/>
      <c r="H2" s="255" t="s">
        <v>48</v>
      </c>
      <c r="I2" s="256"/>
      <c r="J2" s="257"/>
      <c r="K2" s="255" t="s">
        <v>49</v>
      </c>
      <c r="L2" s="256"/>
      <c r="M2" s="257"/>
      <c r="N2" s="264" t="s">
        <v>78</v>
      </c>
    </row>
    <row r="3" spans="1:14" s="5" customFormat="1" ht="18" customHeight="1">
      <c r="A3" s="267"/>
      <c r="B3" s="35" t="s">
        <v>50</v>
      </c>
      <c r="C3" s="14" t="s">
        <v>39</v>
      </c>
      <c r="D3" s="16" t="s">
        <v>51</v>
      </c>
      <c r="E3" s="35" t="s">
        <v>50</v>
      </c>
      <c r="F3" s="14" t="s">
        <v>39</v>
      </c>
      <c r="G3" s="16" t="s">
        <v>51</v>
      </c>
      <c r="H3" s="35" t="s">
        <v>50</v>
      </c>
      <c r="I3" s="14" t="s">
        <v>39</v>
      </c>
      <c r="J3" s="16" t="s">
        <v>51</v>
      </c>
      <c r="K3" s="35" t="s">
        <v>50</v>
      </c>
      <c r="L3" s="14" t="s">
        <v>39</v>
      </c>
      <c r="M3" s="16" t="s">
        <v>51</v>
      </c>
      <c r="N3" s="265"/>
    </row>
    <row r="4" spans="1:14" ht="11.25">
      <c r="A4" s="83"/>
      <c r="B4" s="80" t="s">
        <v>2</v>
      </c>
      <c r="C4" s="56" t="s">
        <v>2</v>
      </c>
      <c r="D4" s="81" t="s">
        <v>2</v>
      </c>
      <c r="E4" s="80" t="s">
        <v>2</v>
      </c>
      <c r="F4" s="56" t="s">
        <v>2</v>
      </c>
      <c r="G4" s="81" t="s">
        <v>2</v>
      </c>
      <c r="H4" s="80" t="s">
        <v>2</v>
      </c>
      <c r="I4" s="56" t="s">
        <v>2</v>
      </c>
      <c r="J4" s="81" t="s">
        <v>2</v>
      </c>
      <c r="K4" s="80" t="s">
        <v>2</v>
      </c>
      <c r="L4" s="56" t="s">
        <v>2</v>
      </c>
      <c r="M4" s="81" t="s">
        <v>2</v>
      </c>
      <c r="N4" s="82"/>
    </row>
    <row r="5" spans="1:14" ht="18" customHeight="1">
      <c r="A5" s="104" t="s">
        <v>70</v>
      </c>
      <c r="B5" s="84">
        <v>31689962</v>
      </c>
      <c r="C5" s="61">
        <v>31502405</v>
      </c>
      <c r="D5" s="85">
        <v>180031</v>
      </c>
      <c r="E5" s="84">
        <v>8133661</v>
      </c>
      <c r="F5" s="61">
        <v>7004617</v>
      </c>
      <c r="G5" s="85">
        <v>1001733</v>
      </c>
      <c r="H5" s="84">
        <v>20788529</v>
      </c>
      <c r="I5" s="61">
        <v>20607879</v>
      </c>
      <c r="J5" s="85">
        <v>176270</v>
      </c>
      <c r="K5" s="84">
        <v>4197293</v>
      </c>
      <c r="L5" s="61">
        <v>2874395</v>
      </c>
      <c r="M5" s="85">
        <v>1318136</v>
      </c>
      <c r="N5" s="105" t="str">
        <f>A5</f>
        <v>那覇</v>
      </c>
    </row>
    <row r="6" spans="1:14" ht="18" customHeight="1">
      <c r="A6" s="95" t="s">
        <v>72</v>
      </c>
      <c r="B6" s="87">
        <v>1331527</v>
      </c>
      <c r="C6" s="65">
        <v>1321536</v>
      </c>
      <c r="D6" s="88">
        <v>9895</v>
      </c>
      <c r="E6" s="87">
        <v>604170</v>
      </c>
      <c r="F6" s="65">
        <v>550684</v>
      </c>
      <c r="G6" s="88">
        <v>42405</v>
      </c>
      <c r="H6" s="87">
        <v>937397</v>
      </c>
      <c r="I6" s="65">
        <v>918167</v>
      </c>
      <c r="J6" s="88">
        <v>19050</v>
      </c>
      <c r="K6" s="87">
        <v>39724</v>
      </c>
      <c r="L6" s="65">
        <v>29111</v>
      </c>
      <c r="M6" s="85">
        <v>10593</v>
      </c>
      <c r="N6" s="105" t="str">
        <f aca="true" t="shared" si="0" ref="N6:N11">A6</f>
        <v>平良</v>
      </c>
    </row>
    <row r="7" spans="1:14" ht="18" customHeight="1">
      <c r="A7" s="95" t="s">
        <v>73</v>
      </c>
      <c r="B7" s="87">
        <v>1349824</v>
      </c>
      <c r="C7" s="65">
        <v>1331900</v>
      </c>
      <c r="D7" s="88">
        <v>17065</v>
      </c>
      <c r="E7" s="87">
        <v>953184</v>
      </c>
      <c r="F7" s="65">
        <v>806561</v>
      </c>
      <c r="G7" s="88">
        <v>140258</v>
      </c>
      <c r="H7" s="87">
        <v>749524</v>
      </c>
      <c r="I7" s="65">
        <v>683440</v>
      </c>
      <c r="J7" s="88">
        <v>66085</v>
      </c>
      <c r="K7" s="87">
        <v>230387</v>
      </c>
      <c r="L7" s="65">
        <v>209718</v>
      </c>
      <c r="M7" s="85">
        <v>20199</v>
      </c>
      <c r="N7" s="105" t="str">
        <f t="shared" si="0"/>
        <v>石垣</v>
      </c>
    </row>
    <row r="8" spans="1:14" ht="18" customHeight="1">
      <c r="A8" s="95" t="s">
        <v>71</v>
      </c>
      <c r="B8" s="87">
        <v>13671396</v>
      </c>
      <c r="C8" s="65">
        <v>13510432</v>
      </c>
      <c r="D8" s="88">
        <v>148834</v>
      </c>
      <c r="E8" s="87">
        <v>5690785</v>
      </c>
      <c r="F8" s="65">
        <v>4934476</v>
      </c>
      <c r="G8" s="88">
        <v>695287</v>
      </c>
      <c r="H8" s="87">
        <v>16760506</v>
      </c>
      <c r="I8" s="65">
        <v>15764346</v>
      </c>
      <c r="J8" s="88">
        <v>992068</v>
      </c>
      <c r="K8" s="87">
        <v>3140176</v>
      </c>
      <c r="L8" s="65">
        <v>2388965</v>
      </c>
      <c r="M8" s="85">
        <v>750987</v>
      </c>
      <c r="N8" s="105" t="str">
        <f t="shared" si="0"/>
        <v>北那覇</v>
      </c>
    </row>
    <row r="9" spans="1:14" ht="18" customHeight="1">
      <c r="A9" s="95" t="s">
        <v>74</v>
      </c>
      <c r="B9" s="87">
        <v>3254670</v>
      </c>
      <c r="C9" s="65">
        <v>3234649</v>
      </c>
      <c r="D9" s="88">
        <v>19704</v>
      </c>
      <c r="E9" s="87">
        <v>3749899</v>
      </c>
      <c r="F9" s="65">
        <v>3513961</v>
      </c>
      <c r="G9" s="88">
        <v>216882</v>
      </c>
      <c r="H9" s="87">
        <v>2295601</v>
      </c>
      <c r="I9" s="65">
        <v>2265737</v>
      </c>
      <c r="J9" s="88">
        <v>28409</v>
      </c>
      <c r="K9" s="87">
        <v>265371</v>
      </c>
      <c r="L9" s="65">
        <v>224359</v>
      </c>
      <c r="M9" s="85">
        <v>40282</v>
      </c>
      <c r="N9" s="105" t="str">
        <f t="shared" si="0"/>
        <v>名護</v>
      </c>
    </row>
    <row r="10" spans="1:14" ht="18" customHeight="1">
      <c r="A10" s="95" t="s">
        <v>75</v>
      </c>
      <c r="B10" s="87">
        <v>11802750</v>
      </c>
      <c r="C10" s="65">
        <v>11666128</v>
      </c>
      <c r="D10" s="88">
        <v>127218</v>
      </c>
      <c r="E10" s="87">
        <v>11816250</v>
      </c>
      <c r="F10" s="65">
        <v>10166768</v>
      </c>
      <c r="G10" s="88">
        <v>1475066</v>
      </c>
      <c r="H10" s="87">
        <v>11225220</v>
      </c>
      <c r="I10" s="65">
        <v>11111112</v>
      </c>
      <c r="J10" s="88">
        <v>105388</v>
      </c>
      <c r="K10" s="87">
        <v>5799896</v>
      </c>
      <c r="L10" s="65">
        <v>3525681</v>
      </c>
      <c r="M10" s="85">
        <v>2265003</v>
      </c>
      <c r="N10" s="105" t="str">
        <f t="shared" si="0"/>
        <v>沖縄</v>
      </c>
    </row>
    <row r="11" spans="1:14" ht="18" customHeight="1">
      <c r="A11" s="95" t="s">
        <v>76</v>
      </c>
      <c r="B11" s="87">
        <f aca="true" t="shared" si="1" ref="B11:M11">SUM(B5:B10)</f>
        <v>63100129</v>
      </c>
      <c r="C11" s="65">
        <f t="shared" si="1"/>
        <v>62567050</v>
      </c>
      <c r="D11" s="88">
        <f t="shared" si="1"/>
        <v>502747</v>
      </c>
      <c r="E11" s="87">
        <f t="shared" si="1"/>
        <v>30947949</v>
      </c>
      <c r="F11" s="65">
        <f t="shared" si="1"/>
        <v>26977067</v>
      </c>
      <c r="G11" s="88">
        <f t="shared" si="1"/>
        <v>3571631</v>
      </c>
      <c r="H11" s="87">
        <f t="shared" si="1"/>
        <v>52756777</v>
      </c>
      <c r="I11" s="65">
        <f t="shared" si="1"/>
        <v>51350681</v>
      </c>
      <c r="J11" s="88">
        <f t="shared" si="1"/>
        <v>1387270</v>
      </c>
      <c r="K11" s="87">
        <f t="shared" si="1"/>
        <v>13672847</v>
      </c>
      <c r="L11" s="65">
        <f t="shared" si="1"/>
        <v>9252229</v>
      </c>
      <c r="M11" s="85">
        <f t="shared" si="1"/>
        <v>4405200</v>
      </c>
      <c r="N11" s="105" t="str">
        <f t="shared" si="0"/>
        <v>沖縄県計</v>
      </c>
    </row>
    <row r="12" spans="1:14" s="42" customFormat="1" ht="18" customHeight="1">
      <c r="A12" s="37"/>
      <c r="B12" s="38"/>
      <c r="C12" s="39"/>
      <c r="D12" s="40"/>
      <c r="E12" s="38"/>
      <c r="F12" s="39"/>
      <c r="G12" s="40"/>
      <c r="H12" s="38"/>
      <c r="I12" s="39"/>
      <c r="J12" s="40"/>
      <c r="K12" s="38"/>
      <c r="L12" s="39"/>
      <c r="M12" s="40"/>
      <c r="N12" s="41"/>
    </row>
    <row r="13" spans="1:14" s="3" customFormat="1" ht="18" customHeight="1" thickBot="1">
      <c r="A13" s="94" t="s">
        <v>77</v>
      </c>
      <c r="B13" s="43">
        <v>498838</v>
      </c>
      <c r="C13" s="44">
        <v>53227</v>
      </c>
      <c r="D13" s="45">
        <v>406833</v>
      </c>
      <c r="E13" s="43">
        <v>4029290</v>
      </c>
      <c r="F13" s="44">
        <v>506952</v>
      </c>
      <c r="G13" s="45">
        <v>3403241</v>
      </c>
      <c r="H13" s="43">
        <v>2100924</v>
      </c>
      <c r="I13" s="44">
        <v>269623</v>
      </c>
      <c r="J13" s="45">
        <v>1463261</v>
      </c>
      <c r="K13" s="43">
        <v>2625254</v>
      </c>
      <c r="L13" s="44">
        <v>420920</v>
      </c>
      <c r="M13" s="45">
        <v>2128162</v>
      </c>
      <c r="N13" s="97" t="s">
        <v>77</v>
      </c>
    </row>
    <row r="14" spans="1:14" s="3" customFormat="1" ht="24.75" customHeight="1" thickBot="1" thickTop="1">
      <c r="A14" s="98" t="s">
        <v>68</v>
      </c>
      <c r="B14" s="46">
        <v>63598966</v>
      </c>
      <c r="C14" s="46">
        <v>62620276</v>
      </c>
      <c r="D14" s="46">
        <f>D11+D13</f>
        <v>909580</v>
      </c>
      <c r="E14" s="46">
        <f>E11+E13</f>
        <v>34977239</v>
      </c>
      <c r="F14" s="46">
        <v>27484020</v>
      </c>
      <c r="G14" s="46">
        <v>6974873</v>
      </c>
      <c r="H14" s="46">
        <v>54857700</v>
      </c>
      <c r="I14" s="46">
        <v>51620305</v>
      </c>
      <c r="J14" s="46">
        <v>2850530</v>
      </c>
      <c r="K14" s="46">
        <f>K11+K13</f>
        <v>16298101</v>
      </c>
      <c r="L14" s="46">
        <v>9673151</v>
      </c>
      <c r="M14" s="46">
        <f>M11+M13</f>
        <v>6533362</v>
      </c>
      <c r="N14" s="99" t="s">
        <v>52</v>
      </c>
    </row>
    <row r="15" ht="11.25">
      <c r="A15" s="2" t="s">
        <v>53</v>
      </c>
    </row>
  </sheetData>
  <mergeCells count="6">
    <mergeCell ref="A2:A3"/>
    <mergeCell ref="N2:N3"/>
    <mergeCell ref="H2:J2"/>
    <mergeCell ref="B2:D2"/>
    <mergeCell ref="E2:G2"/>
    <mergeCell ref="K2:M2"/>
  </mergeCells>
  <printOptions/>
  <pageMargins left="0.4330708661417323" right="0.3937007874015748" top="0.5905511811023623" bottom="0.984251968503937" header="0.3937007874015748" footer="0.5118110236220472"/>
  <pageSetup fitToHeight="1" fitToWidth="1" horizontalDpi="600" verticalDpi="600" orientation="portrait" paperSize="9" scale="65" r:id="rId1"/>
  <headerFooter alignWithMargins="0">
    <oddHeader>&amp;R&amp;"ＭＳ Ｐゴシック,太字"&amp;9沖縄国税事務所　国税徴収等1　（H18）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4"/>
  <sheetViews>
    <sheetView showGridLines="0" workbookViewId="0" topLeftCell="A1">
      <pane ySplit="3" topLeftCell="BM4" activePane="bottomLeft" state="frozen"/>
      <selection pane="topLeft" activeCell="A5" sqref="A5"/>
      <selection pane="bottomLeft" activeCell="A1" sqref="A1"/>
    </sheetView>
  </sheetViews>
  <sheetFormatPr defaultColWidth="9.0039062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0.50390625" style="2" bestFit="1" customWidth="1"/>
    <col min="6" max="7" width="9.00390625" style="2" bestFit="1" customWidth="1"/>
    <col min="8" max="8" width="10.50390625" style="2" bestFit="1" customWidth="1"/>
    <col min="9" max="10" width="11.375" style="2" bestFit="1" customWidth="1"/>
    <col min="11" max="11" width="10.50390625" style="2" bestFit="1" customWidth="1"/>
    <col min="12" max="13" width="9.75390625" style="2" bestFit="1" customWidth="1"/>
    <col min="14" max="14" width="9.00390625" style="5" bestFit="1" customWidth="1"/>
    <col min="15" max="16384" width="10.625" style="2" customWidth="1"/>
  </cols>
  <sheetData>
    <row r="1" ht="12" thickBot="1">
      <c r="A1" s="2" t="s">
        <v>64</v>
      </c>
    </row>
    <row r="2" spans="1:14" s="5" customFormat="1" ht="15.75" customHeight="1">
      <c r="A2" s="266" t="s">
        <v>45</v>
      </c>
      <c r="B2" s="255" t="s">
        <v>54</v>
      </c>
      <c r="C2" s="256"/>
      <c r="D2" s="257"/>
      <c r="E2" s="255" t="s">
        <v>9</v>
      </c>
      <c r="F2" s="256"/>
      <c r="G2" s="257"/>
      <c r="H2" s="255" t="s">
        <v>55</v>
      </c>
      <c r="I2" s="256"/>
      <c r="J2" s="257"/>
      <c r="K2" s="255" t="s">
        <v>12</v>
      </c>
      <c r="L2" s="256"/>
      <c r="M2" s="257"/>
      <c r="N2" s="264" t="s">
        <v>78</v>
      </c>
    </row>
    <row r="3" spans="1:14" s="5" customFormat="1" ht="16.5" customHeight="1">
      <c r="A3" s="267"/>
      <c r="B3" s="35" t="s">
        <v>50</v>
      </c>
      <c r="C3" s="14" t="s">
        <v>39</v>
      </c>
      <c r="D3" s="16" t="s">
        <v>51</v>
      </c>
      <c r="E3" s="35" t="s">
        <v>50</v>
      </c>
      <c r="F3" s="14" t="s">
        <v>39</v>
      </c>
      <c r="G3" s="16" t="s">
        <v>51</v>
      </c>
      <c r="H3" s="35" t="s">
        <v>50</v>
      </c>
      <c r="I3" s="14" t="s">
        <v>39</v>
      </c>
      <c r="J3" s="16" t="s">
        <v>51</v>
      </c>
      <c r="K3" s="35" t="s">
        <v>50</v>
      </c>
      <c r="L3" s="14" t="s">
        <v>39</v>
      </c>
      <c r="M3" s="16" t="s">
        <v>51</v>
      </c>
      <c r="N3" s="265"/>
    </row>
    <row r="4" spans="1:14" s="34" customFormat="1" ht="11.25">
      <c r="A4" s="83"/>
      <c r="B4" s="77" t="s">
        <v>2</v>
      </c>
      <c r="C4" s="78" t="s">
        <v>2</v>
      </c>
      <c r="D4" s="79" t="s">
        <v>2</v>
      </c>
      <c r="E4" s="77" t="s">
        <v>2</v>
      </c>
      <c r="F4" s="78" t="s">
        <v>2</v>
      </c>
      <c r="G4" s="79" t="s">
        <v>2</v>
      </c>
      <c r="H4" s="77" t="s">
        <v>2</v>
      </c>
      <c r="I4" s="78" t="s">
        <v>2</v>
      </c>
      <c r="J4" s="79" t="s">
        <v>2</v>
      </c>
      <c r="K4" s="77" t="s">
        <v>2</v>
      </c>
      <c r="L4" s="78" t="s">
        <v>2</v>
      </c>
      <c r="M4" s="79" t="s">
        <v>2</v>
      </c>
      <c r="N4" s="82"/>
    </row>
    <row r="5" spans="1:14" ht="18" customHeight="1">
      <c r="A5" s="104" t="s">
        <v>70</v>
      </c>
      <c r="B5" s="84">
        <v>42472</v>
      </c>
      <c r="C5" s="61">
        <v>3648</v>
      </c>
      <c r="D5" s="85">
        <v>30305</v>
      </c>
      <c r="E5" s="84">
        <v>22833675</v>
      </c>
      <c r="F5" s="61">
        <v>21762639</v>
      </c>
      <c r="G5" s="85">
        <v>1047797</v>
      </c>
      <c r="H5" s="84">
        <v>926103</v>
      </c>
      <c r="I5" s="61">
        <v>925399</v>
      </c>
      <c r="J5" s="85">
        <v>704</v>
      </c>
      <c r="K5" s="116" t="s">
        <v>163</v>
      </c>
      <c r="L5" s="117" t="s">
        <v>163</v>
      </c>
      <c r="M5" s="113" t="s">
        <v>163</v>
      </c>
      <c r="N5" s="86" t="str">
        <f>IF(A5="","",A5)</f>
        <v>那覇</v>
      </c>
    </row>
    <row r="6" spans="1:14" ht="18" customHeight="1">
      <c r="A6" s="95" t="s">
        <v>72</v>
      </c>
      <c r="B6" s="87">
        <v>923</v>
      </c>
      <c r="C6" s="65">
        <v>198</v>
      </c>
      <c r="D6" s="85">
        <v>726</v>
      </c>
      <c r="E6" s="87">
        <v>1501857</v>
      </c>
      <c r="F6" s="65">
        <v>1377323</v>
      </c>
      <c r="G6" s="85">
        <v>119929</v>
      </c>
      <c r="H6" s="87">
        <v>788726</v>
      </c>
      <c r="I6" s="65">
        <v>788626</v>
      </c>
      <c r="J6" s="113">
        <v>100</v>
      </c>
      <c r="K6" s="116" t="s">
        <v>163</v>
      </c>
      <c r="L6" s="117" t="s">
        <v>163</v>
      </c>
      <c r="M6" s="113" t="s">
        <v>163</v>
      </c>
      <c r="N6" s="89" t="str">
        <f aca="true" t="shared" si="0" ref="N6:N11">IF(A6="","",A6)</f>
        <v>平良</v>
      </c>
    </row>
    <row r="7" spans="1:14" ht="18" customHeight="1">
      <c r="A7" s="95" t="s">
        <v>73</v>
      </c>
      <c r="B7" s="87">
        <v>8772</v>
      </c>
      <c r="C7" s="65">
        <v>1598</v>
      </c>
      <c r="D7" s="85">
        <v>5540</v>
      </c>
      <c r="E7" s="87">
        <v>2147972</v>
      </c>
      <c r="F7" s="65">
        <v>1984853</v>
      </c>
      <c r="G7" s="85">
        <v>153848</v>
      </c>
      <c r="H7" s="87">
        <v>426213</v>
      </c>
      <c r="I7" s="65">
        <v>426185</v>
      </c>
      <c r="J7" s="85">
        <v>28</v>
      </c>
      <c r="K7" s="116" t="s">
        <v>163</v>
      </c>
      <c r="L7" s="117" t="s">
        <v>163</v>
      </c>
      <c r="M7" s="113" t="s">
        <v>163</v>
      </c>
      <c r="N7" s="89" t="str">
        <f t="shared" si="0"/>
        <v>石垣</v>
      </c>
    </row>
    <row r="8" spans="1:14" ht="18" customHeight="1">
      <c r="A8" s="95" t="s">
        <v>71</v>
      </c>
      <c r="B8" s="87">
        <v>33422</v>
      </c>
      <c r="C8" s="65">
        <v>4952</v>
      </c>
      <c r="D8" s="85">
        <v>25901</v>
      </c>
      <c r="E8" s="87">
        <v>22393871</v>
      </c>
      <c r="F8" s="65">
        <v>21264197</v>
      </c>
      <c r="G8" s="85">
        <v>1097446</v>
      </c>
      <c r="H8" s="87">
        <v>1762956</v>
      </c>
      <c r="I8" s="65">
        <v>1753177</v>
      </c>
      <c r="J8" s="85">
        <v>9779</v>
      </c>
      <c r="K8" s="84">
        <v>8232481</v>
      </c>
      <c r="L8" s="61">
        <v>8232481</v>
      </c>
      <c r="M8" s="113" t="s">
        <v>163</v>
      </c>
      <c r="N8" s="89" t="str">
        <f t="shared" si="0"/>
        <v>北那覇</v>
      </c>
    </row>
    <row r="9" spans="1:14" ht="18" customHeight="1">
      <c r="A9" s="95" t="s">
        <v>74</v>
      </c>
      <c r="B9" s="87">
        <v>5155</v>
      </c>
      <c r="C9" s="65">
        <v>1186</v>
      </c>
      <c r="D9" s="85">
        <v>1548</v>
      </c>
      <c r="E9" s="87">
        <v>4283270</v>
      </c>
      <c r="F9" s="65">
        <v>4052620</v>
      </c>
      <c r="G9" s="85">
        <v>222430</v>
      </c>
      <c r="H9" s="87">
        <v>7984265</v>
      </c>
      <c r="I9" s="65">
        <v>7984265</v>
      </c>
      <c r="J9" s="85" t="s">
        <v>162</v>
      </c>
      <c r="K9" s="84">
        <v>227</v>
      </c>
      <c r="L9" s="117">
        <v>109</v>
      </c>
      <c r="M9" s="85">
        <v>119</v>
      </c>
      <c r="N9" s="89" t="str">
        <f t="shared" si="0"/>
        <v>名護</v>
      </c>
    </row>
    <row r="10" spans="1:14" ht="18" customHeight="1">
      <c r="A10" s="95" t="s">
        <v>75</v>
      </c>
      <c r="B10" s="87">
        <v>59841</v>
      </c>
      <c r="C10" s="65">
        <v>586</v>
      </c>
      <c r="D10" s="85">
        <v>30756</v>
      </c>
      <c r="E10" s="87">
        <v>13465967</v>
      </c>
      <c r="F10" s="65">
        <v>12353956</v>
      </c>
      <c r="G10" s="85">
        <v>1027671</v>
      </c>
      <c r="H10" s="87">
        <v>994238</v>
      </c>
      <c r="I10" s="65">
        <v>994238</v>
      </c>
      <c r="J10" s="113" t="s">
        <v>162</v>
      </c>
      <c r="K10" s="116" t="s">
        <v>162</v>
      </c>
      <c r="L10" s="117" t="s">
        <v>162</v>
      </c>
      <c r="M10" s="113" t="s">
        <v>162</v>
      </c>
      <c r="N10" s="89" t="str">
        <f t="shared" si="0"/>
        <v>沖縄</v>
      </c>
    </row>
    <row r="11" spans="1:14" ht="18" customHeight="1">
      <c r="A11" s="95" t="s">
        <v>76</v>
      </c>
      <c r="B11" s="87">
        <f aca="true" t="shared" si="1" ref="B11:J11">SUM(B5:B10)</f>
        <v>150585</v>
      </c>
      <c r="C11" s="65">
        <f t="shared" si="1"/>
        <v>12168</v>
      </c>
      <c r="D11" s="85">
        <f t="shared" si="1"/>
        <v>94776</v>
      </c>
      <c r="E11" s="87">
        <f t="shared" si="1"/>
        <v>66626612</v>
      </c>
      <c r="F11" s="65">
        <f t="shared" si="1"/>
        <v>62795588</v>
      </c>
      <c r="G11" s="85">
        <f t="shared" si="1"/>
        <v>3669121</v>
      </c>
      <c r="H11" s="87">
        <f t="shared" si="1"/>
        <v>12882501</v>
      </c>
      <c r="I11" s="65">
        <f t="shared" si="1"/>
        <v>12871890</v>
      </c>
      <c r="J11" s="85">
        <f t="shared" si="1"/>
        <v>10611</v>
      </c>
      <c r="K11" s="84">
        <v>8232709</v>
      </c>
      <c r="L11" s="61">
        <f>SUM(L5:L10)</f>
        <v>8232590</v>
      </c>
      <c r="M11" s="85">
        <f>K11-L11</f>
        <v>119</v>
      </c>
      <c r="N11" s="89" t="str">
        <f t="shared" si="0"/>
        <v>沖縄県計</v>
      </c>
    </row>
    <row r="12" spans="1:14" s="9" customFormat="1" ht="18" customHeight="1">
      <c r="A12" s="10"/>
      <c r="B12" s="90"/>
      <c r="C12" s="91"/>
      <c r="D12" s="92"/>
      <c r="E12" s="90"/>
      <c r="F12" s="91"/>
      <c r="G12" s="92"/>
      <c r="H12" s="90"/>
      <c r="I12" s="91"/>
      <c r="J12" s="92"/>
      <c r="K12" s="90"/>
      <c r="L12" s="91"/>
      <c r="M12" s="92"/>
      <c r="N12" s="93"/>
    </row>
    <row r="13" spans="1:14" s="3" customFormat="1" ht="18" customHeight="1" thickBot="1">
      <c r="A13" s="94" t="s">
        <v>77</v>
      </c>
      <c r="B13" s="47">
        <v>161222</v>
      </c>
      <c r="C13" s="48">
        <v>7288</v>
      </c>
      <c r="D13" s="49">
        <v>125586</v>
      </c>
      <c r="E13" s="47">
        <v>1594814</v>
      </c>
      <c r="F13" s="48">
        <v>636975</v>
      </c>
      <c r="G13" s="49">
        <v>818611</v>
      </c>
      <c r="H13" s="47" t="s">
        <v>162</v>
      </c>
      <c r="I13" s="114" t="s">
        <v>162</v>
      </c>
      <c r="J13" s="115" t="s">
        <v>162</v>
      </c>
      <c r="K13" s="118" t="s">
        <v>162</v>
      </c>
      <c r="L13" s="114" t="s">
        <v>162</v>
      </c>
      <c r="M13" s="115" t="s">
        <v>162</v>
      </c>
      <c r="N13" s="100" t="s">
        <v>77</v>
      </c>
    </row>
    <row r="14" spans="1:14" s="3" customFormat="1" ht="18" customHeight="1" thickBot="1" thickTop="1">
      <c r="A14" s="101" t="s">
        <v>68</v>
      </c>
      <c r="B14" s="46">
        <f aca="true" t="shared" si="2" ref="B14:G14">B11+B13</f>
        <v>311807</v>
      </c>
      <c r="C14" s="223">
        <f t="shared" si="2"/>
        <v>19456</v>
      </c>
      <c r="D14" s="222">
        <f t="shared" si="2"/>
        <v>220362</v>
      </c>
      <c r="E14" s="46">
        <f t="shared" si="2"/>
        <v>68221426</v>
      </c>
      <c r="F14" s="223">
        <f t="shared" si="2"/>
        <v>63432563</v>
      </c>
      <c r="G14" s="222">
        <f t="shared" si="2"/>
        <v>4487732</v>
      </c>
      <c r="H14" s="46">
        <f aca="true" t="shared" si="3" ref="H14:M14">H11</f>
        <v>12882501</v>
      </c>
      <c r="I14" s="223">
        <f t="shared" si="3"/>
        <v>12871890</v>
      </c>
      <c r="J14" s="222">
        <f t="shared" si="3"/>
        <v>10611</v>
      </c>
      <c r="K14" s="46">
        <f t="shared" si="3"/>
        <v>8232709</v>
      </c>
      <c r="L14" s="223">
        <f t="shared" si="3"/>
        <v>8232590</v>
      </c>
      <c r="M14" s="224">
        <f t="shared" si="3"/>
        <v>119</v>
      </c>
      <c r="N14" s="102" t="s">
        <v>52</v>
      </c>
    </row>
  </sheetData>
  <mergeCells count="6">
    <mergeCell ref="B2:D2"/>
    <mergeCell ref="A2:A3"/>
    <mergeCell ref="N2:N3"/>
    <mergeCell ref="E2:G2"/>
    <mergeCell ref="H2:J2"/>
    <mergeCell ref="K2:M2"/>
  </mergeCells>
  <printOptions/>
  <pageMargins left="0.3937007874015748" right="0.3937007874015748" top="0.6299212598425197" bottom="0.984251968503937" header="0.3937007874015748" footer="0.5118110236220472"/>
  <pageSetup horizontalDpi="1200" verticalDpi="1200" orientation="portrait" paperSize="9" scale="65" r:id="rId1"/>
  <headerFooter alignWithMargins="0">
    <oddHeader>&amp;R&amp;"ＭＳ Ｐゴシック,太字"&amp;9沖縄国税事務所　国税徴収等1　（H18）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workbookViewId="0" topLeftCell="A1">
      <pane ySplit="3" topLeftCell="BM4" activePane="bottomLeft" state="frozen"/>
      <selection pane="topLeft" activeCell="S16" sqref="S16"/>
      <selection pane="bottomLeft" activeCell="A1" sqref="A1"/>
    </sheetView>
  </sheetViews>
  <sheetFormatPr defaultColWidth="9.0039062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0.50390625" style="2" bestFit="1" customWidth="1"/>
    <col min="6" max="7" width="9.00390625" style="2" bestFit="1" customWidth="1"/>
    <col min="8" max="8" width="10.50390625" style="2" bestFit="1" customWidth="1"/>
    <col min="9" max="10" width="11.375" style="2" bestFit="1" customWidth="1"/>
    <col min="11" max="11" width="9.00390625" style="5" bestFit="1" customWidth="1"/>
    <col min="12" max="13" width="8.25390625" style="2" bestFit="1" customWidth="1"/>
    <col min="14" max="16384" width="5.875" style="2" customWidth="1"/>
  </cols>
  <sheetData>
    <row r="1" ht="12" thickBot="1">
      <c r="A1" s="2" t="s">
        <v>64</v>
      </c>
    </row>
    <row r="2" spans="1:11" s="5" customFormat="1" ht="15" customHeight="1">
      <c r="A2" s="266" t="s">
        <v>45</v>
      </c>
      <c r="B2" s="255" t="s">
        <v>17</v>
      </c>
      <c r="C2" s="256"/>
      <c r="D2" s="257"/>
      <c r="E2" s="255" t="s">
        <v>56</v>
      </c>
      <c r="F2" s="256"/>
      <c r="G2" s="257"/>
      <c r="H2" s="255" t="s">
        <v>57</v>
      </c>
      <c r="I2" s="256"/>
      <c r="J2" s="257"/>
      <c r="K2" s="264" t="s">
        <v>78</v>
      </c>
    </row>
    <row r="3" spans="1:11" s="5" customFormat="1" ht="16.5" customHeight="1">
      <c r="A3" s="267"/>
      <c r="B3" s="35" t="s">
        <v>50</v>
      </c>
      <c r="C3" s="14" t="s">
        <v>39</v>
      </c>
      <c r="D3" s="16" t="s">
        <v>51</v>
      </c>
      <c r="E3" s="35" t="s">
        <v>50</v>
      </c>
      <c r="F3" s="14" t="s">
        <v>39</v>
      </c>
      <c r="G3" s="16" t="s">
        <v>51</v>
      </c>
      <c r="H3" s="35" t="s">
        <v>50</v>
      </c>
      <c r="I3" s="14" t="s">
        <v>39</v>
      </c>
      <c r="J3" s="16" t="s">
        <v>51</v>
      </c>
      <c r="K3" s="265"/>
    </row>
    <row r="4" spans="1:11" ht="11.25">
      <c r="A4" s="83"/>
      <c r="B4" s="80" t="s">
        <v>2</v>
      </c>
      <c r="C4" s="56" t="s">
        <v>2</v>
      </c>
      <c r="D4" s="81" t="s">
        <v>2</v>
      </c>
      <c r="E4" s="80" t="s">
        <v>2</v>
      </c>
      <c r="F4" s="56" t="s">
        <v>2</v>
      </c>
      <c r="G4" s="81" t="s">
        <v>2</v>
      </c>
      <c r="H4" s="80" t="s">
        <v>2</v>
      </c>
      <c r="I4" s="56" t="s">
        <v>2</v>
      </c>
      <c r="J4" s="81" t="s">
        <v>2</v>
      </c>
      <c r="K4" s="82"/>
    </row>
    <row r="5" spans="1:11" ht="18" customHeight="1">
      <c r="A5" s="104" t="s">
        <v>70</v>
      </c>
      <c r="B5" s="84">
        <v>503</v>
      </c>
      <c r="C5" s="61">
        <v>503</v>
      </c>
      <c r="D5" s="113" t="s">
        <v>162</v>
      </c>
      <c r="E5" s="84">
        <v>6018256</v>
      </c>
      <c r="F5" s="61">
        <v>6016379</v>
      </c>
      <c r="G5" s="85">
        <v>1876</v>
      </c>
      <c r="H5" s="106">
        <v>94630453</v>
      </c>
      <c r="I5" s="108">
        <v>90697865</v>
      </c>
      <c r="J5" s="107">
        <v>3756852</v>
      </c>
      <c r="K5" s="86" t="str">
        <f aca="true" t="shared" si="0" ref="K5:K11">A5</f>
        <v>那覇</v>
      </c>
    </row>
    <row r="6" spans="1:11" ht="18" customHeight="1">
      <c r="A6" s="95" t="s">
        <v>72</v>
      </c>
      <c r="B6" s="87">
        <v>5324</v>
      </c>
      <c r="C6" s="65">
        <v>5324</v>
      </c>
      <c r="D6" s="113" t="s">
        <v>162</v>
      </c>
      <c r="E6" s="87">
        <v>170045</v>
      </c>
      <c r="F6" s="65">
        <v>167728</v>
      </c>
      <c r="G6" s="85">
        <v>1661</v>
      </c>
      <c r="H6" s="106">
        <v>5379693</v>
      </c>
      <c r="I6" s="108">
        <v>5158696</v>
      </c>
      <c r="J6" s="107">
        <v>204359</v>
      </c>
      <c r="K6" s="89" t="str">
        <f t="shared" si="0"/>
        <v>平良</v>
      </c>
    </row>
    <row r="7" spans="1:11" ht="18" customHeight="1">
      <c r="A7" s="95" t="s">
        <v>73</v>
      </c>
      <c r="B7" s="119" t="s">
        <v>162</v>
      </c>
      <c r="C7" s="120" t="s">
        <v>162</v>
      </c>
      <c r="D7" s="113" t="s">
        <v>162</v>
      </c>
      <c r="E7" s="87">
        <v>73390</v>
      </c>
      <c r="F7" s="65">
        <v>73390</v>
      </c>
      <c r="G7" s="113" t="s">
        <v>162</v>
      </c>
      <c r="H7" s="106">
        <v>5939265</v>
      </c>
      <c r="I7" s="108">
        <v>5517644</v>
      </c>
      <c r="J7" s="107">
        <v>403023</v>
      </c>
      <c r="K7" s="89" t="str">
        <f t="shared" si="0"/>
        <v>石垣</v>
      </c>
    </row>
    <row r="8" spans="1:11" ht="18" customHeight="1">
      <c r="A8" s="95" t="s">
        <v>71</v>
      </c>
      <c r="B8" s="87">
        <v>20588400</v>
      </c>
      <c r="C8" s="65">
        <v>19026884</v>
      </c>
      <c r="D8" s="85">
        <v>1561516</v>
      </c>
      <c r="E8" s="87">
        <v>3344228</v>
      </c>
      <c r="F8" s="65">
        <v>3332774</v>
      </c>
      <c r="G8" s="85">
        <v>10953</v>
      </c>
      <c r="H8" s="106">
        <v>95618220</v>
      </c>
      <c r="I8" s="108">
        <f>'1(3)税務署別徴収状況-1'!C8+'1(3)税務署別徴収状況-1'!F8+'1(3)税務署別徴収状況-1'!I8+'1(3)税務署別徴収状況-1'!L8+'1(3)税務署別徴収状況-2'!C8+'1(3)税務署別徴収状況-2'!F8+'1(3)税務署別徴収状況-2'!I8+'1(3)税務署別徴収状況-2'!L8+C8+F8</f>
        <v>90212684</v>
      </c>
      <c r="J8" s="107">
        <v>5292771</v>
      </c>
      <c r="K8" s="89" t="str">
        <f t="shared" si="0"/>
        <v>北那覇</v>
      </c>
    </row>
    <row r="9" spans="1:11" ht="18" customHeight="1">
      <c r="A9" s="95" t="s">
        <v>74</v>
      </c>
      <c r="B9" s="87">
        <v>144</v>
      </c>
      <c r="C9" s="65">
        <v>144</v>
      </c>
      <c r="D9" s="113" t="s">
        <v>162</v>
      </c>
      <c r="E9" s="87">
        <v>68709</v>
      </c>
      <c r="F9" s="65">
        <v>68709</v>
      </c>
      <c r="G9" s="85" t="s">
        <v>162</v>
      </c>
      <c r="H9" s="106">
        <f>'1(3)税務署別徴収状況-1'!B9+'1(3)税務署別徴収状況-1'!E9+'1(3)税務署別徴収状況-1'!H9+'1(3)税務署別徴収状況-1'!K9+'1(3)税務署別徴収状況-2'!B9+'1(3)税務署別徴収状況-2'!E9+'1(3)税務署別徴収状況-2'!H9+'1(3)税務署別徴収状況-2'!K9+B9+E9</f>
        <v>21907311</v>
      </c>
      <c r="I9" s="108">
        <v>21345741</v>
      </c>
      <c r="J9" s="107">
        <v>529373</v>
      </c>
      <c r="K9" s="89" t="str">
        <f t="shared" si="0"/>
        <v>名護</v>
      </c>
    </row>
    <row r="10" spans="1:11" ht="18" customHeight="1">
      <c r="A10" s="95" t="s">
        <v>75</v>
      </c>
      <c r="B10" s="87">
        <v>13332129</v>
      </c>
      <c r="C10" s="65">
        <v>12318417</v>
      </c>
      <c r="D10" s="85">
        <v>1013712</v>
      </c>
      <c r="E10" s="87">
        <v>310944</v>
      </c>
      <c r="F10" s="65">
        <v>310767</v>
      </c>
      <c r="G10" s="85">
        <v>177</v>
      </c>
      <c r="H10" s="106">
        <v>68807233</v>
      </c>
      <c r="I10" s="108">
        <v>62447652</v>
      </c>
      <c r="J10" s="107">
        <v>6044991</v>
      </c>
      <c r="K10" s="89" t="str">
        <f t="shared" si="0"/>
        <v>沖縄</v>
      </c>
    </row>
    <row r="11" spans="1:11" ht="18" customHeight="1">
      <c r="A11" s="95" t="s">
        <v>76</v>
      </c>
      <c r="B11" s="87">
        <f aca="true" t="shared" si="1" ref="B11:J11">SUM(B5:B10)</f>
        <v>33926500</v>
      </c>
      <c r="C11" s="65">
        <f t="shared" si="1"/>
        <v>31351272</v>
      </c>
      <c r="D11" s="85">
        <f t="shared" si="1"/>
        <v>2575228</v>
      </c>
      <c r="E11" s="87">
        <f t="shared" si="1"/>
        <v>9985572</v>
      </c>
      <c r="F11" s="65">
        <f t="shared" si="1"/>
        <v>9969747</v>
      </c>
      <c r="G11" s="85">
        <f t="shared" si="1"/>
        <v>14667</v>
      </c>
      <c r="H11" s="87">
        <f t="shared" si="1"/>
        <v>292282175</v>
      </c>
      <c r="I11" s="65">
        <f t="shared" si="1"/>
        <v>275380282</v>
      </c>
      <c r="J11" s="85">
        <f t="shared" si="1"/>
        <v>16231369</v>
      </c>
      <c r="K11" s="89" t="str">
        <f t="shared" si="0"/>
        <v>沖縄県計</v>
      </c>
    </row>
    <row r="12" spans="1:11" s="9" customFormat="1" ht="18" customHeight="1">
      <c r="A12" s="10"/>
      <c r="B12" s="50"/>
      <c r="C12" s="51"/>
      <c r="D12" s="52"/>
      <c r="E12" s="50"/>
      <c r="F12" s="51"/>
      <c r="G12" s="52"/>
      <c r="H12" s="50"/>
      <c r="I12" s="51"/>
      <c r="J12" s="52"/>
      <c r="K12" s="11"/>
    </row>
    <row r="13" spans="1:11" s="3" customFormat="1" ht="18" customHeight="1" thickBot="1">
      <c r="A13" s="94" t="s">
        <v>77</v>
      </c>
      <c r="B13" s="118" t="s">
        <v>162</v>
      </c>
      <c r="C13" s="114" t="s">
        <v>162</v>
      </c>
      <c r="D13" s="115" t="s">
        <v>162</v>
      </c>
      <c r="E13" s="47">
        <v>3313</v>
      </c>
      <c r="F13" s="48">
        <v>2049</v>
      </c>
      <c r="G13" s="49">
        <v>1264</v>
      </c>
      <c r="H13" s="47">
        <v>11013655</v>
      </c>
      <c r="I13" s="48">
        <v>1897034</v>
      </c>
      <c r="J13" s="49">
        <v>8346958</v>
      </c>
      <c r="K13" s="103" t="str">
        <f>A13</f>
        <v>所引受分</v>
      </c>
    </row>
    <row r="14" spans="1:11" s="3" customFormat="1" ht="18" customHeight="1" thickBot="1" thickTop="1">
      <c r="A14" s="96" t="s">
        <v>68</v>
      </c>
      <c r="B14" s="36">
        <f>B11</f>
        <v>33926500</v>
      </c>
      <c r="C14" s="36">
        <f>C11</f>
        <v>31351272</v>
      </c>
      <c r="D14" s="36">
        <f>D11</f>
        <v>2575228</v>
      </c>
      <c r="E14" s="36">
        <f>E11+E13</f>
        <v>9988885</v>
      </c>
      <c r="F14" s="36">
        <f>F11+F13</f>
        <v>9971796</v>
      </c>
      <c r="G14" s="36">
        <f>G11+G13</f>
        <v>15931</v>
      </c>
      <c r="H14" s="36">
        <v>303295832</v>
      </c>
      <c r="I14" s="36">
        <v>277277315</v>
      </c>
      <c r="J14" s="36">
        <v>24578328</v>
      </c>
      <c r="K14" s="102" t="str">
        <f>A14</f>
        <v>総計</v>
      </c>
    </row>
  </sheetData>
  <mergeCells count="5">
    <mergeCell ref="K2:K3"/>
    <mergeCell ref="A2:A3"/>
    <mergeCell ref="B2:D2"/>
    <mergeCell ref="E2:G2"/>
    <mergeCell ref="H2:J2"/>
  </mergeCells>
  <printOptions/>
  <pageMargins left="0.3937007874015748" right="0.3937007874015748" top="0.5511811023622047" bottom="0.984251968503937" header="0.35433070866141736" footer="0.5118110236220472"/>
  <pageSetup horizontalDpi="600" verticalDpi="600" orientation="portrait" paperSize="9" scale="65" r:id="rId1"/>
  <headerFooter alignWithMargins="0">
    <oddHeader>&amp;R&amp;"ＭＳ Ｐゴシック,太字"&amp;9沖縄国税事務所　国税徴収等1　（H18）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10.625" style="2" customWidth="1"/>
    <col min="2" max="2" width="6.625" style="2" customWidth="1"/>
    <col min="3" max="3" width="13.875" style="2" customWidth="1"/>
    <col min="4" max="4" width="14.25390625" style="2" customWidth="1"/>
    <col min="5" max="5" width="3.00390625" style="2" bestFit="1" customWidth="1"/>
    <col min="6" max="6" width="16.75390625" style="2" customWidth="1"/>
    <col min="7" max="16384" width="8.625" style="2" customWidth="1"/>
  </cols>
  <sheetData>
    <row r="1" spans="1:6" ht="15">
      <c r="A1" s="254" t="s">
        <v>103</v>
      </c>
      <c r="B1" s="254"/>
      <c r="C1" s="254"/>
      <c r="D1" s="254"/>
      <c r="E1" s="254"/>
      <c r="F1" s="254"/>
    </row>
    <row r="2" spans="1:6" ht="14.25" customHeight="1" thickBot="1">
      <c r="A2" s="270" t="s">
        <v>104</v>
      </c>
      <c r="B2" s="270"/>
      <c r="C2" s="270"/>
      <c r="D2" s="270"/>
      <c r="E2" s="270"/>
      <c r="F2" s="270"/>
    </row>
    <row r="3" spans="1:6" ht="18" customHeight="1">
      <c r="A3" s="258" t="s">
        <v>105</v>
      </c>
      <c r="B3" s="274"/>
      <c r="C3" s="259"/>
      <c r="D3" s="271" t="s">
        <v>79</v>
      </c>
      <c r="E3" s="272"/>
      <c r="F3" s="273"/>
    </row>
    <row r="4" spans="1:6" ht="15" customHeight="1">
      <c r="A4" s="260"/>
      <c r="B4" s="275"/>
      <c r="C4" s="261"/>
      <c r="D4" s="122" t="s">
        <v>80</v>
      </c>
      <c r="E4" s="268" t="s">
        <v>106</v>
      </c>
      <c r="F4" s="269"/>
    </row>
    <row r="5" spans="1:6" s="34" customFormat="1" ht="15" customHeight="1">
      <c r="A5" s="53"/>
      <c r="B5" s="54"/>
      <c r="C5" s="123"/>
      <c r="D5" s="124" t="s">
        <v>81</v>
      </c>
      <c r="E5" s="125"/>
      <c r="F5" s="126" t="s">
        <v>2</v>
      </c>
    </row>
    <row r="6" spans="1:6" ht="27" customHeight="1">
      <c r="A6" s="276" t="s">
        <v>82</v>
      </c>
      <c r="B6" s="279" t="s">
        <v>83</v>
      </c>
      <c r="C6" s="280"/>
      <c r="D6" s="127">
        <v>67</v>
      </c>
      <c r="E6" s="128"/>
      <c r="F6" s="129">
        <v>3406174</v>
      </c>
    </row>
    <row r="7" spans="1:6" ht="27" customHeight="1">
      <c r="A7" s="277"/>
      <c r="B7" s="281" t="s">
        <v>84</v>
      </c>
      <c r="C7" s="282"/>
      <c r="D7" s="130">
        <v>16</v>
      </c>
      <c r="E7" s="131"/>
      <c r="F7" s="132">
        <v>217327</v>
      </c>
    </row>
    <row r="8" spans="1:6" ht="27" customHeight="1">
      <c r="A8" s="277"/>
      <c r="B8" s="281" t="s">
        <v>85</v>
      </c>
      <c r="C8" s="282"/>
      <c r="D8" s="130">
        <v>1</v>
      </c>
      <c r="E8" s="131"/>
      <c r="F8" s="132">
        <v>28914</v>
      </c>
    </row>
    <row r="9" spans="1:6" ht="27" customHeight="1">
      <c r="A9" s="277"/>
      <c r="B9" s="283" t="s">
        <v>107</v>
      </c>
      <c r="C9" s="121" t="s">
        <v>86</v>
      </c>
      <c r="D9" s="130">
        <v>13</v>
      </c>
      <c r="E9" s="131"/>
      <c r="F9" s="132">
        <v>669912</v>
      </c>
    </row>
    <row r="10" spans="1:6" ht="27" customHeight="1">
      <c r="A10" s="277"/>
      <c r="B10" s="284"/>
      <c r="C10" s="121" t="s">
        <v>87</v>
      </c>
      <c r="D10" s="133" t="s">
        <v>162</v>
      </c>
      <c r="E10" s="131"/>
      <c r="F10" s="134" t="s">
        <v>162</v>
      </c>
    </row>
    <row r="11" spans="1:6" ht="27" customHeight="1">
      <c r="A11" s="277"/>
      <c r="B11" s="284"/>
      <c r="C11" s="287" t="s">
        <v>88</v>
      </c>
      <c r="D11" s="135"/>
      <c r="E11" s="136" t="s">
        <v>89</v>
      </c>
      <c r="F11" s="137" t="s">
        <v>162</v>
      </c>
    </row>
    <row r="12" spans="1:6" ht="27" customHeight="1">
      <c r="A12" s="277"/>
      <c r="B12" s="284"/>
      <c r="C12" s="288"/>
      <c r="D12" s="127">
        <v>8</v>
      </c>
      <c r="E12" s="138"/>
      <c r="F12" s="129">
        <v>535601</v>
      </c>
    </row>
    <row r="13" spans="1:6" s="3" customFormat="1" ht="27" customHeight="1">
      <c r="A13" s="277"/>
      <c r="B13" s="284"/>
      <c r="C13" s="139" t="s">
        <v>1</v>
      </c>
      <c r="D13" s="140">
        <v>21</v>
      </c>
      <c r="E13" s="131"/>
      <c r="F13" s="141">
        <v>1205513</v>
      </c>
    </row>
    <row r="14" spans="1:6" ht="27" customHeight="1">
      <c r="A14" s="278"/>
      <c r="B14" s="285" t="s">
        <v>90</v>
      </c>
      <c r="C14" s="286"/>
      <c r="D14" s="142">
        <v>61</v>
      </c>
      <c r="E14" s="143"/>
      <c r="F14" s="144">
        <v>2389075</v>
      </c>
    </row>
    <row r="15" spans="1:6" ht="27" customHeight="1">
      <c r="A15" s="289" t="s">
        <v>91</v>
      </c>
      <c r="B15" s="292" t="s">
        <v>92</v>
      </c>
      <c r="C15" s="292"/>
      <c r="D15" s="145" t="s">
        <v>162</v>
      </c>
      <c r="E15" s="146"/>
      <c r="F15" s="147" t="s">
        <v>162</v>
      </c>
    </row>
    <row r="16" spans="1:6" ht="27" customHeight="1">
      <c r="A16" s="290"/>
      <c r="B16" s="293" t="s">
        <v>93</v>
      </c>
      <c r="C16" s="293"/>
      <c r="D16" s="130" t="s">
        <v>162</v>
      </c>
      <c r="E16" s="131"/>
      <c r="F16" s="132" t="s">
        <v>162</v>
      </c>
    </row>
    <row r="17" spans="1:6" ht="27" customHeight="1">
      <c r="A17" s="290"/>
      <c r="B17" s="295" t="s">
        <v>94</v>
      </c>
      <c r="C17" s="296"/>
      <c r="D17" s="135"/>
      <c r="E17" s="136" t="s">
        <v>89</v>
      </c>
      <c r="F17" s="137">
        <v>93013</v>
      </c>
    </row>
    <row r="18" spans="1:6" ht="27" customHeight="1">
      <c r="A18" s="290"/>
      <c r="B18" s="297"/>
      <c r="C18" s="298"/>
      <c r="D18" s="127">
        <v>8</v>
      </c>
      <c r="E18" s="138"/>
      <c r="F18" s="129">
        <v>535601</v>
      </c>
    </row>
    <row r="19" spans="1:6" ht="27" customHeight="1">
      <c r="A19" s="290"/>
      <c r="B19" s="293" t="s">
        <v>95</v>
      </c>
      <c r="C19" s="293"/>
      <c r="D19" s="130" t="s">
        <v>162</v>
      </c>
      <c r="E19" s="131"/>
      <c r="F19" s="132" t="s">
        <v>162</v>
      </c>
    </row>
    <row r="20" spans="1:6" ht="27" customHeight="1">
      <c r="A20" s="290"/>
      <c r="B20" s="293" t="s">
        <v>96</v>
      </c>
      <c r="C20" s="293"/>
      <c r="D20" s="130" t="s">
        <v>162</v>
      </c>
      <c r="E20" s="131"/>
      <c r="F20" s="132" t="s">
        <v>162</v>
      </c>
    </row>
    <row r="21" spans="1:6" ht="27" customHeight="1">
      <c r="A21" s="290"/>
      <c r="B21" s="293" t="s">
        <v>93</v>
      </c>
      <c r="C21" s="293"/>
      <c r="D21" s="130" t="s">
        <v>162</v>
      </c>
      <c r="E21" s="131"/>
      <c r="F21" s="132" t="s">
        <v>162</v>
      </c>
    </row>
    <row r="22" spans="1:6" ht="27" customHeight="1">
      <c r="A22" s="290"/>
      <c r="B22" s="293" t="s">
        <v>97</v>
      </c>
      <c r="C22" s="293"/>
      <c r="D22" s="130">
        <v>8</v>
      </c>
      <c r="E22" s="131"/>
      <c r="F22" s="132">
        <v>628613</v>
      </c>
    </row>
    <row r="23" spans="1:6" ht="27" customHeight="1">
      <c r="A23" s="291"/>
      <c r="B23" s="294" t="s">
        <v>98</v>
      </c>
      <c r="C23" s="294"/>
      <c r="D23" s="148" t="s">
        <v>162</v>
      </c>
      <c r="E23" s="149"/>
      <c r="F23" s="150" t="s">
        <v>162</v>
      </c>
    </row>
    <row r="24" spans="1:6" ht="27" customHeight="1">
      <c r="A24" s="302" t="s">
        <v>99</v>
      </c>
      <c r="B24" s="304" t="s">
        <v>100</v>
      </c>
      <c r="C24" s="304"/>
      <c r="D24" s="145" t="s">
        <v>162</v>
      </c>
      <c r="E24" s="146"/>
      <c r="F24" s="147" t="s">
        <v>162</v>
      </c>
    </row>
    <row r="25" spans="1:6" ht="27" customHeight="1">
      <c r="A25" s="290"/>
      <c r="B25" s="293" t="s">
        <v>84</v>
      </c>
      <c r="C25" s="293"/>
      <c r="D25" s="130" t="s">
        <v>162</v>
      </c>
      <c r="E25" s="131"/>
      <c r="F25" s="132" t="s">
        <v>162</v>
      </c>
    </row>
    <row r="26" spans="1:6" ht="27" customHeight="1">
      <c r="A26" s="290"/>
      <c r="B26" s="293" t="s">
        <v>86</v>
      </c>
      <c r="C26" s="293"/>
      <c r="D26" s="130" t="s">
        <v>162</v>
      </c>
      <c r="E26" s="131"/>
      <c r="F26" s="132" t="s">
        <v>162</v>
      </c>
    </row>
    <row r="27" spans="1:6" ht="27" customHeight="1">
      <c r="A27" s="290"/>
      <c r="B27" s="293" t="s">
        <v>87</v>
      </c>
      <c r="C27" s="293"/>
      <c r="D27" s="130" t="s">
        <v>162</v>
      </c>
      <c r="E27" s="131"/>
      <c r="F27" s="132" t="s">
        <v>162</v>
      </c>
    </row>
    <row r="28" spans="1:6" ht="27" customHeight="1">
      <c r="A28" s="290"/>
      <c r="B28" s="293" t="s">
        <v>101</v>
      </c>
      <c r="C28" s="293"/>
      <c r="D28" s="130" t="s">
        <v>162</v>
      </c>
      <c r="E28" s="131"/>
      <c r="F28" s="132" t="s">
        <v>162</v>
      </c>
    </row>
    <row r="29" spans="1:6" ht="27" customHeight="1" thickBot="1">
      <c r="A29" s="303"/>
      <c r="B29" s="305" t="s">
        <v>102</v>
      </c>
      <c r="C29" s="305"/>
      <c r="D29" s="151" t="s">
        <v>162</v>
      </c>
      <c r="E29" s="152"/>
      <c r="F29" s="153" t="s">
        <v>162</v>
      </c>
    </row>
    <row r="30" spans="1:6" s="1" customFormat="1" ht="28.5" customHeight="1">
      <c r="A30" s="154" t="s">
        <v>108</v>
      </c>
      <c r="B30" s="299" t="s">
        <v>158</v>
      </c>
      <c r="C30" s="299"/>
      <c r="D30" s="299"/>
      <c r="E30" s="299"/>
      <c r="F30" s="299"/>
    </row>
    <row r="31" spans="1:6" s="1" customFormat="1" ht="11.25" customHeight="1">
      <c r="A31" s="300" t="s">
        <v>109</v>
      </c>
      <c r="B31" s="301"/>
      <c r="C31" s="301"/>
      <c r="D31" s="301"/>
      <c r="E31" s="301"/>
      <c r="F31" s="301"/>
    </row>
    <row r="32" ht="11.25">
      <c r="A32" s="1" t="s">
        <v>110</v>
      </c>
    </row>
  </sheetData>
  <mergeCells count="30">
    <mergeCell ref="B30:F30"/>
    <mergeCell ref="A31:F31"/>
    <mergeCell ref="A24:A29"/>
    <mergeCell ref="B24:C24"/>
    <mergeCell ref="B25:C25"/>
    <mergeCell ref="B26:C26"/>
    <mergeCell ref="B27:C27"/>
    <mergeCell ref="B28:C28"/>
    <mergeCell ref="B29:C29"/>
    <mergeCell ref="A15:A23"/>
    <mergeCell ref="B15:C15"/>
    <mergeCell ref="B16:C16"/>
    <mergeCell ref="B19:C19"/>
    <mergeCell ref="B20:C20"/>
    <mergeCell ref="B21:C21"/>
    <mergeCell ref="B22:C22"/>
    <mergeCell ref="B23:C23"/>
    <mergeCell ref="B17:C18"/>
    <mergeCell ref="A6:A14"/>
    <mergeCell ref="B6:C6"/>
    <mergeCell ref="B7:C7"/>
    <mergeCell ref="B8:C8"/>
    <mergeCell ref="B9:B13"/>
    <mergeCell ref="B14:C14"/>
    <mergeCell ref="C11:C12"/>
    <mergeCell ref="A1:F1"/>
    <mergeCell ref="E4:F4"/>
    <mergeCell ref="A2:F2"/>
    <mergeCell ref="D3:F3"/>
    <mergeCell ref="A3:C4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9" r:id="rId1"/>
  <headerFooter alignWithMargins="0">
    <oddHeader>&amp;R&amp;"ＭＳ Ｐゴシック,太字"&amp;9沖縄国税事務所　国税徴収等1　（H18）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157" customWidth="1"/>
    <col min="2" max="2" width="15.50390625" style="157" bestFit="1" customWidth="1"/>
    <col min="3" max="3" width="3.00390625" style="157" bestFit="1" customWidth="1"/>
    <col min="4" max="5" width="18.00390625" style="157" customWidth="1"/>
    <col min="6" max="16384" width="9.00390625" style="157" customWidth="1"/>
  </cols>
  <sheetData>
    <row r="1" s="156" customFormat="1" ht="14.25" thickBot="1">
      <c r="A1" s="155" t="s">
        <v>111</v>
      </c>
    </row>
    <row r="2" spans="1:5" ht="19.5" customHeight="1">
      <c r="A2" s="258" t="s">
        <v>121</v>
      </c>
      <c r="B2" s="259"/>
      <c r="C2" s="311" t="s">
        <v>122</v>
      </c>
      <c r="D2" s="312"/>
      <c r="E2" s="313"/>
    </row>
    <row r="3" spans="1:5" ht="19.5" customHeight="1">
      <c r="A3" s="260"/>
      <c r="B3" s="261"/>
      <c r="C3" s="306" t="s">
        <v>123</v>
      </c>
      <c r="D3" s="307"/>
      <c r="E3" s="158" t="s">
        <v>124</v>
      </c>
    </row>
    <row r="4" spans="1:5" s="162" customFormat="1" ht="13.5">
      <c r="A4" s="53"/>
      <c r="B4" s="159"/>
      <c r="C4" s="125"/>
      <c r="D4" s="160" t="s">
        <v>112</v>
      </c>
      <c r="E4" s="161" t="s">
        <v>113</v>
      </c>
    </row>
    <row r="5" spans="1:8" ht="30" customHeight="1">
      <c r="A5" s="308" t="s">
        <v>125</v>
      </c>
      <c r="B5" s="163" t="s">
        <v>114</v>
      </c>
      <c r="C5" s="164"/>
      <c r="D5" s="165">
        <v>8</v>
      </c>
      <c r="E5" s="166">
        <v>535601</v>
      </c>
      <c r="F5" s="2"/>
      <c r="G5" s="2"/>
      <c r="H5" s="2"/>
    </row>
    <row r="6" spans="1:8" ht="30" customHeight="1">
      <c r="A6" s="309"/>
      <c r="B6" s="167" t="s">
        <v>115</v>
      </c>
      <c r="C6" s="168"/>
      <c r="D6" s="169" t="s">
        <v>162</v>
      </c>
      <c r="E6" s="170" t="s">
        <v>162</v>
      </c>
      <c r="F6" s="2"/>
      <c r="G6" s="2"/>
      <c r="H6" s="2"/>
    </row>
    <row r="7" spans="1:8" ht="30" customHeight="1">
      <c r="A7" s="309"/>
      <c r="B7" s="167" t="s">
        <v>116</v>
      </c>
      <c r="C7" s="168"/>
      <c r="D7" s="169" t="s">
        <v>162</v>
      </c>
      <c r="E7" s="170" t="s">
        <v>162</v>
      </c>
      <c r="F7" s="2"/>
      <c r="G7" s="2"/>
      <c r="H7" s="2"/>
    </row>
    <row r="8" spans="1:8" ht="30" customHeight="1">
      <c r="A8" s="309"/>
      <c r="B8" s="167" t="s">
        <v>117</v>
      </c>
      <c r="C8" s="168" t="s">
        <v>118</v>
      </c>
      <c r="D8" s="169" t="s">
        <v>162</v>
      </c>
      <c r="E8" s="170" t="s">
        <v>162</v>
      </c>
      <c r="F8" s="2"/>
      <c r="G8" s="2"/>
      <c r="H8" s="2"/>
    </row>
    <row r="9" spans="1:8" ht="30" customHeight="1" thickBot="1">
      <c r="A9" s="310"/>
      <c r="B9" s="171" t="s">
        <v>1</v>
      </c>
      <c r="C9" s="172" t="s">
        <v>119</v>
      </c>
      <c r="D9" s="173">
        <v>5</v>
      </c>
      <c r="E9" s="174">
        <v>535601</v>
      </c>
      <c r="F9" s="2"/>
      <c r="G9" s="2"/>
      <c r="H9" s="2"/>
    </row>
    <row r="10" spans="1:8" ht="13.5">
      <c r="A10" s="2" t="s">
        <v>120</v>
      </c>
      <c r="B10" s="2"/>
      <c r="C10" s="2"/>
      <c r="D10" s="2"/>
      <c r="E10" s="2"/>
      <c r="F10" s="2"/>
      <c r="G10" s="2"/>
      <c r="H10" s="2"/>
    </row>
  </sheetData>
  <mergeCells count="4">
    <mergeCell ref="C3:D3"/>
    <mergeCell ref="A5:A9"/>
    <mergeCell ref="C2:E2"/>
    <mergeCell ref="A2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&amp;R&amp;"ＭＳ Ｐゴシック,太字"&amp;9沖縄国税事務所　国税徴収等1　（H18）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130</v>
      </c>
    </row>
    <row r="2" spans="1:11" ht="16.5" customHeight="1">
      <c r="A2" s="314" t="s">
        <v>131</v>
      </c>
      <c r="B2" s="324" t="s">
        <v>126</v>
      </c>
      <c r="C2" s="325"/>
      <c r="D2" s="326" t="s">
        <v>127</v>
      </c>
      <c r="E2" s="327"/>
      <c r="F2" s="324" t="s">
        <v>132</v>
      </c>
      <c r="G2" s="325"/>
      <c r="H2" s="316" t="s">
        <v>133</v>
      </c>
      <c r="I2" s="318" t="s">
        <v>134</v>
      </c>
      <c r="J2" s="319"/>
      <c r="K2" s="320"/>
    </row>
    <row r="3" spans="1:11" ht="16.5" customHeight="1">
      <c r="A3" s="315"/>
      <c r="B3" s="35" t="s">
        <v>135</v>
      </c>
      <c r="C3" s="16" t="s">
        <v>136</v>
      </c>
      <c r="D3" s="35" t="s">
        <v>135</v>
      </c>
      <c r="E3" s="16" t="s">
        <v>136</v>
      </c>
      <c r="F3" s="35" t="s">
        <v>135</v>
      </c>
      <c r="G3" s="16" t="s">
        <v>136</v>
      </c>
      <c r="H3" s="317"/>
      <c r="I3" s="321"/>
      <c r="J3" s="322"/>
      <c r="K3" s="323"/>
    </row>
    <row r="4" spans="1:11" ht="11.25">
      <c r="A4" s="175"/>
      <c r="B4" s="176" t="s">
        <v>137</v>
      </c>
      <c r="C4" s="81" t="s">
        <v>138</v>
      </c>
      <c r="D4" s="176" t="s">
        <v>137</v>
      </c>
      <c r="E4" s="81" t="s">
        <v>138</v>
      </c>
      <c r="F4" s="176" t="s">
        <v>137</v>
      </c>
      <c r="G4" s="81" t="s">
        <v>138</v>
      </c>
      <c r="H4" s="177" t="s">
        <v>138</v>
      </c>
      <c r="I4" s="178"/>
      <c r="J4" s="179"/>
      <c r="K4" s="180" t="s">
        <v>138</v>
      </c>
    </row>
    <row r="5" spans="1:12" ht="30" customHeight="1">
      <c r="A5" s="27" t="s">
        <v>58</v>
      </c>
      <c r="B5" s="181">
        <v>50</v>
      </c>
      <c r="C5" s="182">
        <v>1594341</v>
      </c>
      <c r="D5" s="181">
        <v>18</v>
      </c>
      <c r="E5" s="182">
        <v>1429585</v>
      </c>
      <c r="F5" s="181">
        <v>158</v>
      </c>
      <c r="G5" s="182">
        <v>6017559</v>
      </c>
      <c r="H5" s="183" t="s">
        <v>159</v>
      </c>
      <c r="I5" s="184" t="s">
        <v>128</v>
      </c>
      <c r="J5" s="185">
        <v>68860</v>
      </c>
      <c r="K5" s="186">
        <v>1429585</v>
      </c>
      <c r="L5" s="187"/>
    </row>
    <row r="6" spans="1:12" ht="30" customHeight="1">
      <c r="A6" s="188" t="s">
        <v>59</v>
      </c>
      <c r="B6" s="189">
        <v>56</v>
      </c>
      <c r="C6" s="190">
        <v>1013182</v>
      </c>
      <c r="D6" s="189">
        <v>58</v>
      </c>
      <c r="E6" s="190">
        <v>1852148</v>
      </c>
      <c r="F6" s="189">
        <v>129</v>
      </c>
      <c r="G6" s="190">
        <v>4649818</v>
      </c>
      <c r="H6" s="191" t="s">
        <v>159</v>
      </c>
      <c r="I6" s="192" t="s">
        <v>128</v>
      </c>
      <c r="J6" s="193">
        <v>45899</v>
      </c>
      <c r="K6" s="194">
        <v>1852148</v>
      </c>
      <c r="L6" s="187"/>
    </row>
    <row r="7" spans="1:12" ht="30" customHeight="1">
      <c r="A7" s="188" t="s">
        <v>60</v>
      </c>
      <c r="B7" s="189">
        <v>41</v>
      </c>
      <c r="C7" s="190">
        <v>1352887</v>
      </c>
      <c r="D7" s="189">
        <v>55</v>
      </c>
      <c r="E7" s="190">
        <v>1853143</v>
      </c>
      <c r="F7" s="189">
        <v>97</v>
      </c>
      <c r="G7" s="190">
        <v>3908378</v>
      </c>
      <c r="H7" s="191" t="s">
        <v>159</v>
      </c>
      <c r="I7" s="192" t="s">
        <v>128</v>
      </c>
      <c r="J7" s="193">
        <v>247331</v>
      </c>
      <c r="K7" s="194">
        <v>1853143</v>
      </c>
      <c r="L7" s="187"/>
    </row>
    <row r="8" spans="1:12" ht="30" customHeight="1">
      <c r="A8" s="188" t="s">
        <v>69</v>
      </c>
      <c r="B8" s="189">
        <v>27</v>
      </c>
      <c r="C8" s="190">
        <v>350428</v>
      </c>
      <c r="D8" s="189">
        <v>44</v>
      </c>
      <c r="E8" s="190">
        <v>636228</v>
      </c>
      <c r="F8" s="189">
        <v>67</v>
      </c>
      <c r="G8" s="190">
        <v>3406174</v>
      </c>
      <c r="H8" s="191" t="s">
        <v>159</v>
      </c>
      <c r="I8" s="192" t="s">
        <v>128</v>
      </c>
      <c r="J8" s="193">
        <v>15826</v>
      </c>
      <c r="K8" s="194">
        <v>636228</v>
      </c>
      <c r="L8" s="187"/>
    </row>
    <row r="9" spans="1:12" ht="30" customHeight="1" thickBot="1">
      <c r="A9" s="28" t="s">
        <v>160</v>
      </c>
      <c r="B9" s="229">
        <v>16</v>
      </c>
      <c r="C9" s="230">
        <v>217327</v>
      </c>
      <c r="D9" s="229">
        <v>8</v>
      </c>
      <c r="E9" s="230">
        <v>535601</v>
      </c>
      <c r="F9" s="229">
        <v>61</v>
      </c>
      <c r="G9" s="230">
        <v>2389075</v>
      </c>
      <c r="H9" s="231" t="s">
        <v>162</v>
      </c>
      <c r="I9" s="195" t="s">
        <v>128</v>
      </c>
      <c r="J9" s="232">
        <v>93013</v>
      </c>
      <c r="K9" s="233">
        <v>535601</v>
      </c>
      <c r="L9" s="187"/>
    </row>
    <row r="10" ht="11.25">
      <c r="A10" s="2" t="s">
        <v>129</v>
      </c>
    </row>
  </sheetData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2"/>
  <headerFooter alignWithMargins="0">
    <oddHeader>&amp;R&amp;"ＭＳ Ｐゴシック,太字"&amp;9沖縄国税事務所　国税徴収等1　（H18）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tabSelected="1" workbookViewId="0" topLeftCell="A1">
      <selection activeCell="A1" sqref="A1:K1"/>
    </sheetView>
  </sheetViews>
  <sheetFormatPr defaultColWidth="9.0039062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2" ht="14.25" customHeight="1" thickBot="1">
      <c r="A1" s="270" t="s">
        <v>146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" t="s">
        <v>164</v>
      </c>
    </row>
    <row r="2" spans="1:11" ht="16.5" customHeight="1">
      <c r="A2" s="258" t="s">
        <v>147</v>
      </c>
      <c r="B2" s="274"/>
      <c r="C2" s="259"/>
      <c r="D2" s="340" t="s">
        <v>148</v>
      </c>
      <c r="E2" s="340"/>
      <c r="F2" s="340" t="s">
        <v>149</v>
      </c>
      <c r="G2" s="340"/>
      <c r="H2" s="340" t="s">
        <v>150</v>
      </c>
      <c r="I2" s="340"/>
      <c r="J2" s="342" t="s">
        <v>139</v>
      </c>
      <c r="K2" s="343"/>
    </row>
    <row r="3" spans="1:11" ht="16.5" customHeight="1">
      <c r="A3" s="260"/>
      <c r="B3" s="275"/>
      <c r="C3" s="261"/>
      <c r="D3" s="35" t="s">
        <v>140</v>
      </c>
      <c r="E3" s="16" t="s">
        <v>151</v>
      </c>
      <c r="F3" s="35" t="s">
        <v>140</v>
      </c>
      <c r="G3" s="16" t="s">
        <v>151</v>
      </c>
      <c r="H3" s="35" t="s">
        <v>140</v>
      </c>
      <c r="I3" s="16" t="s">
        <v>151</v>
      </c>
      <c r="J3" s="35" t="s">
        <v>141</v>
      </c>
      <c r="K3" s="196" t="s">
        <v>142</v>
      </c>
    </row>
    <row r="4" spans="1:11" s="34" customFormat="1" ht="11.25">
      <c r="A4" s="197"/>
      <c r="B4" s="198"/>
      <c r="C4" s="199"/>
      <c r="D4" s="200" t="s">
        <v>81</v>
      </c>
      <c r="E4" s="79" t="s">
        <v>2</v>
      </c>
      <c r="F4" s="200" t="s">
        <v>81</v>
      </c>
      <c r="G4" s="79" t="s">
        <v>2</v>
      </c>
      <c r="H4" s="200" t="s">
        <v>81</v>
      </c>
      <c r="I4" s="79" t="s">
        <v>2</v>
      </c>
      <c r="J4" s="200" t="s">
        <v>81</v>
      </c>
      <c r="K4" s="126" t="s">
        <v>2</v>
      </c>
    </row>
    <row r="5" spans="1:11" ht="28.5" customHeight="1">
      <c r="A5" s="308" t="s">
        <v>82</v>
      </c>
      <c r="B5" s="330" t="s">
        <v>143</v>
      </c>
      <c r="C5" s="331"/>
      <c r="D5" s="201" t="s">
        <v>162</v>
      </c>
      <c r="E5" s="202" t="s">
        <v>162</v>
      </c>
      <c r="F5" s="201" t="s">
        <v>162</v>
      </c>
      <c r="G5" s="202" t="s">
        <v>162</v>
      </c>
      <c r="H5" s="201" t="s">
        <v>162</v>
      </c>
      <c r="I5" s="202" t="s">
        <v>162</v>
      </c>
      <c r="J5" s="201" t="s">
        <v>162</v>
      </c>
      <c r="K5" s="203" t="s">
        <v>162</v>
      </c>
    </row>
    <row r="6" spans="1:11" ht="28.5" customHeight="1">
      <c r="A6" s="309"/>
      <c r="B6" s="337" t="s">
        <v>83</v>
      </c>
      <c r="C6" s="338"/>
      <c r="D6" s="204">
        <v>76</v>
      </c>
      <c r="E6" s="205">
        <v>932622</v>
      </c>
      <c r="F6" s="204">
        <v>38</v>
      </c>
      <c r="G6" s="205">
        <v>70642</v>
      </c>
      <c r="H6" s="204" t="s">
        <v>162</v>
      </c>
      <c r="I6" s="205" t="s">
        <v>162</v>
      </c>
      <c r="J6" s="204">
        <v>114</v>
      </c>
      <c r="K6" s="129">
        <v>1003264</v>
      </c>
    </row>
    <row r="7" spans="1:11" ht="28.5" customHeight="1">
      <c r="A7" s="309"/>
      <c r="B7" s="332" t="s">
        <v>143</v>
      </c>
      <c r="C7" s="333"/>
      <c r="D7" s="201" t="s">
        <v>162</v>
      </c>
      <c r="E7" s="202" t="s">
        <v>162</v>
      </c>
      <c r="F7" s="201" t="s">
        <v>162</v>
      </c>
      <c r="G7" s="202" t="s">
        <v>162</v>
      </c>
      <c r="H7" s="201" t="s">
        <v>162</v>
      </c>
      <c r="I7" s="202" t="s">
        <v>162</v>
      </c>
      <c r="J7" s="201" t="s">
        <v>162</v>
      </c>
      <c r="K7" s="203" t="s">
        <v>162</v>
      </c>
    </row>
    <row r="8" spans="1:11" s="1" customFormat="1" ht="28.5" customHeight="1">
      <c r="A8" s="309"/>
      <c r="B8" s="337" t="s">
        <v>84</v>
      </c>
      <c r="C8" s="288"/>
      <c r="D8" s="204">
        <v>221</v>
      </c>
      <c r="E8" s="205">
        <v>2451190</v>
      </c>
      <c r="F8" s="204">
        <v>58</v>
      </c>
      <c r="G8" s="205">
        <v>133883</v>
      </c>
      <c r="H8" s="204" t="s">
        <v>162</v>
      </c>
      <c r="I8" s="205" t="s">
        <v>162</v>
      </c>
      <c r="J8" s="204">
        <v>279</v>
      </c>
      <c r="K8" s="129">
        <v>2585073</v>
      </c>
    </row>
    <row r="9" spans="1:11" ht="28.5" customHeight="1">
      <c r="A9" s="309"/>
      <c r="B9" s="332" t="s">
        <v>143</v>
      </c>
      <c r="C9" s="333"/>
      <c r="D9" s="201" t="s">
        <v>162</v>
      </c>
      <c r="E9" s="202" t="s">
        <v>162</v>
      </c>
      <c r="F9" s="201" t="s">
        <v>162</v>
      </c>
      <c r="G9" s="202" t="s">
        <v>162</v>
      </c>
      <c r="H9" s="201" t="s">
        <v>162</v>
      </c>
      <c r="I9" s="202" t="s">
        <v>162</v>
      </c>
      <c r="J9" s="201" t="s">
        <v>162</v>
      </c>
      <c r="K9" s="203" t="s">
        <v>162</v>
      </c>
    </row>
    <row r="10" spans="1:11" s="1" customFormat="1" ht="28.5" customHeight="1">
      <c r="A10" s="309"/>
      <c r="B10" s="337" t="s">
        <v>85</v>
      </c>
      <c r="C10" s="288"/>
      <c r="D10" s="204">
        <v>2</v>
      </c>
      <c r="E10" s="205">
        <v>19492</v>
      </c>
      <c r="F10" s="204" t="s">
        <v>162</v>
      </c>
      <c r="G10" s="205" t="s">
        <v>162</v>
      </c>
      <c r="H10" s="204" t="s">
        <v>162</v>
      </c>
      <c r="I10" s="205" t="s">
        <v>162</v>
      </c>
      <c r="J10" s="204">
        <v>2</v>
      </c>
      <c r="K10" s="129">
        <v>19492</v>
      </c>
    </row>
    <row r="11" spans="1:11" ht="28.5" customHeight="1">
      <c r="A11" s="309"/>
      <c r="B11" s="334" t="s">
        <v>86</v>
      </c>
      <c r="C11" s="239"/>
      <c r="D11" s="204">
        <v>19</v>
      </c>
      <c r="E11" s="205">
        <v>169058</v>
      </c>
      <c r="F11" s="204">
        <v>11</v>
      </c>
      <c r="G11" s="205">
        <v>39259</v>
      </c>
      <c r="H11" s="204" t="s">
        <v>162</v>
      </c>
      <c r="I11" s="205" t="s">
        <v>162</v>
      </c>
      <c r="J11" s="204">
        <v>30</v>
      </c>
      <c r="K11" s="129">
        <v>208316</v>
      </c>
    </row>
    <row r="12" spans="1:11" ht="28.5" customHeight="1">
      <c r="A12" s="309"/>
      <c r="B12" s="334" t="s">
        <v>87</v>
      </c>
      <c r="C12" s="239"/>
      <c r="D12" s="204">
        <v>1</v>
      </c>
      <c r="E12" s="205">
        <v>136853</v>
      </c>
      <c r="F12" s="204">
        <v>1</v>
      </c>
      <c r="G12" s="205">
        <v>671</v>
      </c>
      <c r="H12" s="204" t="s">
        <v>162</v>
      </c>
      <c r="I12" s="205" t="s">
        <v>162</v>
      </c>
      <c r="J12" s="204">
        <v>2</v>
      </c>
      <c r="K12" s="129">
        <v>137524</v>
      </c>
    </row>
    <row r="13" spans="1:11" ht="28.5" customHeight="1">
      <c r="A13" s="309"/>
      <c r="B13" s="334" t="s">
        <v>88</v>
      </c>
      <c r="C13" s="239"/>
      <c r="D13" s="204">
        <v>173</v>
      </c>
      <c r="E13" s="205">
        <v>2032096</v>
      </c>
      <c r="F13" s="204">
        <v>55</v>
      </c>
      <c r="G13" s="205">
        <v>72489</v>
      </c>
      <c r="H13" s="204" t="s">
        <v>162</v>
      </c>
      <c r="I13" s="205" t="s">
        <v>162</v>
      </c>
      <c r="J13" s="204">
        <v>228</v>
      </c>
      <c r="K13" s="129">
        <v>2104584</v>
      </c>
    </row>
    <row r="14" spans="1:11" ht="28.5" customHeight="1">
      <c r="A14" s="339"/>
      <c r="B14" s="335" t="s">
        <v>90</v>
      </c>
      <c r="C14" s="336"/>
      <c r="D14" s="206">
        <v>102</v>
      </c>
      <c r="E14" s="207">
        <v>1026314</v>
      </c>
      <c r="F14" s="206">
        <v>29</v>
      </c>
      <c r="G14" s="207">
        <v>92107</v>
      </c>
      <c r="H14" s="206" t="s">
        <v>162</v>
      </c>
      <c r="I14" s="207" t="s">
        <v>162</v>
      </c>
      <c r="J14" s="206">
        <v>131</v>
      </c>
      <c r="K14" s="208">
        <v>1118420</v>
      </c>
    </row>
    <row r="15" spans="1:11" ht="28.5" customHeight="1">
      <c r="A15" s="344" t="s">
        <v>152</v>
      </c>
      <c r="B15" s="345" t="s">
        <v>153</v>
      </c>
      <c r="C15" s="209" t="s">
        <v>154</v>
      </c>
      <c r="D15" s="210">
        <v>1497</v>
      </c>
      <c r="E15" s="211">
        <v>1798438</v>
      </c>
      <c r="F15" s="210">
        <v>128</v>
      </c>
      <c r="G15" s="211">
        <v>77143</v>
      </c>
      <c r="H15" s="210" t="s">
        <v>162</v>
      </c>
      <c r="I15" s="211" t="s">
        <v>162</v>
      </c>
      <c r="J15" s="210">
        <v>1625</v>
      </c>
      <c r="K15" s="212">
        <v>1875581</v>
      </c>
    </row>
    <row r="16" spans="1:11" ht="28.5" customHeight="1">
      <c r="A16" s="309"/>
      <c r="B16" s="346"/>
      <c r="C16" s="213" t="s">
        <v>144</v>
      </c>
      <c r="D16" s="214">
        <v>99</v>
      </c>
      <c r="E16" s="215">
        <v>808673</v>
      </c>
      <c r="F16" s="214">
        <v>39</v>
      </c>
      <c r="G16" s="215">
        <v>27830</v>
      </c>
      <c r="H16" s="214" t="s">
        <v>162</v>
      </c>
      <c r="I16" s="215" t="s">
        <v>162</v>
      </c>
      <c r="J16" s="214">
        <v>138</v>
      </c>
      <c r="K16" s="216">
        <v>836504</v>
      </c>
    </row>
    <row r="17" spans="1:11" ht="28.5" customHeight="1">
      <c r="A17" s="339"/>
      <c r="B17" s="335" t="s">
        <v>95</v>
      </c>
      <c r="C17" s="336"/>
      <c r="D17" s="217">
        <v>217</v>
      </c>
      <c r="E17" s="218">
        <v>186381</v>
      </c>
      <c r="F17" s="217">
        <v>28</v>
      </c>
      <c r="G17" s="218">
        <v>34102</v>
      </c>
      <c r="H17" s="217" t="s">
        <v>162</v>
      </c>
      <c r="I17" s="218" t="s">
        <v>162</v>
      </c>
      <c r="J17" s="217">
        <v>245</v>
      </c>
      <c r="K17" s="150">
        <v>220483</v>
      </c>
    </row>
    <row r="18" spans="1:11" ht="28.5" customHeight="1" thickBot="1">
      <c r="A18" s="347" t="s">
        <v>155</v>
      </c>
      <c r="B18" s="348"/>
      <c r="C18" s="349"/>
      <c r="D18" s="219">
        <v>1278</v>
      </c>
      <c r="E18" s="220">
        <v>9115973</v>
      </c>
      <c r="F18" s="219">
        <v>108</v>
      </c>
      <c r="G18" s="220">
        <v>103304</v>
      </c>
      <c r="H18" s="219" t="s">
        <v>162</v>
      </c>
      <c r="I18" s="220" t="s">
        <v>162</v>
      </c>
      <c r="J18" s="219">
        <v>1386</v>
      </c>
      <c r="K18" s="221">
        <v>9219277</v>
      </c>
    </row>
    <row r="19" spans="1:11" ht="22.5" customHeight="1">
      <c r="A19" s="341" t="s">
        <v>161</v>
      </c>
      <c r="B19" s="341"/>
      <c r="C19" s="341"/>
      <c r="D19" s="341"/>
      <c r="E19" s="341"/>
      <c r="F19" s="341"/>
      <c r="G19" s="341"/>
      <c r="H19" s="341"/>
      <c r="I19" s="341"/>
      <c r="J19" s="341"/>
      <c r="K19" s="341"/>
    </row>
    <row r="20" spans="1:11" ht="30.75" customHeight="1">
      <c r="A20" s="328" t="s">
        <v>145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</row>
  </sheetData>
  <mergeCells count="23">
    <mergeCell ref="B12:C12"/>
    <mergeCell ref="A2:C3"/>
    <mergeCell ref="A19:K19"/>
    <mergeCell ref="J2:K2"/>
    <mergeCell ref="A15:A17"/>
    <mergeCell ref="B15:B16"/>
    <mergeCell ref="B17:C17"/>
    <mergeCell ref="A18:C18"/>
    <mergeCell ref="D2:E2"/>
    <mergeCell ref="A1:K1"/>
    <mergeCell ref="F2:G2"/>
    <mergeCell ref="H2:I2"/>
    <mergeCell ref="B11:C11"/>
    <mergeCell ref="A20:K20"/>
    <mergeCell ref="B5:C5"/>
    <mergeCell ref="B7:C7"/>
    <mergeCell ref="B9:C9"/>
    <mergeCell ref="B13:C13"/>
    <mergeCell ref="B14:C14"/>
    <mergeCell ref="B6:C6"/>
    <mergeCell ref="B8:C8"/>
    <mergeCell ref="B10:C10"/>
    <mergeCell ref="A5:A14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2" r:id="rId1"/>
  <headerFooter alignWithMargins="0">
    <oddHeader>&amp;R&amp;"ＭＳ Ｐゴシック,太字"&amp;9沖縄国税事務所　国税徴収等1　（H18）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2008-06-18T06:59:46Z</cp:lastPrinted>
  <dcterms:created xsi:type="dcterms:W3CDTF">2003-07-09T01:05:10Z</dcterms:created>
  <dcterms:modified xsi:type="dcterms:W3CDTF">2008-06-18T06:59:51Z</dcterms:modified>
  <cp:category/>
  <cp:version/>
  <cp:contentType/>
  <cp:contentStatus/>
</cp:coreProperties>
</file>