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97F06C2-9253-41B3-8235-79C795FC212F}" xr6:coauthVersionLast="36" xr6:coauthVersionMax="36" xr10:uidLastSave="{00000000-0000-0000-0000-000000000000}"/>
  <bookViews>
    <workbookView xWindow="0" yWindow="0" windowWidth="19200" windowHeight="709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別紙様式１!$A$5:$N$7</definedName>
    <definedName name="_xlnm._FilterDatabase" localSheetId="1" hidden="1">別紙様式２!$A$5:$O$6</definedName>
    <definedName name="_xlnm._FilterDatabase" localSheetId="2" hidden="1">別紙様式３!$A$5:$N$6</definedName>
    <definedName name="_xlnm._FilterDatabase" localSheetId="3" hidden="1">別紙様式４!$A$5:$O$6</definedName>
    <definedName name="aaa">[1]契約状況コード表!$F$5:$F$9</definedName>
    <definedName name="aaaa">[1]契約状況コード表!$G$5:$G$6</definedName>
    <definedName name="_xlnm.Print_Area" localSheetId="0">別紙様式１!$B$1:$N$7</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6" i="5" l="1"/>
  <c r="O7" i="3"/>
  <c r="P7" i="3"/>
  <c r="Q6" i="4"/>
  <c r="O6" i="3"/>
  <c r="P6" i="3"/>
  <c r="P6" i="4"/>
  <c r="Q6" i="6"/>
  <c r="P6" i="6" l="1"/>
  <c r="O6" i="5"/>
</calcChain>
</file>

<file path=xl/sharedStrings.xml><?xml version="1.0" encoding="utf-8"?>
<sst xmlns="http://schemas.openxmlformats.org/spreadsheetml/2006/main" count="111" uniqueCount="43">
  <si>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</si>
  <si>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</si>
  <si>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</si>
  <si>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</si>
  <si>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</si>
  <si>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</si>
  <si>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</si>
  <si>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</si>
  <si>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</si>
  <si>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</si>
  <si>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</si>
  <si>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</si>
  <si>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</si>
  <si>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</si>
  <si>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</si>
  <si>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</si>
  <si>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</si>
  <si>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</si>
  <si>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</si>
  <si>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</si>
  <si>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</si>
  <si>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</si>
  <si>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</si>
  <si>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</si>
  <si>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</si>
  <si>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</si>
  <si>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</si>
  <si>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</si>
  <si>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</si>
  <si>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</si>
  <si>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</si>
  <si>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</si>
  <si>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</si>
  <si>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</si>
  <si>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</si>
  <si>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</si>
  <si>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税務大学校和光校舎研修棟１・２階照明器具改修工事
一式</t>
  </si>
  <si>
    <t>支出負担行為担当官
税務大学校副校長
北村 厚
埼玉県和光市南２－３－７</t>
  </si>
  <si>
    <t>株式会社エムズフロンティア
東京都江東区枝川２－８－４</t>
  </si>
  <si>
    <t>一般競争入札</t>
  </si>
  <si>
    <t/>
  </si>
  <si>
    <t>税務大学校和光校舎吸収式冷温水機真空部品交換工事
一式</t>
  </si>
  <si>
    <t>パナソニック産機システムズ株式会社
東京都墨田区押上１－１－２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</si>
</sst>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0">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80"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82" fontId="11" fillId="0" borderId="0" xfId="6" applyNumberFormat="1" applyFont="1">
      <alignment vertical="center"/>
    </xf>
    <xf numFmtId="180" fontId="11" fillId="0" borderId="0" xfId="6" applyNumberFormat="1" applyFont="1">
      <alignment vertical="center"/>
    </xf>
    <xf numFmtId="180" fontId="11"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80" fontId="11" fillId="0" borderId="2" xfId="6"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0" fontId="6" fillId="0" borderId="5" xfId="7" quotePrefix="1" applyNumberFormat="1" applyFont="1" applyFill="1" applyBorder="1" applyAlignment="1">
      <alignment horizontal="center" vertical="center" wrapText="1"/>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xf numFmtId="0" fontId="7" fillId="0" borderId="1" xfId="6" applyFont="1" applyBorder="1" applyAlignment="1">
      <alignment horizontal="left"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
  <sheetViews>
    <sheetView showZeros="0" tabSelected="1" view="pageBreakPreview" zoomScale="85" zoomScaleNormal="100" zoomScaleSheetLayoutView="85" workbookViewId="0">
      <selection activeCell="B11" sqref="B11"/>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47"/>
      <c r="B1" s="50" t="s">
        <v>0</v>
      </c>
      <c r="C1" s="51"/>
      <c r="D1" s="51"/>
      <c r="E1" s="51"/>
      <c r="F1" s="51"/>
      <c r="G1" s="51"/>
      <c r="H1" s="51"/>
      <c r="I1" s="51"/>
      <c r="J1" s="51"/>
      <c r="K1" s="51"/>
      <c r="L1" s="51"/>
      <c r="M1" s="51"/>
      <c r="N1" s="51"/>
    </row>
    <row r="2" spans="1:16">
      <c r="A2" s="47"/>
    </row>
    <row r="3" spans="1:16">
      <c r="A3" s="47"/>
      <c r="B3" s="8"/>
      <c r="N3" s="9"/>
    </row>
    <row r="4" spans="1:16" ht="21.95" customHeight="1">
      <c r="A4" s="47"/>
      <c r="B4" s="45" t="s">
        <v>1</v>
      </c>
      <c r="C4" s="45" t="s">
        <v>2</v>
      </c>
      <c r="D4" s="45" t="s">
        <v>3</v>
      </c>
      <c r="E4" s="45" t="s">
        <v>4</v>
      </c>
      <c r="F4" s="52" t="s">
        <v>5</v>
      </c>
      <c r="G4" s="45" t="s">
        <v>6</v>
      </c>
      <c r="H4" s="54" t="s">
        <v>7</v>
      </c>
      <c r="I4" s="45" t="s">
        <v>8</v>
      </c>
      <c r="J4" s="45" t="s">
        <v>9</v>
      </c>
      <c r="K4" s="46" t="s">
        <v>10</v>
      </c>
      <c r="L4" s="46"/>
      <c r="M4" s="46"/>
      <c r="N4" s="52" t="s">
        <v>13</v>
      </c>
    </row>
    <row r="5" spans="1:16" s="12" customFormat="1" ht="36" customHeight="1">
      <c r="A5" s="69"/>
      <c r="B5" s="45"/>
      <c r="C5" s="45"/>
      <c r="D5" s="45"/>
      <c r="E5" s="45"/>
      <c r="F5" s="53"/>
      <c r="G5" s="45"/>
      <c r="H5" s="54"/>
      <c r="I5" s="45"/>
      <c r="J5" s="45"/>
      <c r="K5" s="10" t="s">
        <v>11</v>
      </c>
      <c r="L5" s="10" t="s">
        <v>35</v>
      </c>
      <c r="M5" s="11" t="s">
        <v>12</v>
      </c>
      <c r="N5" s="53"/>
    </row>
    <row r="6" spans="1:16" s="12" customFormat="1" ht="69.95" customHeight="1">
      <c r="A6" s="13"/>
      <c r="B6" s="14" t="s">
        <v>36</v>
      </c>
      <c r="C6" s="1" t="s">
        <v>37</v>
      </c>
      <c r="D6" s="15">
        <v>45597</v>
      </c>
      <c r="E6" s="14" t="s">
        <v>38</v>
      </c>
      <c r="F6" s="16">
        <v>9010601038470</v>
      </c>
      <c r="G6" s="17" t="s">
        <v>39</v>
      </c>
      <c r="H6" s="18">
        <v>38273840</v>
      </c>
      <c r="I6" s="18">
        <v>32780000</v>
      </c>
      <c r="J6" s="19">
        <v>0.85599999999999998</v>
      </c>
      <c r="K6" s="20" t="s">
        <v>40</v>
      </c>
      <c r="L6" s="20">
        <v>0</v>
      </c>
      <c r="M6" s="21" t="s">
        <v>40</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
        <v>41</v>
      </c>
      <c r="C7" s="1" t="s">
        <v>37</v>
      </c>
      <c r="D7" s="15">
        <v>45622</v>
      </c>
      <c r="E7" s="14" t="s">
        <v>42</v>
      </c>
      <c r="F7" s="16">
        <v>8010501032913</v>
      </c>
      <c r="G7" s="17" t="s">
        <v>39</v>
      </c>
      <c r="H7" s="18">
        <v>7812750</v>
      </c>
      <c r="I7" s="18">
        <v>4939000</v>
      </c>
      <c r="J7" s="19">
        <v>0.63200000000000001</v>
      </c>
      <c r="K7" s="20" t="s">
        <v>40</v>
      </c>
      <c r="L7" s="20">
        <v>0</v>
      </c>
      <c r="M7" s="21" t="s">
        <v>40</v>
      </c>
      <c r="N7" s="22">
        <v>0</v>
      </c>
      <c r="O7" s="12" t="str">
        <f>IF(A7="","",VLOOKUP(A7,#REF!,55,FALSE))</f>
        <v/>
      </c>
      <c r="P7" s="12" t="str">
        <f>IF(A7="","",IF(VLOOKUP(A7,#REF!,16,FALSE)="他官署で調達手続きを実施のため","×",IF(VLOOKUP(A7,#REF!,23,FALSE)="②同種の他の契約の予定価格を類推されるおそれがあるため公表しない","×","○")))</f>
        <v/>
      </c>
    </row>
  </sheetData>
  <mergeCells count="13">
    <mergeCell ref="A1:A5"/>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7" xr:uid="{00000000-0002-0000-0100-000000000000}"/>
    <dataValidation imeMode="halfAlpha" allowBlank="1" showInputMessage="1" showErrorMessage="1" errorTitle="参考" error="半角数字で入力して下さい。" promptTitle="入力方法" prompt="半角数字で入力して下さい。" sqref="H6:J7"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4"/>
  <sheetViews>
    <sheetView showZeros="0" view="pageBreakPreview" zoomScale="85" zoomScaleNormal="100" zoomScaleSheetLayoutView="85" workbookViewId="0">
      <selection activeCell="D8" sqref="D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39" customWidth="1"/>
    <col min="8" max="8" width="13.625" style="6" customWidth="1"/>
    <col min="9" max="9" width="13.625" style="4" customWidth="1"/>
    <col min="10" max="10" width="7.625" style="40"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47"/>
      <c r="B1" s="50" t="s">
        <v>14</v>
      </c>
      <c r="C1" s="51"/>
      <c r="D1" s="51"/>
      <c r="E1" s="51"/>
      <c r="F1" s="51"/>
      <c r="G1" s="58"/>
      <c r="H1" s="51"/>
      <c r="I1" s="51"/>
      <c r="J1" s="51"/>
      <c r="K1" s="51"/>
      <c r="L1" s="51"/>
      <c r="M1" s="51"/>
      <c r="N1" s="51"/>
      <c r="O1" s="51"/>
    </row>
    <row r="2" spans="1:17">
      <c r="A2" s="48"/>
    </row>
    <row r="3" spans="1:17">
      <c r="A3" s="48"/>
      <c r="B3" s="27"/>
      <c r="C3" s="24"/>
      <c r="D3" s="24"/>
      <c r="E3" s="23"/>
      <c r="F3" s="23"/>
      <c r="G3" s="25"/>
      <c r="H3" s="26"/>
      <c r="I3" s="24"/>
      <c r="J3" s="41"/>
      <c r="K3" s="23"/>
      <c r="L3" s="23"/>
      <c r="M3" s="23"/>
      <c r="N3" s="36"/>
      <c r="O3" s="28"/>
      <c r="P3" s="23"/>
      <c r="Q3" s="23"/>
    </row>
    <row r="4" spans="1:17" ht="21.95" customHeight="1">
      <c r="A4" s="48"/>
      <c r="B4" s="45" t="s">
        <v>15</v>
      </c>
      <c r="C4" s="45" t="s">
        <v>16</v>
      </c>
      <c r="D4" s="45" t="s">
        <v>17</v>
      </c>
      <c r="E4" s="45" t="s">
        <v>18</v>
      </c>
      <c r="F4" s="52" t="s">
        <v>19</v>
      </c>
      <c r="G4" s="59" t="s">
        <v>20</v>
      </c>
      <c r="H4" s="54" t="s">
        <v>21</v>
      </c>
      <c r="I4" s="45" t="s">
        <v>22</v>
      </c>
      <c r="J4" s="55" t="s">
        <v>23</v>
      </c>
      <c r="K4" s="56" t="s">
        <v>24</v>
      </c>
      <c r="L4" s="57" t="s">
        <v>25</v>
      </c>
      <c r="M4" s="57"/>
      <c r="N4" s="57"/>
      <c r="O4" s="52" t="s">
        <v>27</v>
      </c>
      <c r="P4" s="23"/>
      <c r="Q4" s="23"/>
    </row>
    <row r="5" spans="1:17" s="12" customFormat="1" ht="37.5" customHeight="1">
      <c r="A5" s="49"/>
      <c r="B5" s="45"/>
      <c r="C5" s="45"/>
      <c r="D5" s="45"/>
      <c r="E5" s="45"/>
      <c r="F5" s="53"/>
      <c r="G5" s="59"/>
      <c r="H5" s="54"/>
      <c r="I5" s="45"/>
      <c r="J5" s="55"/>
      <c r="K5" s="56"/>
      <c r="L5" s="30" t="s">
        <v>26</v>
      </c>
      <c r="M5" s="30" t="s">
        <v>34</v>
      </c>
      <c r="N5" s="42" t="s">
        <v>12</v>
      </c>
      <c r="O5" s="53"/>
      <c r="P5" s="31"/>
      <c r="Q5" s="31"/>
    </row>
    <row r="6" spans="1:17" s="12" customFormat="1" ht="69.95" customHeight="1">
      <c r="A6" s="13"/>
      <c r="B6" s="14" t="s">
        <v>40</v>
      </c>
      <c r="C6" s="1" t="s">
        <v>40</v>
      </c>
      <c r="D6" s="43" t="s">
        <v>40</v>
      </c>
      <c r="E6" s="14" t="s">
        <v>40</v>
      </c>
      <c r="F6" s="16" t="s">
        <v>40</v>
      </c>
      <c r="G6" s="17" t="s">
        <v>40</v>
      </c>
      <c r="H6" s="18" t="s">
        <v>40</v>
      </c>
      <c r="I6" s="18" t="s">
        <v>40</v>
      </c>
      <c r="J6" s="20" t="s">
        <v>40</v>
      </c>
      <c r="K6" s="33"/>
      <c r="L6" s="20" t="s">
        <v>40</v>
      </c>
      <c r="M6" s="20" t="s">
        <v>40</v>
      </c>
      <c r="N6" s="21" t="s">
        <v>40</v>
      </c>
      <c r="O6" s="22" t="s">
        <v>40</v>
      </c>
      <c r="P6" s="31" t="str">
        <f>IF(A6="","",VLOOKUP(A6,#REF!,54,FALSE))</f>
        <v/>
      </c>
      <c r="Q6" s="31" t="str">
        <f>IF(A6="","",IF(VLOOKUP(A6,#REF!,15,FALSE)="他官署で調達手続きを実施のため","×",IF(VLOOKUP(A6,#REF!,22,FALSE)="②同種の他の契約の予定価格を類推されるおそれがあるため公表しない","×","○")))</f>
        <v/>
      </c>
    </row>
    <row r="7" spans="1:17" ht="69.95" customHeight="1"/>
    <row r="8" spans="1:17" ht="69.95" customHeight="1"/>
    <row r="9" spans="1:17" ht="69.95" customHeight="1"/>
    <row r="10" spans="1:17" ht="69.95" customHeight="1"/>
    <row r="11" spans="1:17" ht="69.95" customHeight="1"/>
    <row r="12" spans="1:17" ht="69.95" customHeight="1"/>
    <row r="13" spans="1:17" ht="69.95" customHeight="1"/>
    <row r="14" spans="1:17" ht="69.95" customHeight="1"/>
    <row r="15" spans="1:17" ht="69.95" customHeight="1"/>
    <row r="16" spans="1:17" ht="69.95" customHeight="1"/>
    <row r="17" ht="69.95" customHeight="1"/>
    <row r="18" ht="69.95" customHeight="1"/>
    <row r="19" ht="69.95" customHeight="1"/>
    <row r="20" ht="69.95" customHeight="1"/>
    <row r="21" ht="69.95" customHeight="1"/>
    <row r="22" ht="69.95" customHeight="1"/>
    <row r="23" ht="69.95" customHeight="1"/>
    <row r="24" ht="69.95" customHeight="1"/>
    <row r="25" ht="69.95" customHeight="1"/>
    <row r="26" ht="69.95" customHeight="1"/>
    <row r="27" ht="69.95" customHeight="1"/>
    <row r="28" ht="69.95" customHeight="1"/>
    <row r="29" ht="69.95" customHeight="1"/>
    <row r="30" ht="69.95" customHeight="1"/>
    <row r="31" ht="69.95" customHeight="1"/>
    <row r="32" ht="69.95" customHeight="1"/>
    <row r="33" ht="69.95" customHeight="1"/>
    <row r="34" ht="69.95" customHeight="1"/>
    <row r="35" ht="69.95" customHeight="1"/>
    <row r="36" ht="69.95" customHeight="1"/>
    <row r="37" ht="69.95" customHeight="1"/>
    <row r="38" ht="69.95" customHeight="1"/>
    <row r="39" ht="69.95" customHeight="1"/>
    <row r="40" ht="69.95" customHeight="1"/>
    <row r="41" ht="69.95" customHeight="1"/>
    <row r="42" ht="69.95" customHeight="1"/>
    <row r="43" ht="69.95" customHeight="1"/>
    <row r="44" ht="69.95" customHeight="1"/>
    <row r="45" ht="69.95" customHeight="1"/>
    <row r="46" ht="69.95" customHeight="1"/>
    <row r="47" ht="69.95" customHeight="1"/>
    <row r="48" ht="69.95" customHeight="1"/>
    <row r="49" ht="69.95" customHeight="1"/>
    <row r="50" ht="69.95" customHeight="1"/>
    <row r="51" ht="69.95" customHeight="1"/>
    <row r="52" ht="69.95" customHeight="1"/>
    <row r="53" ht="69.95" customHeight="1"/>
    <row r="54" ht="69.95" customHeight="1"/>
    <row r="55" ht="69.95" customHeight="1"/>
    <row r="56" ht="69.95" customHeight="1"/>
    <row r="57" ht="69.95" customHeight="1"/>
    <row r="58" ht="69.95" customHeight="1"/>
    <row r="59" ht="69.95" customHeight="1"/>
    <row r="60" ht="69.95" customHeight="1"/>
    <row r="61" ht="69.95" customHeight="1"/>
    <row r="62" ht="69.95" customHeight="1"/>
    <row r="63" ht="69.95" customHeight="1"/>
    <row r="64"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
  <sheetViews>
    <sheetView showZeros="0" view="pageBreakPreview" zoomScale="85" zoomScaleNormal="100" zoomScaleSheetLayoutView="85" workbookViewId="0">
      <selection activeCell="B6" sqref="B6"/>
    </sheetView>
  </sheetViews>
  <sheetFormatPr defaultColWidth="9" defaultRowHeight="11.25"/>
  <cols>
    <col min="1" max="1" width="9.125" style="24" customWidth="1"/>
    <col min="2" max="2" width="30.625" style="23" customWidth="1"/>
    <col min="3" max="3" width="20.625" style="24" customWidth="1"/>
    <col min="4" max="4" width="14.375" style="24" customWidth="1"/>
    <col min="5" max="5" width="20.625" style="23" customWidth="1"/>
    <col min="6" max="7" width="14.375" style="23" customWidth="1"/>
    <col min="8" max="8" width="14.625" style="34" customWidth="1"/>
    <col min="9" max="9" width="14.625" style="24" customWidth="1"/>
    <col min="10" max="10" width="7.625" style="35" customWidth="1"/>
    <col min="11" max="11" width="8.125" style="23" customWidth="1"/>
    <col min="12" max="12" width="8.875" style="23" customWidth="1"/>
    <col min="13" max="13" width="8.125" style="36" customWidth="1"/>
    <col min="14" max="14" width="13.375" style="23" customWidth="1"/>
    <col min="15" max="15" width="11.25" style="23" customWidth="1"/>
    <col min="16" max="16384" width="9" style="23"/>
  </cols>
  <sheetData>
    <row r="1" spans="1:16" ht="27.75" customHeight="1">
      <c r="A1" s="63"/>
      <c r="B1" s="66" t="s">
        <v>28</v>
      </c>
      <c r="C1" s="67"/>
      <c r="D1" s="67"/>
      <c r="E1" s="67"/>
      <c r="F1" s="67"/>
      <c r="G1" s="67"/>
      <c r="H1" s="68"/>
      <c r="I1" s="67"/>
      <c r="J1" s="67"/>
      <c r="K1" s="67"/>
      <c r="L1" s="67"/>
      <c r="M1" s="67"/>
      <c r="N1" s="67"/>
    </row>
    <row r="2" spans="1:16">
      <c r="A2" s="64"/>
    </row>
    <row r="3" spans="1:16">
      <c r="A3" s="64"/>
      <c r="B3" s="27"/>
      <c r="N3" s="28"/>
    </row>
    <row r="4" spans="1:16" ht="21.95" customHeight="1">
      <c r="A4" s="64"/>
      <c r="B4" s="45" t="s">
        <v>29</v>
      </c>
      <c r="C4" s="45" t="s">
        <v>16</v>
      </c>
      <c r="D4" s="45" t="s">
        <v>17</v>
      </c>
      <c r="E4" s="45" t="s">
        <v>18</v>
      </c>
      <c r="F4" s="52" t="s">
        <v>19</v>
      </c>
      <c r="G4" s="45" t="s">
        <v>30</v>
      </c>
      <c r="H4" s="54" t="s">
        <v>21</v>
      </c>
      <c r="I4" s="45" t="s">
        <v>22</v>
      </c>
      <c r="J4" s="60" t="s">
        <v>23</v>
      </c>
      <c r="K4" s="61" t="s">
        <v>31</v>
      </c>
      <c r="L4" s="62"/>
      <c r="M4" s="62"/>
      <c r="N4" s="52" t="s">
        <v>32</v>
      </c>
    </row>
    <row r="5" spans="1:16" s="31" customFormat="1" ht="36.75" customHeight="1">
      <c r="A5" s="65"/>
      <c r="B5" s="45"/>
      <c r="C5" s="45"/>
      <c r="D5" s="45"/>
      <c r="E5" s="45"/>
      <c r="F5" s="53"/>
      <c r="G5" s="45"/>
      <c r="H5" s="54"/>
      <c r="I5" s="45"/>
      <c r="J5" s="60"/>
      <c r="K5" s="30" t="s">
        <v>26</v>
      </c>
      <c r="L5" s="30" t="s">
        <v>34</v>
      </c>
      <c r="M5" s="37" t="s">
        <v>12</v>
      </c>
      <c r="N5" s="53"/>
    </row>
    <row r="6" spans="1:16" s="31" customFormat="1" ht="69.95" customHeight="1">
      <c r="A6" s="30"/>
      <c r="B6" s="14" t="s">
        <v>40</v>
      </c>
      <c r="C6" s="1" t="s">
        <v>40</v>
      </c>
      <c r="D6" s="38" t="s">
        <v>40</v>
      </c>
      <c r="E6" s="14" t="s">
        <v>40</v>
      </c>
      <c r="F6" s="16" t="s">
        <v>40</v>
      </c>
      <c r="G6" s="17" t="s">
        <v>40</v>
      </c>
      <c r="H6" s="18" t="s">
        <v>40</v>
      </c>
      <c r="I6" s="18" t="s">
        <v>40</v>
      </c>
      <c r="J6" s="19" t="s">
        <v>40</v>
      </c>
      <c r="K6" s="20" t="s">
        <v>40</v>
      </c>
      <c r="L6" s="20" t="s">
        <v>40</v>
      </c>
      <c r="M6" s="21" t="s">
        <v>40</v>
      </c>
      <c r="N6" s="22"/>
      <c r="O6" s="31" t="str">
        <f>IF(A6="","",VLOOKUP(A6,#REF!,53,FALSE))</f>
        <v/>
      </c>
      <c r="P6" s="31" t="str">
        <f>IF(A6="","",IF(VLOOKUP(A6,#REF!,14,FALSE)="他官署で調達手続きを実施のため","×",IF(VLOOKUP(A6,#REF!,21,FALSE)="②同種の他の契約の予定価格を類推されるおそれがあるため公表しない","×","○")))</f>
        <v/>
      </c>
    </row>
    <row r="7" spans="1:16" ht="69.95" customHeight="1"/>
    <row r="8" spans="1:16" ht="69.95" customHeight="1"/>
    <row r="9" spans="1:16" ht="69.95" customHeight="1"/>
    <row r="10"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300-000000000000}"/>
    <dataValidation imeMode="halfAlpha" allowBlank="1" showInputMessage="1" showErrorMessage="1" errorTitle="参考" error="半角数字で入力して下さい。" promptTitle="入力方法" prompt="半角数字で入力して下さい。" sqref="H6:J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showZeros="0" view="pageBreakPreview" zoomScale="85" zoomScaleNormal="100" zoomScaleSheetLayoutView="85" workbookViewId="0">
      <selection activeCell="D10" sqref="D10"/>
    </sheetView>
  </sheetViews>
  <sheetFormatPr defaultColWidth="9" defaultRowHeight="11.25"/>
  <cols>
    <col min="1" max="1" width="9" style="24"/>
    <col min="2" max="2" width="30.625" style="23" customWidth="1"/>
    <col min="3" max="3" width="20.625" style="24" customWidth="1"/>
    <col min="4" max="4" width="13.125" style="24" customWidth="1"/>
    <col min="5" max="5" width="20.625" style="23" customWidth="1"/>
    <col min="6" max="6" width="14.75" style="23" customWidth="1"/>
    <col min="7" max="7" width="18.75" style="25" customWidth="1"/>
    <col min="8" max="8" width="13.625" style="26" customWidth="1"/>
    <col min="9" max="9" width="13.625" style="24" customWidth="1"/>
    <col min="10" max="10" width="10.875" style="23" customWidth="1"/>
    <col min="11" max="11" width="7.25" style="23" customWidth="1"/>
    <col min="12" max="12" width="8.125" style="23" customWidth="1"/>
    <col min="13" max="13" width="9.125" style="23" customWidth="1"/>
    <col min="14" max="14" width="8.125" style="23" customWidth="1"/>
    <col min="15" max="15" width="12.25" style="23" customWidth="1"/>
    <col min="16" max="16" width="9" style="23"/>
    <col min="17" max="17" width="11.25" style="23" customWidth="1"/>
    <col min="18" max="16384" width="9" style="23"/>
  </cols>
  <sheetData>
    <row r="1" spans="1:17" ht="27.75" customHeight="1">
      <c r="A1" s="63"/>
      <c r="B1" s="50" t="s">
        <v>33</v>
      </c>
      <c r="C1" s="51"/>
      <c r="D1" s="51"/>
      <c r="E1" s="51"/>
      <c r="F1" s="51"/>
      <c r="G1" s="58"/>
      <c r="H1" s="51"/>
      <c r="I1" s="51"/>
      <c r="J1" s="51"/>
      <c r="K1" s="51"/>
      <c r="L1" s="51"/>
      <c r="M1" s="51"/>
      <c r="N1" s="51"/>
      <c r="O1" s="51"/>
    </row>
    <row r="2" spans="1:17">
      <c r="A2" s="64"/>
    </row>
    <row r="3" spans="1:17">
      <c r="A3" s="64"/>
      <c r="B3" s="27"/>
      <c r="O3" s="28"/>
    </row>
    <row r="4" spans="1:17" ht="21.95" customHeight="1">
      <c r="A4" s="64"/>
      <c r="B4" s="45" t="s">
        <v>29</v>
      </c>
      <c r="C4" s="45" t="s">
        <v>16</v>
      </c>
      <c r="D4" s="45" t="s">
        <v>17</v>
      </c>
      <c r="E4" s="45" t="s">
        <v>18</v>
      </c>
      <c r="F4" s="52" t="s">
        <v>19</v>
      </c>
      <c r="G4" s="59" t="s">
        <v>20</v>
      </c>
      <c r="H4" s="54" t="s">
        <v>21</v>
      </c>
      <c r="I4" s="45" t="s">
        <v>22</v>
      </c>
      <c r="J4" s="45" t="s">
        <v>23</v>
      </c>
      <c r="K4" s="56" t="s">
        <v>24</v>
      </c>
      <c r="L4" s="57" t="s">
        <v>25</v>
      </c>
      <c r="M4" s="57"/>
      <c r="N4" s="57"/>
      <c r="O4" s="29"/>
    </row>
    <row r="5" spans="1:17" s="31" customFormat="1" ht="36" customHeight="1">
      <c r="A5" s="65"/>
      <c r="B5" s="45"/>
      <c r="C5" s="45"/>
      <c r="D5" s="45"/>
      <c r="E5" s="45"/>
      <c r="F5" s="53"/>
      <c r="G5" s="59"/>
      <c r="H5" s="54"/>
      <c r="I5" s="45"/>
      <c r="J5" s="45"/>
      <c r="K5" s="56"/>
      <c r="L5" s="30" t="s">
        <v>26</v>
      </c>
      <c r="M5" s="30" t="s">
        <v>34</v>
      </c>
      <c r="N5" s="30" t="s">
        <v>12</v>
      </c>
      <c r="O5" s="30" t="s">
        <v>27</v>
      </c>
    </row>
    <row r="6" spans="1:17" s="31" customFormat="1" ht="95.25" customHeight="1">
      <c r="A6" s="30"/>
      <c r="B6" s="14" t="s">
        <v>40</v>
      </c>
      <c r="C6" s="1" t="s">
        <v>40</v>
      </c>
      <c r="D6" s="15" t="s">
        <v>40</v>
      </c>
      <c r="E6" s="14" t="s">
        <v>40</v>
      </c>
      <c r="F6" s="16" t="s">
        <v>40</v>
      </c>
      <c r="G6" s="32" t="s">
        <v>40</v>
      </c>
      <c r="H6" s="18" t="s">
        <v>40</v>
      </c>
      <c r="I6" s="18" t="s">
        <v>40</v>
      </c>
      <c r="J6" s="20" t="s">
        <v>40</v>
      </c>
      <c r="K6" s="44"/>
      <c r="L6" s="20" t="s">
        <v>40</v>
      </c>
      <c r="M6" s="20" t="s">
        <v>40</v>
      </c>
      <c r="N6" s="33" t="s">
        <v>40</v>
      </c>
      <c r="O6" s="22"/>
      <c r="P6" s="31" t="str">
        <f>IF(A6="","",VLOOKUP(A6,#REF!,52,FALSE))</f>
        <v/>
      </c>
      <c r="Q6" s="31" t="str">
        <f>IF(A6="","",IF(VLOOKUP(A6,#REF!,13,FALSE)="他官署で調達手続きを実施のため","×",IF(VLOOKUP(A6,#REF!,20,FALSE)="②同種の他の契約の予定価格を類推されるおそれがあるため公表しない","×","○")))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b5471033-25ca-41e4-b4f9-0c69817a7d90"/>
    <ds:schemaRef ds:uri="http://schemas.microsoft.com/office/infopath/2007/PartnerControls"/>
    <ds:schemaRef ds:uri="http://schemas.microsoft.com/office/2006/documentManagement/types"/>
    <ds:schemaRef ds:uri="http://purl.org/dc/elements/1.1/"/>
    <ds:schemaRef ds:uri="http://www.w3.org/XML/1998/namespace"/>
    <ds:schemaRef ds:uri="248ab0bc-7e59-4567-bd72-f8d7ec109bec"/>
    <ds:schemaRef ds:uri="http://purl.org/dc/terms/"/>
    <ds:schemaRef ds:uri="83f91a21-fd60-4569-977f-9e7a8b68efa0"/>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