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ode030\鑑定官室\00_共通\03 組織参考資料フォルダ\01 令和２事務年度\15 酒類業の発達改善\01 酒類鑑評会\XX 出品電子化検討\020804_HP掲載依頼\02_差し替え依頼（20200827目途）\"/>
    </mc:Choice>
  </mc:AlternateContent>
  <workbookProtection workbookAlgorithmName="SHA-512" workbookHashValue="E5u/E6laLt2W5RgBvpkXMum/TrD8edt0+nF4VbhRRCgIg3N9P6ygI7eVo0YSAG+l92fPhmvKCtcXig/ha9n0PA==" workbookSaltValue="ZdAphgx5F66+RME6O2NLGw==" workbookSpinCount="100000" lockStructure="1"/>
  <bookViews>
    <workbookView xWindow="0" yWindow="0" windowWidth="15345" windowHeight="7005"/>
  </bookViews>
  <sheets>
    <sheet name="基本情報" sheetId="4" r:id="rId1"/>
    <sheet name="吟醸酒の部" sheetId="1" r:id="rId2"/>
    <sheet name="純米吟醸酒の部 " sheetId="11" r:id="rId3"/>
    <sheet name="純米酒の部" sheetId="8" r:id="rId4"/>
  </sheets>
  <definedNames>
    <definedName name="_xlnm.Print_Area" localSheetId="0">基本情報!$A$1:$D$35</definedName>
    <definedName name="_xlnm.Print_Area" localSheetId="1">吟醸酒の部!$A$1:$G$76</definedName>
    <definedName name="_xlnm.Print_Area" localSheetId="2">'純米吟醸酒の部 '!$A$1:$G$72</definedName>
    <definedName name="_xlnm.Print_Area" localSheetId="3">純米酒の部!$A$1:$D$62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31" i="1"/>
  <c r="E30" i="11"/>
  <c r="E27" i="11"/>
  <c r="E27" i="8"/>
  <c r="E30" i="8"/>
  <c r="E35" i="8"/>
  <c r="G48" i="11"/>
  <c r="G47" i="11"/>
  <c r="G46" i="11"/>
  <c r="E45" i="11"/>
  <c r="D45" i="11"/>
  <c r="C45" i="11"/>
  <c r="B45" i="11"/>
  <c r="E35" i="11"/>
  <c r="E39" i="1"/>
  <c r="G45" i="11" l="1"/>
  <c r="C59" i="11" s="1"/>
  <c r="G52" i="1"/>
  <c r="G51" i="1"/>
  <c r="G50" i="1"/>
  <c r="D5" i="4"/>
  <c r="D26" i="1" l="1"/>
  <c r="C26" i="1"/>
  <c r="E26" i="1" s="1"/>
  <c r="B49" i="1"/>
  <c r="C49" i="1"/>
  <c r="D49" i="1"/>
  <c r="E49" i="1"/>
  <c r="G49" i="1" l="1"/>
  <c r="C63" i="1" s="1"/>
  <c r="H51" i="1"/>
</calcChain>
</file>

<file path=xl/sharedStrings.xml><?xml version="1.0" encoding="utf-8"?>
<sst xmlns="http://schemas.openxmlformats.org/spreadsheetml/2006/main" count="363" uniqueCount="168">
  <si>
    <t>酒母</t>
    <rPh sb="0" eb="1">
      <t>サケ</t>
    </rPh>
    <rPh sb="1" eb="2">
      <t>ハハ</t>
    </rPh>
    <phoneticPr fontId="2"/>
  </si>
  <si>
    <t>区分</t>
    <rPh sb="0" eb="2">
      <t>クブン</t>
    </rPh>
    <phoneticPr fontId="1"/>
  </si>
  <si>
    <t>総米（kg）</t>
    <rPh sb="0" eb="1">
      <t>ソウ</t>
    </rPh>
    <rPh sb="1" eb="2">
      <t>マイ</t>
    </rPh>
    <phoneticPr fontId="1"/>
  </si>
  <si>
    <t>蒸米（kg）</t>
    <rPh sb="0" eb="1">
      <t>ムシ</t>
    </rPh>
    <rPh sb="1" eb="2">
      <t>マイ</t>
    </rPh>
    <phoneticPr fontId="1"/>
  </si>
  <si>
    <t>麹米（kg）</t>
    <rPh sb="0" eb="1">
      <t>コウジ</t>
    </rPh>
    <rPh sb="1" eb="2">
      <t>マイ</t>
    </rPh>
    <phoneticPr fontId="1"/>
  </si>
  <si>
    <t>汲水（L）</t>
    <rPh sb="0" eb="1">
      <t>ク</t>
    </rPh>
    <rPh sb="1" eb="2">
      <t>ミズ</t>
    </rPh>
    <phoneticPr fontId="1"/>
  </si>
  <si>
    <t>初添</t>
    <rPh sb="0" eb="1">
      <t>ハツ</t>
    </rPh>
    <rPh sb="1" eb="2">
      <t>ソ</t>
    </rPh>
    <phoneticPr fontId="2"/>
  </si>
  <si>
    <t>仲添</t>
    <rPh sb="0" eb="1">
      <t>ナカ</t>
    </rPh>
    <rPh sb="1" eb="2">
      <t>ソ</t>
    </rPh>
    <phoneticPr fontId="2"/>
  </si>
  <si>
    <t>留添</t>
    <rPh sb="0" eb="1">
      <t>トメ</t>
    </rPh>
    <rPh sb="1" eb="2">
      <t>テン</t>
    </rPh>
    <phoneticPr fontId="2"/>
  </si>
  <si>
    <t>追水</t>
    <rPh sb="0" eb="1">
      <t>オ</t>
    </rPh>
    <rPh sb="1" eb="2">
      <t>ミズ</t>
    </rPh>
    <phoneticPr fontId="2"/>
  </si>
  <si>
    <t>合計</t>
    <rPh sb="0" eb="2">
      <t>ゴウケイ</t>
    </rPh>
    <phoneticPr fontId="2"/>
  </si>
  <si>
    <t>仕込号数</t>
    <rPh sb="0" eb="2">
      <t>シコ</t>
    </rPh>
    <rPh sb="2" eb="4">
      <t>ゴウスウ</t>
    </rPh>
    <phoneticPr fontId="2"/>
  </si>
  <si>
    <t>貯蔵容器</t>
    <rPh sb="0" eb="2">
      <t>チョゾウ</t>
    </rPh>
    <rPh sb="2" eb="4">
      <t>ヨウキ</t>
    </rPh>
    <phoneticPr fontId="2"/>
  </si>
  <si>
    <t>タンク貯蔵No.</t>
    <rPh sb="3" eb="5">
      <t>チョゾウ</t>
    </rPh>
    <phoneticPr fontId="2"/>
  </si>
  <si>
    <t>使用酵母</t>
    <rPh sb="0" eb="2">
      <t>シヨウ</t>
    </rPh>
    <rPh sb="2" eb="4">
      <t>コウボ</t>
    </rPh>
    <phoneticPr fontId="2"/>
  </si>
  <si>
    <t>掛米</t>
    <rPh sb="0" eb="1">
      <t>カ</t>
    </rPh>
    <rPh sb="1" eb="2">
      <t>コメ</t>
    </rPh>
    <phoneticPr fontId="2"/>
  </si>
  <si>
    <t>麹米</t>
    <rPh sb="0" eb="1">
      <t>コウジ</t>
    </rPh>
    <rPh sb="1" eb="2">
      <t>マイ</t>
    </rPh>
    <phoneticPr fontId="2"/>
  </si>
  <si>
    <t>日本酒度</t>
    <rPh sb="0" eb="3">
      <t>ニホンシュ</t>
    </rPh>
    <rPh sb="3" eb="4">
      <t>ド</t>
    </rPh>
    <phoneticPr fontId="2"/>
  </si>
  <si>
    <t>アミノ酸度</t>
    <rPh sb="3" eb="4">
      <t>サン</t>
    </rPh>
    <rPh sb="4" eb="5">
      <t>ド</t>
    </rPh>
    <phoneticPr fontId="2"/>
  </si>
  <si>
    <t>掛米の原料米品種</t>
    <rPh sb="0" eb="1">
      <t>カ</t>
    </rPh>
    <rPh sb="1" eb="2">
      <t>コメ</t>
    </rPh>
    <rPh sb="3" eb="5">
      <t>ゲンリョウ</t>
    </rPh>
    <rPh sb="5" eb="6">
      <t>コメ</t>
    </rPh>
    <rPh sb="6" eb="8">
      <t>ヒンシュ</t>
    </rPh>
    <phoneticPr fontId="2"/>
  </si>
  <si>
    <t>掛米精米歩合</t>
    <rPh sb="0" eb="1">
      <t>カ</t>
    </rPh>
    <rPh sb="1" eb="2">
      <t>コメ</t>
    </rPh>
    <rPh sb="2" eb="4">
      <t>セイマイ</t>
    </rPh>
    <rPh sb="4" eb="6">
      <t>ブアイ</t>
    </rPh>
    <phoneticPr fontId="2"/>
  </si>
  <si>
    <t>アル添前のもろみの日本酒度</t>
    <rPh sb="2" eb="3">
      <t>テン</t>
    </rPh>
    <rPh sb="3" eb="4">
      <t>マエ</t>
    </rPh>
    <rPh sb="9" eb="12">
      <t>ニホンシュ</t>
    </rPh>
    <rPh sb="12" eb="13">
      <t>ド</t>
    </rPh>
    <phoneticPr fontId="2"/>
  </si>
  <si>
    <t>出品酒調査票（吟醸酒の部）</t>
    <rPh sb="0" eb="2">
      <t>シュッピン</t>
    </rPh>
    <rPh sb="2" eb="3">
      <t>シュ</t>
    </rPh>
    <rPh sb="3" eb="6">
      <t>チョウサヒョウ</t>
    </rPh>
    <rPh sb="7" eb="10">
      <t>ギンジョウシュ</t>
    </rPh>
    <rPh sb="11" eb="12">
      <t>ブ</t>
    </rPh>
    <phoneticPr fontId="2"/>
  </si>
  <si>
    <t>入力欄</t>
    <rPh sb="0" eb="2">
      <t>ニュウリョク</t>
    </rPh>
    <rPh sb="2" eb="3">
      <t>ラン</t>
    </rPh>
    <phoneticPr fontId="2"/>
  </si>
  <si>
    <t>記載例</t>
    <rPh sb="0" eb="2">
      <t>キサイ</t>
    </rPh>
    <rPh sb="2" eb="3">
      <t>レイ</t>
    </rPh>
    <phoneticPr fontId="2"/>
  </si>
  <si>
    <r>
      <t xml:space="preserve">アルコール
添加量
</t>
    </r>
    <r>
      <rPr>
        <b/>
        <sz val="11"/>
        <color rgb="FFFF0000"/>
        <rFont val="メイリオ"/>
        <family val="3"/>
        <charset val="128"/>
      </rPr>
      <t>（必須）</t>
    </r>
    <rPh sb="6" eb="8">
      <t>テンカ</t>
    </rPh>
    <rPh sb="8" eb="9">
      <t>リョウ</t>
    </rPh>
    <rPh sb="11" eb="13">
      <t>ヒッス</t>
    </rPh>
    <phoneticPr fontId="2"/>
  </si>
  <si>
    <r>
      <t>酸度</t>
    </r>
    <r>
      <rPr>
        <b/>
        <sz val="11"/>
        <color rgb="FFFF0000"/>
        <rFont val="メイリオ"/>
        <family val="3"/>
        <charset val="128"/>
      </rPr>
      <t>（必須）</t>
    </r>
    <rPh sb="0" eb="2">
      <t>サンド</t>
    </rPh>
    <rPh sb="3" eb="5">
      <t>ヒッス</t>
    </rPh>
    <phoneticPr fontId="2"/>
  </si>
  <si>
    <t>K1801</t>
  </si>
  <si>
    <t>K9系</t>
  </si>
  <si>
    <t>ハイG</t>
  </si>
  <si>
    <t>白夜</t>
  </si>
  <si>
    <t>総米（kg）</t>
    <rPh sb="0" eb="1">
      <t>ソウ</t>
    </rPh>
    <rPh sb="1" eb="2">
      <t>コメ</t>
    </rPh>
    <phoneticPr fontId="2"/>
  </si>
  <si>
    <t>越淡麗</t>
  </si>
  <si>
    <t>五百万石</t>
  </si>
  <si>
    <t>添の温度（℃）</t>
    <rPh sb="0" eb="1">
      <t>ソ</t>
    </rPh>
    <rPh sb="2" eb="4">
      <t>オンド</t>
    </rPh>
    <phoneticPr fontId="2"/>
  </si>
  <si>
    <t>踊の温度（℃）</t>
    <rPh sb="0" eb="1">
      <t>オド</t>
    </rPh>
    <rPh sb="2" eb="4">
      <t>オンド</t>
    </rPh>
    <phoneticPr fontId="2"/>
  </si>
  <si>
    <t>留の温度（℃）</t>
    <rPh sb="0" eb="1">
      <t>トメ</t>
    </rPh>
    <rPh sb="2" eb="4">
      <t>オンド</t>
    </rPh>
    <phoneticPr fontId="2"/>
  </si>
  <si>
    <t>最高温度（℃）</t>
    <rPh sb="0" eb="2">
      <t>サイコウ</t>
    </rPh>
    <rPh sb="2" eb="4">
      <t>オンド</t>
    </rPh>
    <phoneticPr fontId="2"/>
  </si>
  <si>
    <t>総汲水歩合（％）</t>
    <rPh sb="0" eb="1">
      <t>ソウ</t>
    </rPh>
    <rPh sb="1" eb="2">
      <t>ク</t>
    </rPh>
    <rPh sb="2" eb="3">
      <t>ミズ</t>
    </rPh>
    <rPh sb="3" eb="5">
      <t>ブアイ</t>
    </rPh>
    <phoneticPr fontId="2"/>
  </si>
  <si>
    <t>上槽までのもろみ日数（日）</t>
    <rPh sb="8" eb="10">
      <t>ニッスウ</t>
    </rPh>
    <rPh sb="11" eb="12">
      <t>ニチ</t>
    </rPh>
    <phoneticPr fontId="2"/>
  </si>
  <si>
    <t>アル添前のもろみの温度（℃）</t>
    <rPh sb="2" eb="3">
      <t>テン</t>
    </rPh>
    <rPh sb="3" eb="4">
      <t>マエ</t>
    </rPh>
    <rPh sb="9" eb="11">
      <t>オンド</t>
    </rPh>
    <phoneticPr fontId="2"/>
  </si>
  <si>
    <t>アル添前のアルコール分（度）</t>
    <rPh sb="2" eb="3">
      <t>テン</t>
    </rPh>
    <rPh sb="3" eb="4">
      <t>マエ</t>
    </rPh>
    <rPh sb="10" eb="11">
      <t>ブン</t>
    </rPh>
    <rPh sb="12" eb="13">
      <t>ド</t>
    </rPh>
    <phoneticPr fontId="2"/>
  </si>
  <si>
    <t>粕歩合（％）</t>
    <rPh sb="0" eb="1">
      <t>カス</t>
    </rPh>
    <rPh sb="1" eb="3">
      <t>ブアイ</t>
    </rPh>
    <phoneticPr fontId="2"/>
  </si>
  <si>
    <t>火入最高温度（℃）</t>
    <rPh sb="0" eb="2">
      <t>ヒイ</t>
    </rPh>
    <rPh sb="2" eb="4">
      <t>サイコウ</t>
    </rPh>
    <rPh sb="4" eb="6">
      <t>オンド</t>
    </rPh>
    <phoneticPr fontId="2"/>
  </si>
  <si>
    <t>＜記載要領＞</t>
    <rPh sb="1" eb="3">
      <t>キサイ</t>
    </rPh>
    <rPh sb="3" eb="5">
      <t>ヨウリョウ</t>
    </rPh>
    <phoneticPr fontId="2"/>
  </si>
  <si>
    <t>６．発酵工程</t>
    <rPh sb="2" eb="4">
      <t>ハッコウ</t>
    </rPh>
    <rPh sb="4" eb="6">
      <t>コウテイ</t>
    </rPh>
    <phoneticPr fontId="2"/>
  </si>
  <si>
    <t>７．上槽前</t>
    <rPh sb="2" eb="4">
      <t>ジョウソウ</t>
    </rPh>
    <rPh sb="4" eb="5">
      <t>マエ</t>
    </rPh>
    <phoneticPr fontId="2"/>
  </si>
  <si>
    <t>８．上槽後</t>
    <rPh sb="4" eb="5">
      <t>ゴ</t>
    </rPh>
    <phoneticPr fontId="2"/>
  </si>
  <si>
    <t>※出品目録には原則としてご記入いただいた内容をそのまま表示しますので、注意して記入してください。
それ以外の項目について個別の情報は公表しませんが、集計値については酒造講話会等で公表させていただきます。</t>
    <phoneticPr fontId="2"/>
  </si>
  <si>
    <t>貯蔵数量（L）</t>
    <rPh sb="0" eb="2">
      <t>チョゾウ</t>
    </rPh>
    <rPh sb="2" eb="4">
      <t>スウリョウ</t>
    </rPh>
    <phoneticPr fontId="2"/>
  </si>
  <si>
    <t>アルコール分（度）</t>
    <rPh sb="5" eb="6">
      <t>ブン</t>
    </rPh>
    <rPh sb="7" eb="8">
      <t>ド</t>
    </rPh>
    <phoneticPr fontId="2"/>
  </si>
  <si>
    <t>瓶貯蔵（L）</t>
    <rPh sb="0" eb="1">
      <t>ビン</t>
    </rPh>
    <rPh sb="1" eb="3">
      <t>チョゾウ</t>
    </rPh>
    <phoneticPr fontId="2"/>
  </si>
  <si>
    <r>
      <t>使用酵母</t>
    </r>
    <r>
      <rPr>
        <sz val="11"/>
        <color rgb="FFFF0000"/>
        <rFont val="メイリオ"/>
        <family val="3"/>
        <charset val="128"/>
      </rPr>
      <t>（２種類まで回答可）</t>
    </r>
    <rPh sb="0" eb="2">
      <t>シヨウ</t>
    </rPh>
    <rPh sb="2" eb="4">
      <t>コウボ</t>
    </rPh>
    <rPh sb="6" eb="8">
      <t>シュルイ</t>
    </rPh>
    <rPh sb="10" eb="12">
      <t>カイトウ</t>
    </rPh>
    <rPh sb="12" eb="13">
      <t>カ</t>
    </rPh>
    <phoneticPr fontId="2"/>
  </si>
  <si>
    <r>
      <t>使用種麹</t>
    </r>
    <r>
      <rPr>
        <sz val="11"/>
        <color rgb="FFFF0000"/>
        <rFont val="メイリオ"/>
        <family val="3"/>
        <charset val="128"/>
      </rPr>
      <t>（２種類まで回答可）</t>
    </r>
    <rPh sb="0" eb="2">
      <t>シヨウ</t>
    </rPh>
    <rPh sb="2" eb="3">
      <t>タネ</t>
    </rPh>
    <rPh sb="3" eb="4">
      <t>コウジ</t>
    </rPh>
    <phoneticPr fontId="2"/>
  </si>
  <si>
    <r>
      <t xml:space="preserve">掛米品種
</t>
    </r>
    <r>
      <rPr>
        <sz val="11"/>
        <color rgb="FFFF0000"/>
        <rFont val="メイリオ"/>
        <family val="3"/>
        <charset val="128"/>
      </rPr>
      <t>（２種類まで回答可）</t>
    </r>
    <rPh sb="0" eb="1">
      <t>カ</t>
    </rPh>
    <rPh sb="1" eb="2">
      <t>コメ</t>
    </rPh>
    <rPh sb="2" eb="4">
      <t>ヒンシュ</t>
    </rPh>
    <phoneticPr fontId="2"/>
  </si>
  <si>
    <r>
      <t xml:space="preserve">麹米品種
</t>
    </r>
    <r>
      <rPr>
        <sz val="11"/>
        <color rgb="FFFF0000"/>
        <rFont val="メイリオ"/>
        <family val="3"/>
        <charset val="128"/>
      </rPr>
      <t>（２種類まで回答可）</t>
    </r>
    <rPh sb="0" eb="1">
      <t>コウジ</t>
    </rPh>
    <rPh sb="1" eb="2">
      <t>コメ</t>
    </rPh>
    <rPh sb="2" eb="4">
      <t>ヒンシュ</t>
    </rPh>
    <phoneticPr fontId="2"/>
  </si>
  <si>
    <r>
      <t>掛米精米歩合（％）</t>
    </r>
    <r>
      <rPr>
        <b/>
        <sz val="11"/>
        <color rgb="FFFF0000"/>
        <rFont val="メイリオ"/>
        <family val="3"/>
        <charset val="128"/>
      </rPr>
      <t>（必須）</t>
    </r>
    <rPh sb="2" eb="4">
      <t>セイマイ</t>
    </rPh>
    <rPh sb="4" eb="6">
      <t>ブアイ</t>
    </rPh>
    <rPh sb="10" eb="12">
      <t>ヒッス</t>
    </rPh>
    <phoneticPr fontId="2"/>
  </si>
  <si>
    <r>
      <t>麹米精米歩合（％）</t>
    </r>
    <r>
      <rPr>
        <b/>
        <sz val="11"/>
        <color rgb="FFFF0000"/>
        <rFont val="メイリオ"/>
        <family val="3"/>
        <charset val="128"/>
      </rPr>
      <t>（必須）</t>
    </r>
    <rPh sb="0" eb="1">
      <t>コウジ</t>
    </rPh>
    <rPh sb="2" eb="4">
      <t>セイマイ</t>
    </rPh>
    <rPh sb="4" eb="6">
      <t>ブアイ</t>
    </rPh>
    <phoneticPr fontId="2"/>
  </si>
  <si>
    <t>１．出品部門</t>
    <rPh sb="2" eb="4">
      <t>シュッピン</t>
    </rPh>
    <rPh sb="4" eb="6">
      <t>ブモン</t>
    </rPh>
    <phoneticPr fontId="2"/>
  </si>
  <si>
    <t>吟醸酒の部</t>
    <rPh sb="0" eb="3">
      <t>ギンジョウシュ</t>
    </rPh>
    <rPh sb="4" eb="5">
      <t>ブ</t>
    </rPh>
    <phoneticPr fontId="2"/>
  </si>
  <si>
    <t>純米吟醸酒の部</t>
    <rPh sb="0" eb="2">
      <t>ジュンマイ</t>
    </rPh>
    <rPh sb="2" eb="5">
      <t>ギンジョウシュ</t>
    </rPh>
    <rPh sb="6" eb="7">
      <t>ブ</t>
    </rPh>
    <phoneticPr fontId="2"/>
  </si>
  <si>
    <t>２．基本情報</t>
    <rPh sb="2" eb="4">
      <t>キホン</t>
    </rPh>
    <rPh sb="4" eb="6">
      <t>ジョウホウ</t>
    </rPh>
    <phoneticPr fontId="2"/>
  </si>
  <si>
    <t>製造場名</t>
    <rPh sb="0" eb="2">
      <t>セイゾウ</t>
    </rPh>
    <rPh sb="2" eb="3">
      <t>バ</t>
    </rPh>
    <rPh sb="3" eb="4">
      <t>メイ</t>
    </rPh>
    <phoneticPr fontId="2"/>
  </si>
  <si>
    <t>３．技術研究会参加者</t>
    <rPh sb="2" eb="4">
      <t>ギジュツ</t>
    </rPh>
    <rPh sb="4" eb="7">
      <t>ケンキュウカイ</t>
    </rPh>
    <rPh sb="7" eb="10">
      <t>サンカシャ</t>
    </rPh>
    <phoneticPr fontId="2"/>
  </si>
  <si>
    <t>日本酒度が-30に最も近い日の
アルコール分（度）</t>
    <rPh sb="0" eb="3">
      <t>ニホンシュ</t>
    </rPh>
    <rPh sb="3" eb="4">
      <t>ド</t>
    </rPh>
    <rPh sb="9" eb="10">
      <t>モット</t>
    </rPh>
    <rPh sb="11" eb="12">
      <t>チカ</t>
    </rPh>
    <rPh sb="13" eb="14">
      <t>ヒ</t>
    </rPh>
    <rPh sb="21" eb="22">
      <t>ブン</t>
    </rPh>
    <rPh sb="23" eb="24">
      <t>ド</t>
    </rPh>
    <phoneticPr fontId="2"/>
  </si>
  <si>
    <t>日本酒度が-30に最も近い日の
汲水歩合（％）</t>
    <rPh sb="0" eb="3">
      <t>ニホンシュ</t>
    </rPh>
    <rPh sb="3" eb="4">
      <t>ド</t>
    </rPh>
    <rPh sb="9" eb="10">
      <t>モット</t>
    </rPh>
    <rPh sb="11" eb="12">
      <t>チカ</t>
    </rPh>
    <rPh sb="13" eb="14">
      <t>ヒ</t>
    </rPh>
    <rPh sb="16" eb="17">
      <t>ク</t>
    </rPh>
    <rPh sb="17" eb="18">
      <t>ミズ</t>
    </rPh>
    <rPh sb="18" eb="20">
      <t>ブアイ</t>
    </rPh>
    <phoneticPr fontId="2"/>
  </si>
  <si>
    <r>
      <t>県名</t>
    </r>
    <r>
      <rPr>
        <b/>
        <sz val="11"/>
        <color rgb="FFFF0000"/>
        <rFont val="メイリオ"/>
        <family val="3"/>
        <charset val="128"/>
      </rPr>
      <t>（必須）</t>
    </r>
    <rPh sb="0" eb="2">
      <t>ケンメイ</t>
    </rPh>
    <rPh sb="3" eb="5">
      <t>ヒッス</t>
    </rPh>
    <phoneticPr fontId="2"/>
  </si>
  <si>
    <r>
      <t>税務署名</t>
    </r>
    <r>
      <rPr>
        <b/>
        <sz val="11"/>
        <color rgb="FFFF0000"/>
        <rFont val="メイリオ"/>
        <family val="3"/>
        <charset val="128"/>
      </rPr>
      <t>（必須）</t>
    </r>
    <rPh sb="0" eb="3">
      <t>ゼイムショ</t>
    </rPh>
    <rPh sb="3" eb="4">
      <t>メイ</t>
    </rPh>
    <rPh sb="5" eb="7">
      <t>ヒッス</t>
    </rPh>
    <phoneticPr fontId="2"/>
  </si>
  <si>
    <r>
      <t>漢字名称</t>
    </r>
    <r>
      <rPr>
        <b/>
        <sz val="11"/>
        <color rgb="FFFF0000"/>
        <rFont val="メイリオ"/>
        <family val="3"/>
        <charset val="128"/>
      </rPr>
      <t>（必須）</t>
    </r>
    <rPh sb="0" eb="2">
      <t>カンジ</t>
    </rPh>
    <rPh sb="2" eb="4">
      <t>メイショウ</t>
    </rPh>
    <rPh sb="5" eb="7">
      <t>ヒッス</t>
    </rPh>
    <phoneticPr fontId="2"/>
  </si>
  <si>
    <r>
      <t>ふりがな</t>
    </r>
    <r>
      <rPr>
        <b/>
        <sz val="11"/>
        <color rgb="FFFF0000"/>
        <rFont val="メイリオ"/>
        <family val="3"/>
        <charset val="128"/>
      </rPr>
      <t>（必須）</t>
    </r>
    <rPh sb="5" eb="7">
      <t>ヒッス</t>
    </rPh>
    <phoneticPr fontId="2"/>
  </si>
  <si>
    <r>
      <t>法人番号</t>
    </r>
    <r>
      <rPr>
        <b/>
        <sz val="11"/>
        <color rgb="FFFF0000"/>
        <rFont val="メイリオ"/>
        <family val="3"/>
        <charset val="128"/>
      </rPr>
      <t>（必須）</t>
    </r>
    <rPh sb="0" eb="2">
      <t>ホウジン</t>
    </rPh>
    <rPh sb="2" eb="4">
      <t>バンゴウ</t>
    </rPh>
    <rPh sb="5" eb="7">
      <t>ヒッス</t>
    </rPh>
    <phoneticPr fontId="2"/>
  </si>
  <si>
    <r>
      <t>電話番号</t>
    </r>
    <r>
      <rPr>
        <b/>
        <sz val="11"/>
        <color rgb="FFFF0000"/>
        <rFont val="メイリオ"/>
        <family val="3"/>
        <charset val="128"/>
      </rPr>
      <t>（必須）</t>
    </r>
    <rPh sb="0" eb="2">
      <t>デンワ</t>
    </rPh>
    <rPh sb="2" eb="4">
      <t>バンゴウ</t>
    </rPh>
    <rPh sb="5" eb="7">
      <t>ヒッス</t>
    </rPh>
    <phoneticPr fontId="2"/>
  </si>
  <si>
    <t>純米酒の部</t>
    <rPh sb="0" eb="3">
      <t>ジュンマイシュ</t>
    </rPh>
    <rPh sb="4" eb="5">
      <t>ブ</t>
    </rPh>
    <phoneticPr fontId="2"/>
  </si>
  <si>
    <t>茨城県</t>
  </si>
  <si>
    <t>出品酒調査票（純米吟醸酒の部）</t>
    <rPh sb="0" eb="2">
      <t>シュッピン</t>
    </rPh>
    <rPh sb="2" eb="3">
      <t>シュ</t>
    </rPh>
    <rPh sb="3" eb="6">
      <t>チョウサヒョウ</t>
    </rPh>
    <rPh sb="7" eb="9">
      <t>ジュンマイ</t>
    </rPh>
    <rPh sb="9" eb="12">
      <t>ギンジョウシュ</t>
    </rPh>
    <rPh sb="13" eb="14">
      <t>ブ</t>
    </rPh>
    <phoneticPr fontId="2"/>
  </si>
  <si>
    <t>出品酒調査票（純米酒の部）</t>
    <rPh sb="0" eb="2">
      <t>シュッピン</t>
    </rPh>
    <rPh sb="2" eb="3">
      <t>シュ</t>
    </rPh>
    <rPh sb="3" eb="6">
      <t>チョウサヒョウ</t>
    </rPh>
    <rPh sb="7" eb="9">
      <t>ジュンマイ</t>
    </rPh>
    <rPh sb="11" eb="12">
      <t>ブ</t>
    </rPh>
    <phoneticPr fontId="2"/>
  </si>
  <si>
    <t>もろみの最高温度（℃）</t>
    <rPh sb="4" eb="6">
      <t>サイコウ</t>
    </rPh>
    <rPh sb="6" eb="8">
      <t>オンド</t>
    </rPh>
    <phoneticPr fontId="2"/>
  </si>
  <si>
    <t>上槽前のもろみの日本酒度</t>
    <rPh sb="2" eb="3">
      <t>マエ</t>
    </rPh>
    <rPh sb="8" eb="11">
      <t>ニホンシュ</t>
    </rPh>
    <rPh sb="11" eb="12">
      <t>ド</t>
    </rPh>
    <phoneticPr fontId="2"/>
  </si>
  <si>
    <t>貯蔵方法</t>
    <rPh sb="0" eb="2">
      <t>チョゾウ</t>
    </rPh>
    <rPh sb="2" eb="4">
      <t>ホウホウ</t>
    </rPh>
    <phoneticPr fontId="2"/>
  </si>
  <si>
    <t>タンク貯蔵</t>
  </si>
  <si>
    <t>火入後急冷の有無</t>
    <rPh sb="0" eb="2">
      <t>ヒイ</t>
    </rPh>
    <rPh sb="2" eb="3">
      <t>ゴ</t>
    </rPh>
    <rPh sb="3" eb="5">
      <t>キュウレイ</t>
    </rPh>
    <rPh sb="6" eb="8">
      <t>ウム</t>
    </rPh>
    <phoneticPr fontId="2"/>
  </si>
  <si>
    <t>有</t>
  </si>
  <si>
    <t>火入れ後の貯蔵月数</t>
    <rPh sb="0" eb="2">
      <t>ヒイ</t>
    </rPh>
    <rPh sb="3" eb="4">
      <t>ゴ</t>
    </rPh>
    <rPh sb="5" eb="7">
      <t>チョゾウ</t>
    </rPh>
    <rPh sb="7" eb="8">
      <t>ツキ</t>
    </rPh>
    <rPh sb="8" eb="9">
      <t>スウ</t>
    </rPh>
    <phoneticPr fontId="2"/>
  </si>
  <si>
    <t>火入後貯蔵温度（℃）</t>
    <rPh sb="0" eb="2">
      <t>ヒイ</t>
    </rPh>
    <rPh sb="2" eb="3">
      <t>ゴ</t>
    </rPh>
    <rPh sb="3" eb="5">
      <t>チョゾウ</t>
    </rPh>
    <rPh sb="5" eb="7">
      <t>オンド</t>
    </rPh>
    <phoneticPr fontId="2"/>
  </si>
  <si>
    <t>製品貯蔵温度（℃）</t>
    <rPh sb="0" eb="2">
      <t>セイヒン</t>
    </rPh>
    <rPh sb="2" eb="4">
      <t>チョゾウ</t>
    </rPh>
    <rPh sb="4" eb="6">
      <t>オンド</t>
    </rPh>
    <phoneticPr fontId="2"/>
  </si>
  <si>
    <t>活性炭使用量（g/KL）</t>
    <rPh sb="0" eb="3">
      <t>カッセイタン</t>
    </rPh>
    <rPh sb="3" eb="6">
      <t>シヨウリョウ</t>
    </rPh>
    <phoneticPr fontId="2"/>
  </si>
  <si>
    <r>
      <t>メールアドレス</t>
    </r>
    <r>
      <rPr>
        <b/>
        <sz val="11"/>
        <color rgb="FFFF0000"/>
        <rFont val="メイリオ"/>
        <family val="3"/>
        <charset val="128"/>
      </rPr>
      <t>（必須）</t>
    </r>
    <rPh sb="8" eb="10">
      <t>ヒッス</t>
    </rPh>
    <phoneticPr fontId="2"/>
  </si>
  <si>
    <t>kanteisyuzou@2020.co.jp</t>
    <phoneticPr fontId="2"/>
  </si>
  <si>
    <t>最高温度到達日（日目）</t>
    <rPh sb="0" eb="2">
      <t>サイコウ</t>
    </rPh>
    <rPh sb="2" eb="4">
      <t>オンド</t>
    </rPh>
    <rPh sb="4" eb="6">
      <t>トウタツ</t>
    </rPh>
    <rPh sb="6" eb="7">
      <t>ヒ</t>
    </rPh>
    <rPh sb="8" eb="9">
      <t>ニチ</t>
    </rPh>
    <rPh sb="9" eb="10">
      <t>メ</t>
    </rPh>
    <phoneticPr fontId="2"/>
  </si>
  <si>
    <t>水戸</t>
    <rPh sb="0" eb="2">
      <t>ミト</t>
    </rPh>
    <phoneticPr fontId="2"/>
  </si>
  <si>
    <t>株式会社鑑定酒造</t>
    <rPh sb="0" eb="4">
      <t>カブシキガイシャ</t>
    </rPh>
    <rPh sb="4" eb="6">
      <t>カンテイ</t>
    </rPh>
    <rPh sb="6" eb="8">
      <t>シュゾウ</t>
    </rPh>
    <phoneticPr fontId="2"/>
  </si>
  <si>
    <t>かぶしきがいしゃかんていしゅぞう</t>
    <phoneticPr fontId="2"/>
  </si>
  <si>
    <t>１．出品酒の銘柄等</t>
    <rPh sb="2" eb="4">
      <t>シュッピン</t>
    </rPh>
    <rPh sb="4" eb="5">
      <t>シュ</t>
    </rPh>
    <rPh sb="6" eb="8">
      <t>メイガラ</t>
    </rPh>
    <rPh sb="8" eb="9">
      <t>ナド</t>
    </rPh>
    <phoneticPr fontId="2"/>
  </si>
  <si>
    <t>銘柄</t>
    <rPh sb="0" eb="2">
      <t>メイガラ</t>
    </rPh>
    <phoneticPr fontId="2"/>
  </si>
  <si>
    <t>KANTEI  SHUZOU CO., LTD.</t>
    <phoneticPr fontId="2"/>
  </si>
  <si>
    <t>08099991111</t>
    <phoneticPr fontId="2"/>
  </si>
  <si>
    <t>製造責任者</t>
    <rPh sb="0" eb="2">
      <t>セイゾウ</t>
    </rPh>
    <rPh sb="2" eb="4">
      <t>セキニン</t>
    </rPh>
    <rPh sb="4" eb="5">
      <t>シャ</t>
    </rPh>
    <phoneticPr fontId="2"/>
  </si>
  <si>
    <t>鑑定正宗</t>
    <rPh sb="0" eb="2">
      <t>カンテイ</t>
    </rPh>
    <rPh sb="2" eb="4">
      <t>マサムネ</t>
    </rPh>
    <phoneticPr fontId="2"/>
  </si>
  <si>
    <t>KANTEI MASAMUNE</t>
    <phoneticPr fontId="2"/>
  </si>
  <si>
    <t>かんていまさむね</t>
    <phoneticPr fontId="2"/>
  </si>
  <si>
    <t>製造部長</t>
    <rPh sb="0" eb="2">
      <t>セイゾウ</t>
    </rPh>
    <rPh sb="2" eb="4">
      <t>ブチョウ</t>
    </rPh>
    <phoneticPr fontId="2"/>
  </si>
  <si>
    <t>添加アルコール
度数（度）</t>
    <rPh sb="0" eb="2">
      <t>テンカ</t>
    </rPh>
    <rPh sb="8" eb="10">
      <t>ドスウ</t>
    </rPh>
    <rPh sb="11" eb="12">
      <t>ド</t>
    </rPh>
    <phoneticPr fontId="2"/>
  </si>
  <si>
    <t>添加アルコール
量（実数）</t>
    <rPh sb="0" eb="2">
      <t>テンカ</t>
    </rPh>
    <rPh sb="8" eb="9">
      <t>リョウ</t>
    </rPh>
    <rPh sb="10" eb="12">
      <t>ジッスウ</t>
    </rPh>
    <phoneticPr fontId="2"/>
  </si>
  <si>
    <t>総米トン当たり
アル添量（L/t）</t>
    <rPh sb="0" eb="1">
      <t>ソウ</t>
    </rPh>
    <rPh sb="1" eb="2">
      <t>コメ</t>
    </rPh>
    <rPh sb="4" eb="5">
      <t>ア</t>
    </rPh>
    <rPh sb="10" eb="11">
      <t>テン</t>
    </rPh>
    <rPh sb="11" eb="12">
      <t>リョウ</t>
    </rPh>
    <phoneticPr fontId="2"/>
  </si>
  <si>
    <r>
      <t xml:space="preserve">掛米品種
</t>
    </r>
    <r>
      <rPr>
        <sz val="11"/>
        <color rgb="FFFF0000"/>
        <rFont val="メイリオ"/>
        <family val="3"/>
        <charset val="128"/>
      </rPr>
      <t>（２種類まで
回答可）</t>
    </r>
    <rPh sb="0" eb="1">
      <t>カ</t>
    </rPh>
    <rPh sb="1" eb="2">
      <t>コメ</t>
    </rPh>
    <rPh sb="2" eb="4">
      <t>ヒンシュ</t>
    </rPh>
    <phoneticPr fontId="2"/>
  </si>
  <si>
    <r>
      <t xml:space="preserve">麹米品種
</t>
    </r>
    <r>
      <rPr>
        <sz val="11"/>
        <color rgb="FFFF0000"/>
        <rFont val="メイリオ"/>
        <family val="3"/>
        <charset val="128"/>
      </rPr>
      <t>（２種類まで
回答可）</t>
    </r>
    <rPh sb="0" eb="1">
      <t>コウジ</t>
    </rPh>
    <rPh sb="1" eb="2">
      <t>コメ</t>
    </rPh>
    <rPh sb="2" eb="4">
      <t>ヒンシュ</t>
    </rPh>
    <phoneticPr fontId="2"/>
  </si>
  <si>
    <t>日本酒度が-30に最も近い日
（日目）</t>
    <rPh sb="0" eb="3">
      <t>ニホンシュ</t>
    </rPh>
    <rPh sb="3" eb="4">
      <t>ド</t>
    </rPh>
    <rPh sb="9" eb="10">
      <t>モット</t>
    </rPh>
    <rPh sb="11" eb="12">
      <t>チカ</t>
    </rPh>
    <rPh sb="13" eb="14">
      <t>ヒ</t>
    </rPh>
    <phoneticPr fontId="2"/>
  </si>
  <si>
    <t>火入に要した時間
（加熱時間）（分）</t>
    <rPh sb="0" eb="2">
      <t>ヒイ</t>
    </rPh>
    <rPh sb="3" eb="4">
      <t>ヨウ</t>
    </rPh>
    <rPh sb="6" eb="8">
      <t>ジカン</t>
    </rPh>
    <rPh sb="10" eb="12">
      <t>カネツ</t>
    </rPh>
    <rPh sb="12" eb="14">
      <t>ジカン</t>
    </rPh>
    <rPh sb="16" eb="17">
      <t>フン</t>
    </rPh>
    <phoneticPr fontId="2"/>
  </si>
  <si>
    <t>杜氏</t>
    <rPh sb="0" eb="2">
      <t>トウジ</t>
    </rPh>
    <phoneticPr fontId="2"/>
  </si>
  <si>
    <t>２．仕込関係</t>
    <rPh sb="2" eb="4">
      <t>シコ</t>
    </rPh>
    <rPh sb="4" eb="6">
      <t>カンケイ</t>
    </rPh>
    <phoneticPr fontId="2"/>
  </si>
  <si>
    <t>３．原料米</t>
    <rPh sb="2" eb="4">
      <t>ゲンリョウ</t>
    </rPh>
    <rPh sb="4" eb="5">
      <t>マイ</t>
    </rPh>
    <phoneticPr fontId="2"/>
  </si>
  <si>
    <t>４．出品酒成分</t>
    <rPh sb="2" eb="4">
      <t>シュッピン</t>
    </rPh>
    <rPh sb="4" eb="5">
      <t>シュ</t>
    </rPh>
    <rPh sb="5" eb="7">
      <t>セイブン</t>
    </rPh>
    <phoneticPr fontId="2"/>
  </si>
  <si>
    <r>
      <t>５．製造技術研究会で配布する出品目録への記載　</t>
    </r>
    <r>
      <rPr>
        <b/>
        <sz val="11"/>
        <color rgb="FFFF0000"/>
        <rFont val="メイリオ"/>
        <family val="3"/>
        <charset val="128"/>
      </rPr>
      <t>※出品目録への記載を希望しない場合のみチェックを入れてください</t>
    </r>
    <rPh sb="2" eb="4">
      <t>セイゾウ</t>
    </rPh>
    <rPh sb="4" eb="6">
      <t>ギジュツ</t>
    </rPh>
    <rPh sb="6" eb="9">
      <t>ケンキュウカイ</t>
    </rPh>
    <rPh sb="10" eb="12">
      <t>ハイフ</t>
    </rPh>
    <rPh sb="14" eb="16">
      <t>シュッピン</t>
    </rPh>
    <rPh sb="16" eb="18">
      <t>モクロク</t>
    </rPh>
    <rPh sb="20" eb="22">
      <t>キサイ</t>
    </rPh>
    <rPh sb="24" eb="26">
      <t>シュッピン</t>
    </rPh>
    <rPh sb="26" eb="28">
      <t>モクロク</t>
    </rPh>
    <rPh sb="30" eb="32">
      <t>キサイ</t>
    </rPh>
    <rPh sb="33" eb="35">
      <t>キボウ</t>
    </rPh>
    <rPh sb="38" eb="40">
      <t>バアイ</t>
    </rPh>
    <rPh sb="47" eb="48">
      <t>イ</t>
    </rPh>
    <phoneticPr fontId="2"/>
  </si>
  <si>
    <t>９．貯蔵</t>
    <rPh sb="2" eb="4">
      <t>チョゾウ</t>
    </rPh>
    <phoneticPr fontId="2"/>
  </si>
  <si>
    <r>
      <t>漢字名称</t>
    </r>
    <r>
      <rPr>
        <b/>
        <sz val="11"/>
        <color rgb="FFFF0000"/>
        <rFont val="メイリオ"/>
        <family val="3"/>
        <charset val="128"/>
      </rPr>
      <t>（必須）</t>
    </r>
    <rPh sb="0" eb="2">
      <t>カンジ</t>
    </rPh>
    <rPh sb="2" eb="4">
      <t>メイショウ</t>
    </rPh>
    <rPh sb="5" eb="7">
      <t>ヒッス</t>
    </rPh>
    <phoneticPr fontId="2"/>
  </si>
  <si>
    <r>
      <t>ふりがな</t>
    </r>
    <r>
      <rPr>
        <b/>
        <sz val="11"/>
        <color rgb="FFFF0000"/>
        <rFont val="メイリオ"/>
        <family val="3"/>
        <charset val="128"/>
      </rPr>
      <t>（必須）</t>
    </r>
    <phoneticPr fontId="2"/>
  </si>
  <si>
    <r>
      <t>漢字氏名</t>
    </r>
    <r>
      <rPr>
        <b/>
        <sz val="11"/>
        <color rgb="FFFF0000"/>
        <rFont val="メイリオ"/>
        <family val="3"/>
        <charset val="128"/>
      </rPr>
      <t>（必須）</t>
    </r>
    <rPh sb="0" eb="2">
      <t>カンジ</t>
    </rPh>
    <rPh sb="2" eb="4">
      <t>シメイ</t>
    </rPh>
    <phoneticPr fontId="2"/>
  </si>
  <si>
    <r>
      <t>アルファベット</t>
    </r>
    <r>
      <rPr>
        <b/>
        <sz val="11"/>
        <color rgb="FFFF0000"/>
        <rFont val="メイリオ"/>
        <family val="3"/>
        <charset val="128"/>
      </rPr>
      <t>（必須）</t>
    </r>
    <phoneticPr fontId="2"/>
  </si>
  <si>
    <t>代表者氏名</t>
    <rPh sb="0" eb="3">
      <t>ダイヒョウシャ</t>
    </rPh>
    <rPh sb="3" eb="5">
      <t>シメイ</t>
    </rPh>
    <phoneticPr fontId="2"/>
  </si>
  <si>
    <r>
      <t>担当者名</t>
    </r>
    <r>
      <rPr>
        <b/>
        <sz val="11"/>
        <color rgb="FFFF0000"/>
        <rFont val="メイリオ"/>
        <family val="3"/>
        <charset val="128"/>
      </rPr>
      <t>（必須）</t>
    </r>
    <rPh sb="0" eb="3">
      <t>タントウシャ</t>
    </rPh>
    <rPh sb="3" eb="4">
      <t>メイ</t>
    </rPh>
    <rPh sb="5" eb="7">
      <t>ヒッス</t>
    </rPh>
    <phoneticPr fontId="2"/>
  </si>
  <si>
    <t>出品申込票及び技術研究会参加申込票</t>
    <rPh sb="0" eb="2">
      <t>シュッピン</t>
    </rPh>
    <rPh sb="2" eb="3">
      <t>モウ</t>
    </rPh>
    <rPh sb="3" eb="4">
      <t>コ</t>
    </rPh>
    <rPh sb="4" eb="5">
      <t>ヒョウ</t>
    </rPh>
    <rPh sb="5" eb="6">
      <t>オヨ</t>
    </rPh>
    <rPh sb="7" eb="9">
      <t>ギジュツ</t>
    </rPh>
    <rPh sb="9" eb="12">
      <t>ケンキュウカイ</t>
    </rPh>
    <rPh sb="12" eb="14">
      <t>サンカ</t>
    </rPh>
    <rPh sb="14" eb="15">
      <t>モウ</t>
    </rPh>
    <rPh sb="15" eb="16">
      <t>コ</t>
    </rPh>
    <rPh sb="16" eb="17">
      <t>ヒョウ</t>
    </rPh>
    <phoneticPr fontId="2"/>
  </si>
  <si>
    <t>氏名</t>
    <rPh sb="0" eb="1">
      <t>シ</t>
    </rPh>
    <rPh sb="1" eb="2">
      <t>ナ</t>
    </rPh>
    <phoneticPr fontId="2"/>
  </si>
  <si>
    <t>役職名</t>
    <rPh sb="0" eb="3">
      <t>ヤクショクメイ</t>
    </rPh>
    <phoneticPr fontId="2"/>
  </si>
  <si>
    <t>杜氏</t>
    <rPh sb="0" eb="2">
      <t>トウジ</t>
    </rPh>
    <phoneticPr fontId="2"/>
  </si>
  <si>
    <t>製造部長</t>
    <rPh sb="0" eb="2">
      <t>セイゾウ</t>
    </rPh>
    <rPh sb="2" eb="4">
      <t>ブチョウ</t>
    </rPh>
    <phoneticPr fontId="2"/>
  </si>
  <si>
    <t>製造部員</t>
    <rPh sb="0" eb="2">
      <t>セイゾウ</t>
    </rPh>
    <rPh sb="2" eb="4">
      <t>ブイン</t>
    </rPh>
    <phoneticPr fontId="2"/>
  </si>
  <si>
    <t>鑑定　太郎</t>
    <rPh sb="0" eb="2">
      <t>カンテイ</t>
    </rPh>
    <rPh sb="3" eb="5">
      <t>タロウ</t>
    </rPh>
    <phoneticPr fontId="2"/>
  </si>
  <si>
    <t>かんてい　たろう</t>
    <phoneticPr fontId="2"/>
  </si>
  <si>
    <t>鑑定　一郎</t>
    <rPh sb="0" eb="2">
      <t>カンテイ</t>
    </rPh>
    <rPh sb="3" eb="5">
      <t>イチロウ</t>
    </rPh>
    <phoneticPr fontId="2"/>
  </si>
  <si>
    <t>鑑定　二郎</t>
    <rPh sb="0" eb="2">
      <t>カンテイ</t>
    </rPh>
    <rPh sb="3" eb="5">
      <t>ジロウ</t>
    </rPh>
    <phoneticPr fontId="2"/>
  </si>
  <si>
    <t>鑑定　三郎</t>
    <rPh sb="0" eb="2">
      <t>カンテイ</t>
    </rPh>
    <rPh sb="3" eb="5">
      <t>サブロウ</t>
    </rPh>
    <phoneticPr fontId="2"/>
  </si>
  <si>
    <t>鑑定　四郎</t>
    <rPh sb="0" eb="2">
      <t>カンテイ</t>
    </rPh>
    <rPh sb="3" eb="5">
      <t>シロウ</t>
    </rPh>
    <phoneticPr fontId="2"/>
  </si>
  <si>
    <t>鑑定　五郎</t>
    <rPh sb="0" eb="2">
      <t>カンテイ</t>
    </rPh>
    <rPh sb="3" eb="5">
      <t>ゴロウ</t>
    </rPh>
    <phoneticPr fontId="2"/>
  </si>
  <si>
    <t>鑑定　六郎</t>
    <rPh sb="0" eb="2">
      <t>カンテイ</t>
    </rPh>
    <rPh sb="3" eb="5">
      <t>ロクロウ</t>
    </rPh>
    <phoneticPr fontId="2"/>
  </si>
  <si>
    <t>鑑定　花子</t>
    <rPh sb="0" eb="2">
      <t>カンテイ</t>
    </rPh>
    <rPh sb="3" eb="5">
      <t>ハナコ</t>
    </rPh>
    <phoneticPr fontId="2"/>
  </si>
  <si>
    <t>かんてい　いちろう</t>
    <phoneticPr fontId="2"/>
  </si>
  <si>
    <r>
      <t>ふりがな</t>
    </r>
    <r>
      <rPr>
        <b/>
        <sz val="11"/>
        <color rgb="FFFF0000"/>
        <rFont val="メイリオ"/>
        <family val="3"/>
        <charset val="128"/>
      </rPr>
      <t>（必須）</t>
    </r>
    <phoneticPr fontId="2"/>
  </si>
  <si>
    <r>
      <t>ふりがな</t>
    </r>
    <r>
      <rPr>
        <b/>
        <sz val="11"/>
        <color rgb="FFFF0000"/>
        <rFont val="メイリオ"/>
        <family val="3"/>
        <charset val="128"/>
      </rPr>
      <t>（必須）</t>
    </r>
    <phoneticPr fontId="2"/>
  </si>
  <si>
    <r>
      <t>役職名</t>
    </r>
    <r>
      <rPr>
        <b/>
        <sz val="11"/>
        <color rgb="FFFF0000"/>
        <rFont val="メイリオ"/>
        <family val="3"/>
        <charset val="128"/>
      </rPr>
      <t>（必須）</t>
    </r>
    <rPh sb="0" eb="3">
      <t>ヤクショクメイ</t>
    </rPh>
    <phoneticPr fontId="2"/>
  </si>
  <si>
    <t>６．仕込配合</t>
    <rPh sb="2" eb="4">
      <t>シコ</t>
    </rPh>
    <rPh sb="4" eb="6">
      <t>ハイゴウ</t>
    </rPh>
    <phoneticPr fontId="2"/>
  </si>
  <si>
    <t>７．発酵工程</t>
    <rPh sb="2" eb="4">
      <t>ハッコウ</t>
    </rPh>
    <rPh sb="4" eb="6">
      <t>コウテイ</t>
    </rPh>
    <phoneticPr fontId="2"/>
  </si>
  <si>
    <t>８．上槽前</t>
    <rPh sb="2" eb="4">
      <t>ジョウソウ</t>
    </rPh>
    <rPh sb="4" eb="5">
      <t>マエ</t>
    </rPh>
    <phoneticPr fontId="2"/>
  </si>
  <si>
    <t>９．上槽後</t>
    <rPh sb="4" eb="5">
      <t>ゴ</t>
    </rPh>
    <phoneticPr fontId="2"/>
  </si>
  <si>
    <t>KANTEI Ichirou</t>
    <phoneticPr fontId="2"/>
  </si>
  <si>
    <t>かんてい　じろう</t>
    <phoneticPr fontId="2"/>
  </si>
  <si>
    <t>KANTEI Jirou</t>
    <phoneticPr fontId="2"/>
  </si>
  <si>
    <t>上槽前のもろみの温度（℃）</t>
    <rPh sb="0" eb="1">
      <t>ウエ</t>
    </rPh>
    <rPh sb="1" eb="2">
      <t>ソウ</t>
    </rPh>
    <rPh sb="2" eb="3">
      <t>マエ</t>
    </rPh>
    <rPh sb="8" eb="10">
      <t>オンド</t>
    </rPh>
    <phoneticPr fontId="2"/>
  </si>
  <si>
    <t>上槽前のアルコール分（度）</t>
    <rPh sb="0" eb="1">
      <t>ウエ</t>
    </rPh>
    <rPh sb="1" eb="2">
      <t>ソウ</t>
    </rPh>
    <rPh sb="2" eb="3">
      <t>マエ</t>
    </rPh>
    <rPh sb="9" eb="10">
      <t>ブン</t>
    </rPh>
    <rPh sb="11" eb="12">
      <t>ド</t>
    </rPh>
    <phoneticPr fontId="2"/>
  </si>
  <si>
    <t>火入までの貯蔵日数（日）</t>
    <rPh sb="0" eb="2">
      <t>ヒイ</t>
    </rPh>
    <rPh sb="5" eb="7">
      <t>チョゾウ</t>
    </rPh>
    <rPh sb="7" eb="9">
      <t>ニッスウ</t>
    </rPh>
    <rPh sb="10" eb="11">
      <t>ニチ</t>
    </rPh>
    <phoneticPr fontId="2"/>
  </si>
  <si>
    <t>火入までの貯蔵温度（℃）</t>
    <rPh sb="0" eb="2">
      <t>ヒイ</t>
    </rPh>
    <rPh sb="5" eb="7">
      <t>チョゾウ</t>
    </rPh>
    <rPh sb="7" eb="9">
      <t>オンド</t>
    </rPh>
    <phoneticPr fontId="2"/>
  </si>
  <si>
    <r>
      <t>アルファベット</t>
    </r>
    <r>
      <rPr>
        <b/>
        <sz val="11"/>
        <color rgb="FFFF0000"/>
        <rFont val="メイリオ"/>
        <family val="3"/>
        <charset val="128"/>
      </rPr>
      <t>（必須）</t>
    </r>
    <rPh sb="8" eb="10">
      <t>ヒッス</t>
    </rPh>
    <phoneticPr fontId="2"/>
  </si>
  <si>
    <r>
      <t>役職名</t>
    </r>
    <r>
      <rPr>
        <b/>
        <sz val="11"/>
        <color rgb="FFFF0000"/>
        <rFont val="メイリオ"/>
        <family val="3"/>
        <charset val="128"/>
      </rPr>
      <t>（必須）</t>
    </r>
    <rPh sb="0" eb="3">
      <t>ヤクショクメイ</t>
    </rPh>
    <rPh sb="4" eb="6">
      <t>ヒッス</t>
    </rPh>
    <phoneticPr fontId="2"/>
  </si>
  <si>
    <t>鑑定　花子</t>
    <rPh sb="0" eb="2">
      <t>カンテイ</t>
    </rPh>
    <rPh sb="3" eb="5">
      <t>ハナコ</t>
    </rPh>
    <phoneticPr fontId="2"/>
  </si>
  <si>
    <t>かんてい　はなこ</t>
    <phoneticPr fontId="2"/>
  </si>
  <si>
    <t>KANTEI Hanako</t>
    <phoneticPr fontId="2"/>
  </si>
  <si>
    <r>
      <t>※</t>
    </r>
    <r>
      <rPr>
        <b/>
        <sz val="11"/>
        <color rgb="FFFF0000"/>
        <rFont val="メイリオ"/>
        <family val="3"/>
        <charset val="128"/>
      </rPr>
      <t>（必須）</t>
    </r>
    <r>
      <rPr>
        <sz val="11"/>
        <color theme="1"/>
        <rFont val="メイリオ"/>
        <family val="3"/>
        <charset val="128"/>
      </rPr>
      <t>欄には必ず値を入れてください。
※</t>
    </r>
    <r>
      <rPr>
        <b/>
        <u/>
        <sz val="11"/>
        <color theme="1"/>
        <rFont val="メイリオ"/>
        <family val="3"/>
        <charset val="128"/>
      </rPr>
      <t>単位は</t>
    </r>
    <r>
      <rPr>
        <sz val="11"/>
        <color theme="1"/>
        <rFont val="メイリオ"/>
        <family val="3"/>
        <charset val="128"/>
      </rPr>
      <t>自動で入力されますので、</t>
    </r>
    <r>
      <rPr>
        <b/>
        <u/>
        <sz val="11"/>
        <color theme="1"/>
        <rFont val="メイリオ"/>
        <family val="3"/>
        <charset val="128"/>
      </rPr>
      <t>入力不要</t>
    </r>
    <r>
      <rPr>
        <sz val="11"/>
        <color theme="1"/>
        <rFont val="メイリオ"/>
        <family val="3"/>
        <charset val="128"/>
      </rPr>
      <t>です。</t>
    </r>
    <rPh sb="2" eb="4">
      <t>ヒッス</t>
    </rPh>
    <rPh sb="5" eb="6">
      <t>ラン</t>
    </rPh>
    <rPh sb="8" eb="9">
      <t>カナラ</t>
    </rPh>
    <rPh sb="10" eb="11">
      <t>アタイ</t>
    </rPh>
    <rPh sb="12" eb="13">
      <t>イ</t>
    </rPh>
    <rPh sb="22" eb="24">
      <t>タンイ</t>
    </rPh>
    <rPh sb="25" eb="27">
      <t>ジドウ</t>
    </rPh>
    <rPh sb="28" eb="30">
      <t>ニュウリョク</t>
    </rPh>
    <rPh sb="37" eb="39">
      <t>ニュウリョク</t>
    </rPh>
    <rPh sb="39" eb="41">
      <t>フヨウ</t>
    </rPh>
    <phoneticPr fontId="2"/>
  </si>
  <si>
    <r>
      <t>※</t>
    </r>
    <r>
      <rPr>
        <b/>
        <sz val="11"/>
        <color rgb="FFFF0000"/>
        <rFont val="メイリオ"/>
        <family val="3"/>
        <charset val="128"/>
      </rPr>
      <t>（必須）</t>
    </r>
    <r>
      <rPr>
        <sz val="11"/>
        <color theme="1"/>
        <rFont val="メイリオ"/>
        <family val="3"/>
        <charset val="128"/>
      </rPr>
      <t>欄には必ず値を入れてください。</t>
    </r>
    <rPh sb="2" eb="4">
      <t>ヒッス</t>
    </rPh>
    <rPh sb="5" eb="6">
      <t>ラン</t>
    </rPh>
    <rPh sb="8" eb="9">
      <t>カナラ</t>
    </rPh>
    <rPh sb="10" eb="11">
      <t>アタイ</t>
    </rPh>
    <rPh sb="12" eb="13">
      <t>イ</t>
    </rPh>
    <phoneticPr fontId="2"/>
  </si>
  <si>
    <t>様式３－１</t>
    <rPh sb="0" eb="2">
      <t>ヨウシキ</t>
    </rPh>
    <phoneticPr fontId="2"/>
  </si>
  <si>
    <t>様式３－２</t>
    <rPh sb="0" eb="2">
      <t>ヨウシキ</t>
    </rPh>
    <phoneticPr fontId="2"/>
  </si>
  <si>
    <t>様式３－３</t>
    <rPh sb="0" eb="2">
      <t>ヨウシキ</t>
    </rPh>
    <phoneticPr fontId="2"/>
  </si>
  <si>
    <t>優先順位１</t>
    <rPh sb="0" eb="2">
      <t>ユウセン</t>
    </rPh>
    <rPh sb="2" eb="4">
      <t>ジュンイ</t>
    </rPh>
    <phoneticPr fontId="2"/>
  </si>
  <si>
    <t>優先順位２</t>
    <rPh sb="0" eb="2">
      <t>ユウセン</t>
    </rPh>
    <rPh sb="2" eb="4">
      <t>ジュンイ</t>
    </rPh>
    <phoneticPr fontId="2"/>
  </si>
  <si>
    <t>優先順位３</t>
    <phoneticPr fontId="2"/>
  </si>
  <si>
    <t>優先順位４</t>
    <phoneticPr fontId="2"/>
  </si>
  <si>
    <t>優先順位５</t>
    <phoneticPr fontId="2"/>
  </si>
  <si>
    <t>優先順位６</t>
    <phoneticPr fontId="2"/>
  </si>
  <si>
    <t>※申込者多数の場合は、参加人数を調整させていただく場合があります。</t>
    <rPh sb="1" eb="3">
      <t>モウシコミ</t>
    </rPh>
    <rPh sb="3" eb="4">
      <t>シャ</t>
    </rPh>
    <rPh sb="4" eb="6">
      <t>タスウ</t>
    </rPh>
    <rPh sb="7" eb="9">
      <t>バアイ</t>
    </rPh>
    <rPh sb="11" eb="13">
      <t>サンカ</t>
    </rPh>
    <rPh sb="13" eb="15">
      <t>ニンズウ</t>
    </rPh>
    <rPh sb="16" eb="18">
      <t>チョウセイ</t>
    </rPh>
    <rPh sb="25" eb="27">
      <t>バアイ</t>
    </rPh>
    <phoneticPr fontId="2"/>
  </si>
  <si>
    <t>様式２</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</si>
</sst>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quot;L&quot;"/>
    <numFmt numFmtId="177" formatCode="0&quot;号&quot;"/>
    <numFmt numFmtId="178" formatCode="0&quot;度&quot;"/>
    <numFmt numFmtId="179" formatCode="0&quot;kg&quot;"/>
    <numFmt numFmtId="180" formatCode="0.0"/>
    <numFmt numFmtId="181" formatCode="0&quot;℃&quot;"/>
    <numFmt numFmtId="182" formatCode="0&quot;日&quot;"/>
    <numFmt numFmtId="183" formatCode="0&quot;日目&quot;"/>
    <numFmt numFmtId="184" formatCode="0&quot;分&quot;"/>
    <numFmt numFmtId="185" formatCode="0.0_ "/>
    <numFmt numFmtId="186" formatCode="0.00&quot;L/t&quot;"/>
    <numFmt numFmtId="187" formatCode="0.0&quot;L&quot;"/>
    <numFmt numFmtId="188" formatCode="0&quot;g/KL&quot;"/>
    <numFmt numFmtId="189" formatCode="0&quot;ヵ月&quot;"/>
    <numFmt numFmtId="190" formatCode="0_ "/>
    <numFmt numFmtId="191" formatCode="0.0&quot;度&quot;"/>
    <numFmt numFmtId="192" formatCode="0.0&quot;℃&quot;"/>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4"/>
      <color theme="1"/>
      <name val="メイリオ"/>
      <family val="3"/>
      <charset val="128"/>
    </font>
    <font>
      <sz val="11"/>
      <color rgb="FFFF0000"/>
      <name val="メイリオ"/>
      <family val="3"/>
      <charset val="128"/>
    </font>
    <font>
      <b/>
      <sz val="11"/>
      <color rgb="FFFF0000"/>
      <name val="メイリオ"/>
      <family val="3"/>
      <charset val="128"/>
    </font>
    <font>
      <sz val="11"/>
      <color theme="0" tint="-4.9989318521683403E-2"/>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9"/>
      <color rgb="FFFF0000"/>
      <name val="メイリオ"/>
      <family val="3"/>
      <charset val="128"/>
    </font>
    <font>
      <sz val="9"/>
      <color rgb="FF000000"/>
      <name val="Meiryo UI"/>
      <family val="3"/>
      <charset val="128"/>
    </font>
    <font>
      <u/>
      <sz val="11"/>
      <color theme="10"/>
      <name val="ＭＳ Ｐゴシック"/>
      <family val="2"/>
      <charset val="128"/>
      <scheme val="minor"/>
    </font>
    <font>
      <u/>
      <sz val="11"/>
      <color theme="1"/>
      <name val="Meiryo UI"/>
      <family val="3"/>
      <charset val="128"/>
    </font>
    <font>
      <b/>
      <u/>
      <sz val="11"/>
      <color theme="1"/>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0">
    <xf numFmtId="0" fontId="0" fillId="0" borderId="0" xfId="0">
      <alignment vertical="center"/>
    </xf>
    <xf numFmtId="0" fontId="3" fillId="2" borderId="0" xfId="0" applyFont="1" applyFill="1">
      <alignment vertical="center"/>
    </xf>
    <xf numFmtId="0" fontId="3" fillId="2" borderId="0" xfId="0" applyFont="1" applyFill="1" applyAlignment="1">
      <alignment vertical="center" wrapText="1"/>
    </xf>
    <xf numFmtId="0" fontId="3" fillId="3" borderId="1" xfId="0" applyFont="1" applyFill="1" applyBorder="1" applyAlignment="1">
      <alignment horizontal="center" vertical="center"/>
    </xf>
    <xf numFmtId="0" fontId="3" fillId="2" borderId="0" xfId="0" applyFont="1" applyFill="1" applyBorder="1">
      <alignment vertical="center"/>
    </xf>
    <xf numFmtId="0" fontId="8" fillId="2" borderId="0" xfId="0" applyFont="1" applyFill="1" applyAlignment="1">
      <alignment horizontal="center" vertical="top"/>
    </xf>
    <xf numFmtId="0" fontId="3" fillId="3" borderId="1" xfId="0" applyFont="1" applyFill="1" applyBorder="1" applyAlignment="1">
      <alignment horizontal="center" vertical="center"/>
    </xf>
    <xf numFmtId="177" fontId="3" fillId="3" borderId="1"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8" fontId="3" fillId="3" borderId="1" xfId="0" applyNumberFormat="1" applyFont="1" applyFill="1" applyBorder="1" applyAlignment="1">
      <alignment horizontal="center" vertical="center"/>
    </xf>
    <xf numFmtId="179"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lignment vertical="center"/>
    </xf>
    <xf numFmtId="9" fontId="3" fillId="3" borderId="1" xfId="0" applyNumberFormat="1" applyFont="1" applyFill="1" applyBorder="1" applyAlignment="1">
      <alignment horizontal="center" vertical="center"/>
    </xf>
    <xf numFmtId="180" fontId="3" fillId="3" borderId="1" xfId="0" applyNumberFormat="1" applyFont="1" applyFill="1" applyBorder="1" applyAlignment="1">
      <alignment horizontal="center" vertical="center"/>
    </xf>
    <xf numFmtId="183" fontId="3" fillId="3" borderId="2" xfId="0" applyNumberFormat="1" applyFont="1" applyFill="1" applyBorder="1" applyAlignment="1">
      <alignment horizontal="center" vertical="center"/>
    </xf>
    <xf numFmtId="9" fontId="3" fillId="3" borderId="2" xfId="0" applyNumberFormat="1" applyFont="1" applyFill="1" applyBorder="1" applyAlignment="1">
      <alignment horizontal="center" vertical="center"/>
    </xf>
    <xf numFmtId="182" fontId="3" fillId="3" borderId="1" xfId="0" applyNumberFormat="1" applyFont="1" applyFill="1" applyBorder="1" applyAlignment="1">
      <alignment horizontal="center" vertical="center"/>
    </xf>
    <xf numFmtId="181" fontId="3" fillId="3" borderId="1" xfId="0" applyNumberFormat="1" applyFont="1" applyFill="1" applyBorder="1" applyAlignment="1">
      <alignment horizontal="center" vertical="center"/>
    </xf>
    <xf numFmtId="185" fontId="3" fillId="3" borderId="1" xfId="0" applyNumberFormat="1" applyFont="1" applyFill="1" applyBorder="1" applyAlignment="1">
      <alignment horizontal="center" vertical="center"/>
    </xf>
    <xf numFmtId="184" fontId="3" fillId="3" borderId="1" xfId="0" applyNumberFormat="1" applyFont="1" applyFill="1" applyBorder="1" applyAlignment="1">
      <alignment horizontal="center" vertical="center"/>
    </xf>
    <xf numFmtId="2" fontId="3" fillId="2" borderId="0" xfId="0" applyNumberFormat="1" applyFont="1" applyFill="1">
      <alignment vertical="center"/>
    </xf>
    <xf numFmtId="9" fontId="3" fillId="2" borderId="0" xfId="0" applyNumberFormat="1" applyFont="1" applyFill="1">
      <alignment vertical="center"/>
    </xf>
    <xf numFmtId="186" fontId="3" fillId="3" borderId="1" xfId="0" applyNumberFormat="1" applyFont="1" applyFill="1" applyBorder="1" applyAlignment="1">
      <alignment horizontal="center" vertical="center"/>
    </xf>
    <xf numFmtId="0" fontId="5" fillId="2" borderId="0" xfId="0" applyFont="1" applyFill="1">
      <alignment vertical="center"/>
    </xf>
    <xf numFmtId="187" fontId="3" fillId="3" borderId="1"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7" fillId="2" borderId="0" xfId="0" applyFont="1" applyFill="1" applyBorder="1">
      <alignment vertical="center"/>
    </xf>
    <xf numFmtId="0" fontId="3" fillId="4" borderId="13" xfId="0" applyFont="1" applyFill="1" applyBorder="1" applyAlignment="1">
      <alignment horizontal="center" vertical="center" wrapText="1"/>
    </xf>
    <xf numFmtId="188" fontId="3" fillId="3" borderId="1" xfId="0" applyNumberFormat="1" applyFont="1" applyFill="1" applyBorder="1" applyAlignment="1">
      <alignment horizontal="center" vertical="center"/>
    </xf>
    <xf numFmtId="189"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10" fillId="2" borderId="0" xfId="0" applyFont="1" applyFill="1" applyAlignment="1">
      <alignment horizontal="left" vertical="center" wrapText="1"/>
    </xf>
    <xf numFmtId="0" fontId="4" fillId="2" borderId="0" xfId="0" applyFont="1" applyFill="1" applyAlignment="1">
      <alignment vertical="center"/>
    </xf>
    <xf numFmtId="0" fontId="3" fillId="4" borderId="1" xfId="0" applyFont="1" applyFill="1" applyBorder="1" applyAlignment="1">
      <alignment vertical="center" wrapText="1"/>
    </xf>
    <xf numFmtId="190"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10" fillId="2" borderId="0" xfId="0" applyFont="1" applyFill="1" applyAlignment="1">
      <alignment horizontal="left" vertical="center" wrapText="1"/>
    </xf>
    <xf numFmtId="0" fontId="3" fillId="4" borderId="1" xfId="0" applyFont="1" applyFill="1" applyBorder="1" applyAlignment="1">
      <alignment horizontal="center" vertical="center" wrapText="1"/>
    </xf>
    <xf numFmtId="0" fontId="3" fillId="3" borderId="0" xfId="0" applyFont="1" applyFill="1" applyAlignment="1">
      <alignment horizontal="center" vertical="center"/>
    </xf>
    <xf numFmtId="0" fontId="7" fillId="2" borderId="1" xfId="0" applyFont="1" applyFill="1" applyBorder="1" applyProtection="1">
      <alignment vertical="center"/>
      <protection locked="0"/>
    </xf>
    <xf numFmtId="176" fontId="3" fillId="0" borderId="1" xfId="0" applyNumberFormat="1" applyFont="1" applyFill="1" applyBorder="1" applyAlignment="1" applyProtection="1">
      <alignment horizontal="center" vertical="center"/>
      <protection locked="0"/>
    </xf>
    <xf numFmtId="190" fontId="3" fillId="0" borderId="1" xfId="0" applyNumberFormat="1" applyFont="1" applyFill="1" applyBorder="1" applyAlignment="1" applyProtection="1">
      <alignment horizontal="center" vertical="center"/>
      <protection locked="0"/>
    </xf>
    <xf numFmtId="176" fontId="13" fillId="0" borderId="1" xfId="1" applyNumberForma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wrapText="1"/>
      <protection locked="0"/>
    </xf>
    <xf numFmtId="0" fontId="6" fillId="2" borderId="0" xfId="0" applyFont="1" applyFill="1">
      <alignment vertical="center"/>
    </xf>
    <xf numFmtId="177"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87" fontId="3" fillId="0" borderId="1" xfId="0" applyNumberFormat="1" applyFont="1" applyFill="1" applyBorder="1" applyAlignment="1" applyProtection="1">
      <alignment horizontal="center" vertical="center"/>
      <protection locked="0"/>
    </xf>
    <xf numFmtId="178" fontId="3" fillId="0" borderId="1" xfId="0" applyNumberFormat="1" applyFont="1" applyFill="1" applyBorder="1" applyAlignment="1" applyProtection="1">
      <alignment horizontal="center" vertical="center"/>
      <protection locked="0"/>
    </xf>
    <xf numFmtId="179" fontId="3" fillId="0" borderId="1" xfId="0" applyNumberFormat="1" applyFont="1" applyFill="1" applyBorder="1" applyAlignment="1" applyProtection="1">
      <alignment horizontal="center" vertical="center"/>
      <protection locked="0"/>
    </xf>
    <xf numFmtId="9" fontId="3" fillId="0" borderId="1" xfId="0" applyNumberFormat="1" applyFont="1" applyFill="1" applyBorder="1" applyAlignment="1" applyProtection="1">
      <alignment horizontal="center" vertical="center"/>
      <protection locked="0"/>
    </xf>
    <xf numFmtId="180" fontId="3" fillId="0" borderId="2" xfId="0" applyNumberFormat="1" applyFont="1" applyFill="1" applyBorder="1" applyAlignment="1" applyProtection="1">
      <alignment horizontal="center" vertical="center"/>
      <protection locked="0"/>
    </xf>
    <xf numFmtId="183" fontId="3" fillId="0" borderId="2" xfId="0" applyNumberFormat="1" applyFont="1" applyFill="1" applyBorder="1" applyAlignment="1" applyProtection="1">
      <alignment horizontal="center" vertical="center"/>
      <protection locked="0"/>
    </xf>
    <xf numFmtId="9" fontId="3" fillId="0" borderId="2" xfId="0" applyNumberFormat="1" applyFont="1" applyFill="1" applyBorder="1" applyAlignment="1" applyProtection="1">
      <alignment horizontal="center" vertical="center"/>
      <protection locked="0"/>
    </xf>
    <xf numFmtId="182" fontId="3" fillId="0" borderId="1" xfId="0" applyNumberFormat="1" applyFont="1" applyFill="1" applyBorder="1" applyAlignment="1" applyProtection="1">
      <alignment horizontal="center" vertical="center"/>
      <protection locked="0"/>
    </xf>
    <xf numFmtId="181" fontId="3" fillId="0" borderId="1" xfId="0" applyNumberFormat="1" applyFont="1" applyFill="1" applyBorder="1" applyAlignment="1" applyProtection="1">
      <alignment horizontal="center" vertical="center"/>
      <protection locked="0"/>
    </xf>
    <xf numFmtId="180" fontId="3" fillId="0" borderId="1" xfId="0" applyNumberFormat="1" applyFont="1" applyFill="1" applyBorder="1" applyAlignment="1" applyProtection="1">
      <alignment horizontal="center" vertical="center"/>
      <protection locked="0"/>
    </xf>
    <xf numFmtId="184" fontId="3" fillId="0" borderId="1" xfId="0" applyNumberFormat="1" applyFont="1" applyFill="1" applyBorder="1" applyAlignment="1" applyProtection="1">
      <alignment horizontal="center" vertical="center"/>
      <protection locked="0"/>
    </xf>
    <xf numFmtId="0" fontId="14" fillId="3" borderId="1" xfId="1" applyFont="1" applyFill="1" applyBorder="1" applyAlignment="1">
      <alignment horizontal="center" vertical="center"/>
    </xf>
    <xf numFmtId="188" fontId="3" fillId="0" borderId="1" xfId="0" applyNumberFormat="1" applyFont="1" applyFill="1" applyBorder="1" applyAlignment="1" applyProtection="1">
      <alignment horizontal="center" vertical="center"/>
      <protection locked="0"/>
    </xf>
    <xf numFmtId="189" fontId="3" fillId="0" borderId="1" xfId="0" applyNumberFormat="1" applyFont="1" applyFill="1" applyBorder="1" applyAlignment="1" applyProtection="1">
      <alignment horizontal="center" vertical="center"/>
      <protection locked="0"/>
    </xf>
    <xf numFmtId="0" fontId="3" fillId="2" borderId="0" xfId="0" applyFont="1" applyFill="1" applyAlignment="1">
      <alignment horizontal="center" vertical="top"/>
    </xf>
    <xf numFmtId="0" fontId="3" fillId="2" borderId="0" xfId="0" applyFont="1" applyFill="1" applyAlignment="1">
      <alignment horizontal="left" vertical="center" wrapText="1"/>
    </xf>
    <xf numFmtId="191" fontId="3" fillId="3" borderId="2" xfId="0" applyNumberFormat="1" applyFont="1" applyFill="1" applyBorder="1" applyAlignment="1">
      <alignment horizontal="center" vertical="center"/>
    </xf>
    <xf numFmtId="191" fontId="3" fillId="0" borderId="2" xfId="0" applyNumberFormat="1" applyFont="1" applyFill="1" applyBorder="1" applyAlignment="1" applyProtection="1">
      <alignment horizontal="center" vertical="center"/>
      <protection locked="0"/>
    </xf>
    <xf numFmtId="192" fontId="3" fillId="3" borderId="2" xfId="0" applyNumberFormat="1" applyFont="1" applyFill="1" applyBorder="1" applyAlignment="1">
      <alignment horizontal="center" vertical="center"/>
    </xf>
    <xf numFmtId="192" fontId="3" fillId="0" borderId="2" xfId="0" applyNumberFormat="1" applyFont="1" applyFill="1" applyBorder="1" applyAlignment="1" applyProtection="1">
      <alignment horizontal="center" vertical="center"/>
      <protection locked="0"/>
    </xf>
    <xf numFmtId="191" fontId="3" fillId="3" borderId="1" xfId="0" applyNumberFormat="1" applyFont="1" applyFill="1" applyBorder="1" applyAlignment="1">
      <alignment horizontal="center" vertical="center"/>
    </xf>
    <xf numFmtId="191" fontId="3" fillId="0" borderId="1" xfId="0" applyNumberFormat="1" applyFont="1" applyFill="1" applyBorder="1" applyAlignment="1" applyProtection="1">
      <alignment horizontal="center" vertical="center"/>
      <protection locked="0"/>
    </xf>
    <xf numFmtId="192" fontId="3" fillId="3" borderId="1" xfId="0" applyNumberFormat="1" applyFont="1" applyFill="1" applyBorder="1" applyAlignment="1">
      <alignment horizontal="center" vertical="center"/>
    </xf>
    <xf numFmtId="192" fontId="3" fillId="0" borderId="1"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2" xfId="0" applyFont="1" applyFill="1" applyBorder="1" applyAlignment="1">
      <alignment horizontal="center" vertical="center"/>
    </xf>
    <xf numFmtId="0" fontId="3" fillId="2" borderId="0" xfId="0" applyFont="1" applyFill="1" applyAlignment="1">
      <alignment horizontal="left" vertical="center" wrapText="1"/>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wrapText="1"/>
    </xf>
    <xf numFmtId="179" fontId="3" fillId="3" borderId="3" xfId="0" applyNumberFormat="1" applyFont="1" applyFill="1" applyBorder="1" applyAlignment="1">
      <alignment horizontal="center" vertical="center"/>
    </xf>
    <xf numFmtId="179" fontId="3" fillId="3" borderId="4" xfId="0" applyNumberFormat="1" applyFont="1" applyFill="1" applyBorder="1" applyAlignment="1">
      <alignment horizontal="center" vertical="center"/>
    </xf>
    <xf numFmtId="179" fontId="3" fillId="3" borderId="5" xfId="0" applyNumberFormat="1"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1" fillId="2" borderId="0" xfId="0" applyFont="1" applyFill="1" applyBorder="1" applyAlignment="1">
      <alignment horizontal="left" vertical="top" wrapText="1"/>
    </xf>
    <xf numFmtId="0" fontId="9" fillId="2" borderId="0" xfId="0" applyFont="1" applyFill="1" applyBorder="1" applyAlignment="1">
      <alignment horizontal="left" vertical="top" wrapText="1"/>
    </xf>
  </cellXfs>
  <cellStyles count="2">
    <cellStyle name="ハイパーリンク" xfId="1" builtinId="8"/>
    <cellStyle name="標準" xfId="0" builtinId="0"/>
  </cellStyles>
  <dxfs count="17">
    <dxf>
      <font>
        <color rgb="FFCC0000"/>
      </font>
      <fill>
        <patternFill>
          <bgColor theme="5" tint="0.59996337778862885"/>
        </patternFill>
      </fill>
    </dxf>
    <dxf>
      <font>
        <color rgb="FFCC0000"/>
      </font>
      <fill>
        <patternFill>
          <bgColor theme="5" tint="0.59996337778862885"/>
        </patternFill>
      </fill>
    </dxf>
    <dxf>
      <font>
        <color rgb="FFCC0000"/>
      </font>
      <fill>
        <patternFill>
          <bgColor theme="5" tint="0.59996337778862885"/>
        </patternFill>
      </fill>
    </dxf>
    <dxf>
      <font>
        <color rgb="FFCC0000"/>
      </font>
      <fill>
        <patternFill>
          <bgColor theme="5" tint="0.59996337778862885"/>
        </patternFill>
      </fill>
    </dxf>
    <dxf>
      <font>
        <color rgb="FFCC0000"/>
      </font>
      <fill>
        <patternFill>
          <bgColor theme="5" tint="0.59996337778862885"/>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ill>
        <patternFill>
          <bgColor theme="5" tint="0.39994506668294322"/>
        </patternFill>
      </fill>
    </dxf>
    <dxf>
      <font>
        <color rgb="FFCC0000"/>
      </font>
      <fill>
        <patternFill>
          <bgColor theme="5" tint="0.59996337778862885"/>
        </patternFill>
      </fill>
    </dxf>
    <dxf>
      <fill>
        <patternFill>
          <bgColor theme="5" tint="0.39994506668294322"/>
        </patternFill>
      </fill>
    </dxf>
    <dxf>
      <fill>
        <patternFill>
          <bgColor theme="5" tint="0.39994506668294322"/>
        </patternFill>
      </fill>
    </dxf>
    <dxf>
      <font>
        <color rgb="FFCC0000"/>
      </font>
      <fill>
        <patternFill>
          <bgColor theme="5" tint="0.39994506668294322"/>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ill>
        <patternFill>
          <bgColor theme="5" tint="0.39994506668294322"/>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5" lockText="1" noThreeD="1"/>
</file>

<file path=xl/ctrlProps/ctrlProp10.xml><?xml version="1.0" encoding="utf-8"?>
<formControlPr xmlns="http://schemas.microsoft.com/office/spreadsheetml/2009/9/main" objectType="CheckBox" fmlaLink="$C$39" lockText="1" noThreeD="1"/>
</file>

<file path=xl/ctrlProps/ctrlProp11.xml><?xml version="1.0" encoding="utf-8"?>
<formControlPr xmlns="http://schemas.microsoft.com/office/spreadsheetml/2009/9/main" objectType="CheckBox" fmlaLink="$C$40" lockText="1" noThreeD="1"/>
</file>

<file path=xl/ctrlProps/ctrlProp12.xml><?xml version="1.0" encoding="utf-8"?>
<formControlPr xmlns="http://schemas.microsoft.com/office/spreadsheetml/2009/9/main" objectType="CheckBox" fmlaLink="$C$41" lockText="1" noThreeD="1"/>
</file>

<file path=xl/ctrlProps/ctrlProp2.xml><?xml version="1.0" encoding="utf-8"?>
<formControlPr xmlns="http://schemas.microsoft.com/office/spreadsheetml/2009/9/main" objectType="CheckBox" fmlaLink="$C$6" lockText="1" noThreeD="1"/>
</file>

<file path=xl/ctrlProps/ctrlProp3.xml><?xml version="1.0" encoding="utf-8"?>
<formControlPr xmlns="http://schemas.microsoft.com/office/spreadsheetml/2009/9/main" objectType="CheckBox" fmlaLink="$C$7" lockText="1" noThreeD="1"/>
</file>

<file path=xl/ctrlProps/ctrlProp4.xml><?xml version="1.0" encoding="utf-8"?>
<formControlPr xmlns="http://schemas.microsoft.com/office/spreadsheetml/2009/9/main" objectType="CheckBox" fmlaLink="$C$43" lockText="1" noThreeD="1"/>
</file>

<file path=xl/ctrlProps/ctrlProp5.xml><?xml version="1.0" encoding="utf-8"?>
<formControlPr xmlns="http://schemas.microsoft.com/office/spreadsheetml/2009/9/main" objectType="CheckBox" fmlaLink="$C$44" lockText="1" noThreeD="1"/>
</file>

<file path=xl/ctrlProps/ctrlProp6.xml><?xml version="1.0" encoding="utf-8"?>
<formControlPr xmlns="http://schemas.microsoft.com/office/spreadsheetml/2009/9/main" objectType="CheckBox" fmlaLink="$C$45" lockText="1" noThreeD="1"/>
</file>

<file path=xl/ctrlProps/ctrlProp7.xml><?xml version="1.0" encoding="utf-8"?>
<formControlPr xmlns="http://schemas.microsoft.com/office/spreadsheetml/2009/9/main" objectType="CheckBox" fmlaLink="$C$39" lockText="1" noThreeD="1"/>
</file>

<file path=xl/ctrlProps/ctrlProp8.xml><?xml version="1.0" encoding="utf-8"?>
<formControlPr xmlns="http://schemas.microsoft.com/office/spreadsheetml/2009/9/main" objectType="CheckBox" fmlaLink="$C$40" lockText="1" noThreeD="1"/>
</file>

<file path=xl/ctrlProps/ctrlProp9.xml><?xml version="1.0" encoding="utf-8"?>
<formControlPr xmlns="http://schemas.microsoft.com/office/spreadsheetml/2009/9/main" objectType="CheckBox" fmlaLink="$C$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171450</xdr:rowOff>
        </xdr:from>
        <xdr:to>
          <xdr:col>2</xdr:col>
          <xdr:colOff>1104900</xdr:colOff>
          <xdr:row>5</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出品する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171450</xdr:rowOff>
        </xdr:from>
        <xdr:to>
          <xdr:col>2</xdr:col>
          <xdr:colOff>1104900</xdr:colOff>
          <xdr:row>6</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出品する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171450</xdr:rowOff>
        </xdr:from>
        <xdr:to>
          <xdr:col>2</xdr:col>
          <xdr:colOff>1114425</xdr:colOff>
          <xdr:row>7</xdr:row>
          <xdr:rowOff>57150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出品する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41</xdr:row>
          <xdr:rowOff>171450</xdr:rowOff>
        </xdr:from>
        <xdr:to>
          <xdr:col>2</xdr:col>
          <xdr:colOff>1104900</xdr:colOff>
          <xdr:row>43</xdr:row>
          <xdr:rowOff>57150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171450</xdr:rowOff>
        </xdr:from>
        <xdr:to>
          <xdr:col>2</xdr:col>
          <xdr:colOff>1104900</xdr:colOff>
          <xdr:row>44</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171450</xdr:rowOff>
        </xdr:from>
        <xdr:to>
          <xdr:col>2</xdr:col>
          <xdr:colOff>1114425</xdr:colOff>
          <xdr:row>45</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37</xdr:row>
          <xdr:rowOff>171450</xdr:rowOff>
        </xdr:from>
        <xdr:to>
          <xdr:col>2</xdr:col>
          <xdr:colOff>1104900</xdr:colOff>
          <xdr:row>39</xdr:row>
          <xdr:rowOff>57150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171450</xdr:rowOff>
        </xdr:from>
        <xdr:to>
          <xdr:col>2</xdr:col>
          <xdr:colOff>1104900</xdr:colOff>
          <xdr:row>40</xdr:row>
          <xdr:rowOff>57150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171450</xdr:rowOff>
        </xdr:from>
        <xdr:to>
          <xdr:col>2</xdr:col>
          <xdr:colOff>1114425</xdr:colOff>
          <xdr:row>41</xdr:row>
          <xdr:rowOff>57150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37</xdr:row>
          <xdr:rowOff>171450</xdr:rowOff>
        </xdr:from>
        <xdr:to>
          <xdr:col>2</xdr:col>
          <xdr:colOff>1104900</xdr:colOff>
          <xdr:row>39</xdr:row>
          <xdr:rowOff>57150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171450</xdr:rowOff>
        </xdr:from>
        <xdr:to>
          <xdr:col>2</xdr:col>
          <xdr:colOff>1104900</xdr:colOff>
          <xdr:row>40</xdr:row>
          <xdr:rowOff>57150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171450</xdr:rowOff>
        </xdr:from>
        <xdr:to>
          <xdr:col>2</xdr:col>
          <xdr:colOff>1114425</xdr:colOff>
          <xdr:row>41</xdr:row>
          <xdr:rowOff>57150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anteisyuzou@2020.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35"/>
  <sheetViews>
    <sheetView tabSelected="1" view="pageBreakPreview" zoomScaleNormal="100" zoomScaleSheetLayoutView="100" workbookViewId="0">
      <selection activeCell="C10" sqref="C10"/>
    </sheetView>
  </sheetViews>
  <sheetFormatPr defaultRowHeight="18.75" x14ac:dyDescent="0.15"/>
  <cols>
    <col min="1" max="1" width="12.625" style="1" customWidth="1"/>
    <col min="2" max="2" width="23.75" style="1" bestFit="1" customWidth="1"/>
    <col min="3" max="3" width="38.25" style="1" customWidth="1"/>
    <col min="4" max="4" width="38.25" style="1" bestFit="1" customWidth="1"/>
    <col min="5" max="16384" width="9" style="1"/>
  </cols>
  <sheetData>
    <row r="1" spans="1:4" x14ac:dyDescent="0.15">
      <c r="A1" s="1" t="s">
        <v>167</v>
      </c>
    </row>
    <row r="2" spans="1:4" ht="31.5" customHeight="1" x14ac:dyDescent="0.15">
      <c r="A2" s="77" t="s">
        <v>120</v>
      </c>
      <c r="B2" s="77"/>
      <c r="C2" s="77"/>
      <c r="D2" s="77"/>
    </row>
    <row r="3" spans="1:4" ht="31.5" customHeight="1" x14ac:dyDescent="0.15">
      <c r="A3" s="67" t="s">
        <v>44</v>
      </c>
      <c r="B3" s="86" t="s">
        <v>156</v>
      </c>
      <c r="C3" s="86"/>
      <c r="D3" s="86"/>
    </row>
    <row r="4" spans="1:4" x14ac:dyDescent="0.15">
      <c r="A4" s="1" t="s">
        <v>58</v>
      </c>
    </row>
    <row r="5" spans="1:4" x14ac:dyDescent="0.15">
      <c r="A5" s="78" t="s">
        <v>59</v>
      </c>
      <c r="B5" s="78"/>
      <c r="C5" s="44" t="b">
        <v>0</v>
      </c>
      <c r="D5" s="25" t="str">
        <f>IF(AND(C5=FALSE,C6=FALSE,C7=FALSE),"※どれか一つは必ず選択してください。","")</f>
        <v>※どれか一つは必ず選択してください。</v>
      </c>
    </row>
    <row r="6" spans="1:4" x14ac:dyDescent="0.15">
      <c r="A6" s="78" t="s">
        <v>60</v>
      </c>
      <c r="B6" s="78"/>
      <c r="C6" s="44" t="b">
        <v>0</v>
      </c>
    </row>
    <row r="7" spans="1:4" x14ac:dyDescent="0.15">
      <c r="A7" s="78" t="s">
        <v>72</v>
      </c>
      <c r="B7" s="78"/>
      <c r="C7" s="44" t="b">
        <v>0</v>
      </c>
    </row>
    <row r="8" spans="1:4" x14ac:dyDescent="0.15">
      <c r="A8" s="27"/>
      <c r="B8" s="27"/>
      <c r="C8" s="28"/>
    </row>
    <row r="9" spans="1:4" x14ac:dyDescent="0.15">
      <c r="A9" s="27" t="s">
        <v>61</v>
      </c>
      <c r="B9" s="27"/>
      <c r="C9" s="12" t="s">
        <v>23</v>
      </c>
      <c r="D9" s="12" t="s">
        <v>24</v>
      </c>
    </row>
    <row r="10" spans="1:4" x14ac:dyDescent="0.15">
      <c r="A10" s="78" t="s">
        <v>66</v>
      </c>
      <c r="B10" s="78"/>
      <c r="C10" s="45"/>
      <c r="D10" s="8" t="s">
        <v>73</v>
      </c>
    </row>
    <row r="11" spans="1:4" x14ac:dyDescent="0.15">
      <c r="A11" s="87" t="s">
        <v>67</v>
      </c>
      <c r="B11" s="88"/>
      <c r="C11" s="45"/>
      <c r="D11" s="6" t="s">
        <v>89</v>
      </c>
    </row>
    <row r="12" spans="1:4" x14ac:dyDescent="0.15">
      <c r="A12" s="79" t="s">
        <v>62</v>
      </c>
      <c r="B12" s="12" t="s">
        <v>68</v>
      </c>
      <c r="C12" s="45"/>
      <c r="D12" s="6" t="s">
        <v>90</v>
      </c>
    </row>
    <row r="13" spans="1:4" x14ac:dyDescent="0.15">
      <c r="A13" s="80"/>
      <c r="B13" s="12" t="s">
        <v>69</v>
      </c>
      <c r="C13" s="45"/>
      <c r="D13" s="6" t="s">
        <v>91</v>
      </c>
    </row>
    <row r="14" spans="1:4" x14ac:dyDescent="0.15">
      <c r="A14" s="81"/>
      <c r="B14" s="12" t="s">
        <v>117</v>
      </c>
      <c r="C14" s="45"/>
      <c r="D14" s="6" t="s">
        <v>94</v>
      </c>
    </row>
    <row r="15" spans="1:4" ht="18.75" customHeight="1" x14ac:dyDescent="0.15">
      <c r="A15" s="82" t="s">
        <v>70</v>
      </c>
      <c r="B15" s="83"/>
      <c r="C15" s="48"/>
      <c r="D15" s="37">
        <v>1111111111111</v>
      </c>
    </row>
    <row r="16" spans="1:4" ht="18.75" customHeight="1" x14ac:dyDescent="0.15">
      <c r="A16" s="82" t="s">
        <v>119</v>
      </c>
      <c r="B16" s="83"/>
      <c r="C16" s="46"/>
      <c r="D16" s="37" t="s">
        <v>134</v>
      </c>
    </row>
    <row r="17" spans="1:4" ht="18.75" customHeight="1" x14ac:dyDescent="0.15">
      <c r="A17" s="82" t="s">
        <v>86</v>
      </c>
      <c r="B17" s="83"/>
      <c r="C17" s="47"/>
      <c r="D17" s="64" t="s">
        <v>87</v>
      </c>
    </row>
    <row r="18" spans="1:4" x14ac:dyDescent="0.15">
      <c r="A18" s="82" t="s">
        <v>71</v>
      </c>
      <c r="B18" s="83"/>
      <c r="C18" s="48"/>
      <c r="D18" s="38" t="s">
        <v>95</v>
      </c>
    </row>
    <row r="19" spans="1:4" ht="18.75" customHeight="1" x14ac:dyDescent="0.15">
      <c r="A19" s="89" t="s">
        <v>118</v>
      </c>
      <c r="B19" s="29" t="s">
        <v>68</v>
      </c>
      <c r="C19" s="45"/>
      <c r="D19" s="6" t="s">
        <v>126</v>
      </c>
    </row>
    <row r="20" spans="1:4" x14ac:dyDescent="0.15">
      <c r="A20" s="89"/>
      <c r="B20" s="29" t="s">
        <v>69</v>
      </c>
      <c r="C20" s="45"/>
      <c r="D20" s="6" t="s">
        <v>127</v>
      </c>
    </row>
    <row r="21" spans="1:4" ht="18.75" customHeight="1" x14ac:dyDescent="0.15"/>
    <row r="22" spans="1:4" x14ac:dyDescent="0.15">
      <c r="A22" s="1" t="s">
        <v>63</v>
      </c>
      <c r="C22" s="12" t="s">
        <v>23</v>
      </c>
      <c r="D22" s="12" t="s">
        <v>24</v>
      </c>
    </row>
    <row r="23" spans="1:4" x14ac:dyDescent="0.15">
      <c r="A23" s="84" t="s">
        <v>160</v>
      </c>
      <c r="B23" s="40" t="s">
        <v>121</v>
      </c>
      <c r="C23" s="45"/>
      <c r="D23" s="8" t="s">
        <v>128</v>
      </c>
    </row>
    <row r="24" spans="1:4" x14ac:dyDescent="0.15">
      <c r="A24" s="85"/>
      <c r="B24" s="40" t="s">
        <v>122</v>
      </c>
      <c r="C24" s="49"/>
      <c r="D24" s="8" t="s">
        <v>124</v>
      </c>
    </row>
    <row r="25" spans="1:4" x14ac:dyDescent="0.15">
      <c r="A25" s="84" t="s">
        <v>161</v>
      </c>
      <c r="B25" s="40" t="s">
        <v>121</v>
      </c>
      <c r="C25" s="45"/>
      <c r="D25" s="8" t="s">
        <v>129</v>
      </c>
    </row>
    <row r="26" spans="1:4" x14ac:dyDescent="0.15">
      <c r="A26" s="85"/>
      <c r="B26" s="40" t="s">
        <v>122</v>
      </c>
      <c r="C26" s="49"/>
      <c r="D26" s="8" t="s">
        <v>124</v>
      </c>
    </row>
    <row r="27" spans="1:4" x14ac:dyDescent="0.15">
      <c r="A27" s="84" t="s">
        <v>162</v>
      </c>
      <c r="B27" s="40" t="s">
        <v>121</v>
      </c>
      <c r="C27" s="45"/>
      <c r="D27" s="8" t="s">
        <v>130</v>
      </c>
    </row>
    <row r="28" spans="1:4" ht="18.75" customHeight="1" x14ac:dyDescent="0.15">
      <c r="A28" s="85"/>
      <c r="B28" s="40" t="s">
        <v>122</v>
      </c>
      <c r="C28" s="49"/>
      <c r="D28" s="8" t="s">
        <v>123</v>
      </c>
    </row>
    <row r="29" spans="1:4" x14ac:dyDescent="0.15">
      <c r="A29" s="84" t="s">
        <v>163</v>
      </c>
      <c r="B29" s="40" t="s">
        <v>121</v>
      </c>
      <c r="C29" s="45"/>
      <c r="D29" s="8" t="s">
        <v>131</v>
      </c>
    </row>
    <row r="30" spans="1:4" x14ac:dyDescent="0.15">
      <c r="A30" s="85"/>
      <c r="B30" s="40" t="s">
        <v>122</v>
      </c>
      <c r="C30" s="49"/>
      <c r="D30" s="43" t="s">
        <v>123</v>
      </c>
    </row>
    <row r="31" spans="1:4" x14ac:dyDescent="0.15">
      <c r="A31" s="84" t="s">
        <v>164</v>
      </c>
      <c r="B31" s="40" t="s">
        <v>121</v>
      </c>
      <c r="C31" s="45"/>
      <c r="D31" s="8" t="s">
        <v>132</v>
      </c>
    </row>
    <row r="32" spans="1:4" x14ac:dyDescent="0.15">
      <c r="A32" s="85"/>
      <c r="B32" s="40" t="s">
        <v>122</v>
      </c>
      <c r="C32" s="49"/>
      <c r="D32" s="43" t="s">
        <v>125</v>
      </c>
    </row>
    <row r="33" spans="1:4" x14ac:dyDescent="0.15">
      <c r="A33" s="84" t="s">
        <v>165</v>
      </c>
      <c r="B33" s="40" t="s">
        <v>121</v>
      </c>
      <c r="C33" s="45"/>
      <c r="D33" s="8" t="s">
        <v>133</v>
      </c>
    </row>
    <row r="34" spans="1:4" x14ac:dyDescent="0.15">
      <c r="A34" s="85"/>
      <c r="B34" s="40" t="s">
        <v>122</v>
      </c>
      <c r="C34" s="49"/>
      <c r="D34" s="8" t="s">
        <v>125</v>
      </c>
    </row>
    <row r="35" spans="1:4" x14ac:dyDescent="0.15">
      <c r="A35" s="1" t="s">
        <v>166</v>
      </c>
    </row>
  </sheetData>
  <sheetProtection algorithmName="SHA-512" hashValue="lQNJWSveLYoeFpZyttiJDiVMpyVzMMRI9ED6tVZoPdZZBic57Fl8EKS6GPEXS0EmOrIHgRG0eyNt+AQJc3cWIw==" saltValue="UPhbquXnYvYJ/BwVE+oqgg==" spinCount="100000" sheet="1" objects="1" scenarios="1" formatColumns="0" formatRows="0" selectLockedCells="1"/>
  <mergeCells count="19">
    <mergeCell ref="A31:A32"/>
    <mergeCell ref="A33:A34"/>
    <mergeCell ref="B3:D3"/>
    <mergeCell ref="A5:B5"/>
    <mergeCell ref="A10:B10"/>
    <mergeCell ref="A11:B11"/>
    <mergeCell ref="A16:B16"/>
    <mergeCell ref="A23:A24"/>
    <mergeCell ref="A25:A26"/>
    <mergeCell ref="A27:A28"/>
    <mergeCell ref="A29:A30"/>
    <mergeCell ref="A18:B18"/>
    <mergeCell ref="A19:A20"/>
    <mergeCell ref="A17:B17"/>
    <mergeCell ref="A2:D2"/>
    <mergeCell ref="A6:B6"/>
    <mergeCell ref="A7:B7"/>
    <mergeCell ref="A12:A14"/>
    <mergeCell ref="A15:B15"/>
  </mergeCells>
  <phoneticPr fontId="2"/>
  <dataValidations xWindow="471" yWindow="341" count="14">
    <dataValidation type="list" operator="greaterThanOrEqual" allowBlank="1" showInputMessage="1" showErrorMessage="1" promptTitle="県名" prompt="県名を入力してください。" sqref="C10:D10">
      <formula1>"茨城県,栃木県,群馬県,埼玉県,新潟県,長野県"</formula1>
    </dataValidation>
    <dataValidation type="list" operator="greaterThanOrEqual" allowBlank="1" showInputMessage="1" showErrorMessage="1" promptTitle="税務署名" prompt="製造場を管轄する税務署名を入力してください。" sqref="C11">
      <formula1>"潮来,太田,古河,下館,土浦,日立,水戸,竜ケ崎,足利,氏家,宇都宮,大田原,鹿沼,佐野,栃木,真岡,伊勢崎,桐生,高崎,館林,富岡,中之条,沼田,藤岡,前橋,上尾,朝霞,浦和,大宮,春日部,川口,川越,行田,熊谷,越谷,秩父,所沢,西川口,東松山,本庄,糸魚川,小千谷,柏崎,佐渡,三条,新発田,高田,十日町,長岡,新潟,新津,巻,村上,飯田,伊那,上田,大町,木曽,佐久,信濃中野,諏訪,長野,松本"</formula1>
    </dataValidation>
    <dataValidation operator="greaterThanOrEqual" allowBlank="1" showInputMessage="1" showErrorMessage="1" promptTitle="製造場名" prompt="製造場名を漢字で入力してください。" sqref="C12"/>
    <dataValidation operator="greaterThanOrEqual" allowBlank="1" showInputMessage="1" showErrorMessage="1" promptTitle="製造場名" prompt="製造場名のふりがなを入力してください。" sqref="C13"/>
    <dataValidation type="custom" imeMode="halfAlpha" operator="greaterThanOrEqual" allowBlank="1" showInputMessage="1" showErrorMessage="1" promptTitle="アルファベット" prompt="製造場名のアルファベット名称を入力してください。_x000a_鑑定官室から送付されたアルファベット名称を記載した用紙をお持ちの場合には、そちらを参考に入力してください。" sqref="C14">
      <formula1>EXACT(UPPER(C14),C14)</formula1>
    </dataValidation>
    <dataValidation operator="greaterThanOrEqual" allowBlank="1" showInputMessage="1" showErrorMessage="1" promptTitle="法人番号" prompt="法人番号を入力してください。_x000a_※法人番号は「国税庁法人番号公表サイト」（https://www.houjin-bangou.nta.go.jp）で検索できます。_x000a_法人ではない場合は、入力不要です。" sqref="C15"/>
    <dataValidation operator="greaterThanOrEqual" allowBlank="1" showInputMessage="1" showErrorMessage="1" promptTitle="電話番号" prompt="ハイフンなしの半角で入力してください。" sqref="C18"/>
    <dataValidation operator="greaterThanOrEqual" allowBlank="1" showInputMessage="1" showErrorMessage="1" promptTitle="代表者氏名" prompt="代表者の氏名を漢字で入力してください。" sqref="C19"/>
    <dataValidation operator="greaterThanOrEqual" allowBlank="1" showInputMessage="1" showErrorMessage="1" promptTitle="代表者氏名" prompt="代表者の氏名をひらがなで入力してください。" sqref="C20"/>
    <dataValidation operator="greaterThanOrEqual" allowBlank="1" showInputMessage="1" showErrorMessage="1" promptTitle="メールアドレス" prompt="メールアドレスを入力してください。" sqref="C17"/>
    <dataValidation operator="greaterThanOrEqual" allowBlank="1" showInputMessage="1" showErrorMessage="1" sqref="D11:D20"/>
    <dataValidation operator="greaterThanOrEqual" allowBlank="1" showInputMessage="1" showErrorMessage="1" promptTitle="担当者名" prompt="担当者名を入力してください。" sqref="C16"/>
    <dataValidation type="list" errorStyle="information" allowBlank="1" showInputMessage="1" showErrorMessage="1" errorTitle="役職名がリストにない場合" error="役職名がリストにない場合、直接入力してください。" promptTitle="役職名" prompt="役職名をリストから選択してください。役職名がリストにない場合は、直接欄内に入力してください。" sqref="C24 C32 C26 C28 C30 C34">
      <formula1>"杜氏,製造部長"</formula1>
    </dataValidation>
    <dataValidation operator="greaterThanOrEqual" allowBlank="1" showInputMessage="1" showErrorMessage="1" promptTitle="氏名" prompt="技術研究会への参加を希望する方の氏名を入力してください。_x000a_※新型コロナウイルス感染症に係る対応で、今年の技術研究会は参加者数を制限させてただく予定ですので、氏名を入力していただいた方全員の参加ができない場合もございます。ご了承ください。" sqref="C23 C25 C27 C29 C31 C33"/>
  </dataValidations>
  <hyperlinks>
    <hyperlink ref="D17" r:id="rId1"/>
  </hyperlinks>
  <pageMargins left="0.7" right="0.7" top="0.75" bottom="0.75" header="0.3" footer="0.3"/>
  <pageSetup paperSize="9" scale="7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3" r:id="rId5" name="Check Box 5">
              <controlPr defaultSize="0" autoFill="0" autoLine="0" autoPict="0">
                <anchor moveWithCells="1">
                  <from>
                    <xdr:col>2</xdr:col>
                    <xdr:colOff>0</xdr:colOff>
                    <xdr:row>3</xdr:row>
                    <xdr:rowOff>171450</xdr:rowOff>
                  </from>
                  <to>
                    <xdr:col>2</xdr:col>
                    <xdr:colOff>1104900</xdr:colOff>
                    <xdr:row>5</xdr:row>
                    <xdr:rowOff>57150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2</xdr:col>
                    <xdr:colOff>0</xdr:colOff>
                    <xdr:row>4</xdr:row>
                    <xdr:rowOff>171450</xdr:rowOff>
                  </from>
                  <to>
                    <xdr:col>2</xdr:col>
                    <xdr:colOff>1104900</xdr:colOff>
                    <xdr:row>6</xdr:row>
                    <xdr:rowOff>57150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2</xdr:col>
                    <xdr:colOff>9525</xdr:colOff>
                    <xdr:row>5</xdr:row>
                    <xdr:rowOff>171450</xdr:rowOff>
                  </from>
                  <to>
                    <xdr:col>2</xdr:col>
                    <xdr:colOff>1114425</xdr:colOff>
                    <xdr:row>7</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7"/>
  <sheetViews>
    <sheetView view="pageBreakPreview" topLeftCell="A61" zoomScaleNormal="100" zoomScaleSheetLayoutView="100" workbookViewId="0">
      <selection activeCell="C6" sqref="C6"/>
    </sheetView>
  </sheetViews>
  <sheetFormatPr defaultRowHeight="18.75" x14ac:dyDescent="0.15"/>
  <cols>
    <col min="1" max="1" width="12.625" style="1" customWidth="1"/>
    <col min="2" max="2" width="25.625" style="1" customWidth="1"/>
    <col min="3" max="3" width="21" style="1" customWidth="1"/>
    <col min="4" max="4" width="21" style="1" bestFit="1" customWidth="1"/>
    <col min="5" max="5" width="17.875" style="1" customWidth="1"/>
    <col min="6" max="6" width="9.375" style="1" bestFit="1" customWidth="1"/>
    <col min="7" max="16384" width="9" style="1"/>
  </cols>
  <sheetData>
    <row r="1" spans="1:7" x14ac:dyDescent="0.15">
      <c r="A1" s="1" t="s">
        <v>157</v>
      </c>
    </row>
    <row r="2" spans="1:7" ht="31.5" customHeight="1" x14ac:dyDescent="0.15">
      <c r="A2" s="77" t="s">
        <v>22</v>
      </c>
      <c r="B2" s="77"/>
      <c r="C2" s="77"/>
      <c r="D2" s="77"/>
      <c r="E2" s="77"/>
      <c r="F2" s="77"/>
      <c r="G2" s="77"/>
    </row>
    <row r="3" spans="1:7" ht="38.25" customHeight="1" x14ac:dyDescent="0.15">
      <c r="A3" s="67" t="s">
        <v>44</v>
      </c>
      <c r="B3" s="86" t="s">
        <v>155</v>
      </c>
      <c r="C3" s="86"/>
      <c r="D3" s="86"/>
      <c r="E3" s="86"/>
    </row>
    <row r="4" spans="1:7" ht="18.75" customHeight="1" x14ac:dyDescent="0.15">
      <c r="A4" s="5"/>
      <c r="B4" s="34"/>
      <c r="C4" s="34"/>
      <c r="D4" s="34"/>
      <c r="E4" s="34"/>
    </row>
    <row r="5" spans="1:7" ht="18.75" customHeight="1" x14ac:dyDescent="0.15">
      <c r="A5" s="1" t="s">
        <v>92</v>
      </c>
      <c r="B5" s="34"/>
      <c r="C5" s="33" t="s">
        <v>23</v>
      </c>
      <c r="D5" s="33" t="s">
        <v>24</v>
      </c>
      <c r="E5" s="34"/>
    </row>
    <row r="6" spans="1:7" ht="18.75" customHeight="1" x14ac:dyDescent="0.15">
      <c r="A6" s="89" t="s">
        <v>93</v>
      </c>
      <c r="B6" s="32" t="s">
        <v>114</v>
      </c>
      <c r="C6" s="49"/>
      <c r="D6" s="39" t="s">
        <v>97</v>
      </c>
      <c r="E6" s="34"/>
    </row>
    <row r="7" spans="1:7" ht="18.75" customHeight="1" x14ac:dyDescent="0.15">
      <c r="A7" s="89"/>
      <c r="B7" s="32" t="s">
        <v>136</v>
      </c>
      <c r="C7" s="49"/>
      <c r="D7" s="39" t="s">
        <v>99</v>
      </c>
      <c r="E7" s="34"/>
    </row>
    <row r="8" spans="1:7" ht="18.75" customHeight="1" x14ac:dyDescent="0.15">
      <c r="A8" s="89"/>
      <c r="B8" s="32" t="s">
        <v>117</v>
      </c>
      <c r="C8" s="49"/>
      <c r="D8" s="39" t="s">
        <v>98</v>
      </c>
      <c r="E8" s="34"/>
    </row>
    <row r="9" spans="1:7" ht="18.75" customHeight="1" x14ac:dyDescent="0.15">
      <c r="A9" s="78" t="s">
        <v>96</v>
      </c>
      <c r="B9" s="32" t="s">
        <v>116</v>
      </c>
      <c r="C9" s="49"/>
      <c r="D9" s="39" t="s">
        <v>128</v>
      </c>
      <c r="E9" s="34"/>
    </row>
    <row r="10" spans="1:7" ht="18.75" customHeight="1" x14ac:dyDescent="0.15">
      <c r="A10" s="78"/>
      <c r="B10" s="32" t="s">
        <v>137</v>
      </c>
      <c r="C10" s="49"/>
      <c r="D10" s="39" t="s">
        <v>135</v>
      </c>
      <c r="E10" s="34"/>
    </row>
    <row r="11" spans="1:7" ht="18.75" customHeight="1" x14ac:dyDescent="0.15">
      <c r="A11" s="78"/>
      <c r="B11" s="32" t="s">
        <v>117</v>
      </c>
      <c r="C11" s="49"/>
      <c r="D11" s="39" t="s">
        <v>143</v>
      </c>
      <c r="E11" s="34"/>
    </row>
    <row r="12" spans="1:7" ht="18.75" customHeight="1" x14ac:dyDescent="0.15">
      <c r="A12" s="78"/>
      <c r="B12" s="32" t="s">
        <v>138</v>
      </c>
      <c r="C12" s="49"/>
      <c r="D12" s="39" t="s">
        <v>100</v>
      </c>
      <c r="E12" s="34"/>
    </row>
    <row r="13" spans="1:7" ht="18.75" customHeight="1" x14ac:dyDescent="0.15">
      <c r="A13" s="5"/>
      <c r="B13" s="34"/>
      <c r="C13" s="34"/>
      <c r="D13" s="34"/>
      <c r="E13" s="34"/>
    </row>
    <row r="14" spans="1:7" x14ac:dyDescent="0.15">
      <c r="A14" s="1" t="s">
        <v>109</v>
      </c>
      <c r="C14" s="11" t="s">
        <v>23</v>
      </c>
      <c r="D14" s="11" t="s">
        <v>24</v>
      </c>
    </row>
    <row r="15" spans="1:7" x14ac:dyDescent="0.15">
      <c r="A15" s="78" t="s">
        <v>11</v>
      </c>
      <c r="B15" s="78"/>
      <c r="C15" s="51"/>
      <c r="D15" s="7">
        <v>5</v>
      </c>
    </row>
    <row r="16" spans="1:7" x14ac:dyDescent="0.15">
      <c r="A16" s="78" t="s">
        <v>12</v>
      </c>
      <c r="B16" s="13" t="s">
        <v>13</v>
      </c>
      <c r="C16" s="52"/>
      <c r="D16" s="3">
        <v>8</v>
      </c>
    </row>
    <row r="17" spans="1:5" x14ac:dyDescent="0.15">
      <c r="A17" s="78"/>
      <c r="B17" s="13" t="s">
        <v>51</v>
      </c>
      <c r="C17" s="53"/>
      <c r="D17" s="26">
        <v>1.8</v>
      </c>
    </row>
    <row r="18" spans="1:5" x14ac:dyDescent="0.15">
      <c r="A18" s="78" t="s">
        <v>49</v>
      </c>
      <c r="B18" s="78"/>
      <c r="C18" s="45"/>
      <c r="D18" s="8">
        <v>50</v>
      </c>
    </row>
    <row r="19" spans="1:5" x14ac:dyDescent="0.15">
      <c r="A19" s="79" t="s">
        <v>52</v>
      </c>
      <c r="B19" s="93"/>
      <c r="C19" s="52"/>
      <c r="D19" s="3" t="s">
        <v>27</v>
      </c>
    </row>
    <row r="20" spans="1:5" x14ac:dyDescent="0.15">
      <c r="A20" s="81"/>
      <c r="B20" s="94"/>
      <c r="C20" s="52"/>
      <c r="D20" s="3" t="s">
        <v>28</v>
      </c>
    </row>
    <row r="21" spans="1:5" x14ac:dyDescent="0.15">
      <c r="A21" s="79" t="s">
        <v>53</v>
      </c>
      <c r="B21" s="93"/>
      <c r="C21" s="52"/>
      <c r="D21" s="3" t="s">
        <v>29</v>
      </c>
    </row>
    <row r="22" spans="1:5" x14ac:dyDescent="0.15">
      <c r="A22" s="81"/>
      <c r="B22" s="94"/>
      <c r="C22" s="52"/>
      <c r="D22" s="3" t="s">
        <v>30</v>
      </c>
    </row>
    <row r="23" spans="1:5" ht="36.75" customHeight="1" x14ac:dyDescent="0.15">
      <c r="A23" s="89" t="s">
        <v>25</v>
      </c>
      <c r="B23" s="36" t="s">
        <v>101</v>
      </c>
      <c r="C23" s="54"/>
      <c r="D23" s="9">
        <v>30</v>
      </c>
    </row>
    <row r="24" spans="1:5" ht="37.5" customHeight="1" x14ac:dyDescent="0.15">
      <c r="A24" s="89"/>
      <c r="B24" s="36" t="s">
        <v>102</v>
      </c>
      <c r="C24" s="45"/>
      <c r="D24" s="8">
        <v>300</v>
      </c>
    </row>
    <row r="25" spans="1:5" x14ac:dyDescent="0.15">
      <c r="A25" s="89"/>
      <c r="B25" s="13" t="s">
        <v>31</v>
      </c>
      <c r="C25" s="55"/>
      <c r="D25" s="10">
        <v>1000</v>
      </c>
    </row>
    <row r="26" spans="1:5" ht="37.5" customHeight="1" x14ac:dyDescent="0.15">
      <c r="A26" s="89"/>
      <c r="B26" s="36" t="s">
        <v>103</v>
      </c>
      <c r="C26" s="24" t="str">
        <f>IFERROR(C24*(C23/100)/(C25/1000),"")</f>
        <v/>
      </c>
      <c r="D26" s="24">
        <f>IFERROR(D24*(D23/100)/(D25/1000),"")</f>
        <v>90</v>
      </c>
      <c r="E26" s="50" t="str">
        <f>IFERROR(IF($C$26&gt;=128.12,"※純米トン当たりアル添量が128.12以上の場合、出品できません。",""),"")</f>
        <v>※純米トン当たりアル添量が128.12以上の場合、出品できません。</v>
      </c>
    </row>
    <row r="27" spans="1:5" x14ac:dyDescent="0.15">
      <c r="A27" s="2"/>
      <c r="C27" s="4"/>
      <c r="D27" s="4"/>
      <c r="E27" s="4"/>
    </row>
    <row r="28" spans="1:5" x14ac:dyDescent="0.15">
      <c r="A28" s="1" t="s">
        <v>110</v>
      </c>
      <c r="C28" s="11" t="s">
        <v>23</v>
      </c>
      <c r="D28" s="11" t="s">
        <v>24</v>
      </c>
    </row>
    <row r="29" spans="1:5" ht="35.25" customHeight="1" x14ac:dyDescent="0.15">
      <c r="A29" s="84" t="s">
        <v>15</v>
      </c>
      <c r="B29" s="96" t="s">
        <v>104</v>
      </c>
      <c r="C29" s="52"/>
      <c r="D29" s="3" t="s">
        <v>32</v>
      </c>
    </row>
    <row r="30" spans="1:5" ht="35.25" customHeight="1" x14ac:dyDescent="0.15">
      <c r="A30" s="95"/>
      <c r="B30" s="97"/>
      <c r="C30" s="52"/>
      <c r="D30" s="3" t="s">
        <v>33</v>
      </c>
    </row>
    <row r="31" spans="1:5" ht="18.75" customHeight="1" x14ac:dyDescent="0.15">
      <c r="A31" s="85"/>
      <c r="B31" s="32" t="s">
        <v>56</v>
      </c>
      <c r="C31" s="56"/>
      <c r="D31" s="14">
        <v>0.55000000000000004</v>
      </c>
      <c r="E31" s="50" t="str">
        <f>IFERROR(IF(C31="","※精米歩合が空欄の場合、出品できません。",""),"")</f>
        <v>※精米歩合が空欄の場合、出品できません。</v>
      </c>
    </row>
    <row r="32" spans="1:5" ht="35.25" customHeight="1" x14ac:dyDescent="0.15">
      <c r="A32" s="84" t="s">
        <v>16</v>
      </c>
      <c r="B32" s="96" t="s">
        <v>105</v>
      </c>
      <c r="C32" s="52"/>
      <c r="D32" s="3" t="s">
        <v>32</v>
      </c>
    </row>
    <row r="33" spans="1:7" ht="35.25" customHeight="1" x14ac:dyDescent="0.15">
      <c r="A33" s="95"/>
      <c r="B33" s="97"/>
      <c r="C33" s="52"/>
      <c r="D33" s="3" t="s">
        <v>33</v>
      </c>
    </row>
    <row r="34" spans="1:7" ht="18.75" customHeight="1" x14ac:dyDescent="0.15">
      <c r="A34" s="85"/>
      <c r="B34" s="32" t="s">
        <v>57</v>
      </c>
      <c r="C34" s="56"/>
      <c r="D34" s="14">
        <v>0.55000000000000004</v>
      </c>
      <c r="E34" s="50" t="str">
        <f>IFERROR(IF(C34="","※精米歩合が空欄の場合、出品できません。",""),"")</f>
        <v>※精米歩合が空欄の場合、出品できません。</v>
      </c>
    </row>
    <row r="35" spans="1:7" x14ac:dyDescent="0.15">
      <c r="C35" s="4"/>
      <c r="D35" s="4"/>
      <c r="E35" s="4"/>
    </row>
    <row r="36" spans="1:7" x14ac:dyDescent="0.15">
      <c r="A36" s="1" t="s">
        <v>111</v>
      </c>
      <c r="C36" s="11" t="s">
        <v>23</v>
      </c>
      <c r="D36" s="11" t="s">
        <v>24</v>
      </c>
    </row>
    <row r="37" spans="1:7" x14ac:dyDescent="0.15">
      <c r="A37" s="78" t="s">
        <v>50</v>
      </c>
      <c r="B37" s="78"/>
      <c r="C37" s="70"/>
      <c r="D37" s="69">
        <v>16.5</v>
      </c>
    </row>
    <row r="38" spans="1:7" x14ac:dyDescent="0.15">
      <c r="A38" s="78" t="s">
        <v>17</v>
      </c>
      <c r="B38" s="78"/>
      <c r="C38" s="57"/>
      <c r="D38" s="15">
        <v>1.5</v>
      </c>
    </row>
    <row r="39" spans="1:7" x14ac:dyDescent="0.15">
      <c r="A39" s="78" t="s">
        <v>26</v>
      </c>
      <c r="B39" s="78"/>
      <c r="C39" s="57"/>
      <c r="D39" s="15">
        <v>3</v>
      </c>
      <c r="E39" s="50" t="str">
        <f>IFERROR(IF(C39="","※酸度が空欄の場合、出品できません。",""),"")</f>
        <v>※酸度が空欄の場合、出品できません。</v>
      </c>
    </row>
    <row r="40" spans="1:7" x14ac:dyDescent="0.15">
      <c r="A40" s="78" t="s">
        <v>18</v>
      </c>
      <c r="B40" s="78"/>
      <c r="C40" s="57"/>
      <c r="D40" s="15">
        <v>3</v>
      </c>
    </row>
    <row r="41" spans="1:7" x14ac:dyDescent="0.15">
      <c r="C41" s="4"/>
      <c r="D41" s="4"/>
      <c r="E41" s="4"/>
    </row>
    <row r="42" spans="1:7" x14ac:dyDescent="0.15">
      <c r="A42" s="1" t="s">
        <v>112</v>
      </c>
    </row>
    <row r="43" spans="1:7" x14ac:dyDescent="0.15">
      <c r="A43" s="78" t="s">
        <v>14</v>
      </c>
      <c r="B43" s="78"/>
      <c r="C43" s="44" t="b">
        <v>0</v>
      </c>
    </row>
    <row r="44" spans="1:7" x14ac:dyDescent="0.15">
      <c r="A44" s="78" t="s">
        <v>19</v>
      </c>
      <c r="B44" s="78"/>
      <c r="C44" s="44" t="b">
        <v>0</v>
      </c>
    </row>
    <row r="45" spans="1:7" x14ac:dyDescent="0.15">
      <c r="A45" s="78" t="s">
        <v>20</v>
      </c>
      <c r="B45" s="78"/>
      <c r="C45" s="44" t="b">
        <v>0</v>
      </c>
    </row>
    <row r="46" spans="1:7" ht="42" customHeight="1" x14ac:dyDescent="0.15">
      <c r="A46" s="98" t="s">
        <v>48</v>
      </c>
      <c r="B46" s="99"/>
      <c r="C46" s="99"/>
      <c r="D46" s="99"/>
      <c r="E46" s="99"/>
    </row>
    <row r="47" spans="1:7" x14ac:dyDescent="0.15">
      <c r="A47" s="1" t="s">
        <v>139</v>
      </c>
      <c r="C47" s="4"/>
      <c r="D47" s="4"/>
      <c r="E47" s="4"/>
    </row>
    <row r="48" spans="1:7" ht="44.25" customHeight="1" x14ac:dyDescent="0.15">
      <c r="A48" s="11" t="s">
        <v>1</v>
      </c>
      <c r="B48" s="11" t="s">
        <v>0</v>
      </c>
      <c r="C48" s="11" t="s">
        <v>6</v>
      </c>
      <c r="D48" s="11" t="s">
        <v>7</v>
      </c>
      <c r="E48" s="11" t="s">
        <v>8</v>
      </c>
      <c r="F48" s="11" t="s">
        <v>9</v>
      </c>
      <c r="G48" s="11" t="s">
        <v>10</v>
      </c>
    </row>
    <row r="49" spans="1:8" x14ac:dyDescent="0.15">
      <c r="A49" s="11" t="s">
        <v>2</v>
      </c>
      <c r="B49" s="10">
        <f>SUM(B50:B51)</f>
        <v>0</v>
      </c>
      <c r="C49" s="10">
        <f t="shared" ref="C49:E49" si="0">SUM(C50:C51)</f>
        <v>0</v>
      </c>
      <c r="D49" s="10">
        <f t="shared" si="0"/>
        <v>0</v>
      </c>
      <c r="E49" s="10">
        <f t="shared" si="0"/>
        <v>0</v>
      </c>
      <c r="F49" s="90"/>
      <c r="G49" s="10">
        <f>SUM(B49:E49)</f>
        <v>0</v>
      </c>
    </row>
    <row r="50" spans="1:8" x14ac:dyDescent="0.15">
      <c r="A50" s="11" t="s">
        <v>3</v>
      </c>
      <c r="B50" s="55"/>
      <c r="C50" s="55"/>
      <c r="D50" s="55"/>
      <c r="E50" s="55"/>
      <c r="F50" s="91"/>
      <c r="G50" s="10">
        <f>SUM(B50:E50)</f>
        <v>0</v>
      </c>
    </row>
    <row r="51" spans="1:8" x14ac:dyDescent="0.15">
      <c r="A51" s="11" t="s">
        <v>4</v>
      </c>
      <c r="B51" s="55"/>
      <c r="C51" s="55"/>
      <c r="D51" s="55"/>
      <c r="E51" s="55"/>
      <c r="F51" s="92"/>
      <c r="G51" s="10">
        <f>SUM(B51:E51)</f>
        <v>0</v>
      </c>
      <c r="H51" s="25" t="str">
        <f>IF(G49&lt;&gt;C25,"※アルコール添加量欄の総米重量と異なります。","")</f>
        <v/>
      </c>
    </row>
    <row r="52" spans="1:8" x14ac:dyDescent="0.15">
      <c r="A52" s="11" t="s">
        <v>5</v>
      </c>
      <c r="B52" s="45"/>
      <c r="C52" s="45"/>
      <c r="D52" s="45"/>
      <c r="E52" s="45"/>
      <c r="F52" s="45"/>
      <c r="G52" s="8">
        <f>SUM(B52:F52)</f>
        <v>0</v>
      </c>
    </row>
    <row r="53" spans="1:8" x14ac:dyDescent="0.15">
      <c r="C53" s="4"/>
      <c r="D53" s="4"/>
      <c r="E53" s="4"/>
    </row>
    <row r="54" spans="1:8" x14ac:dyDescent="0.15">
      <c r="A54" s="1" t="s">
        <v>140</v>
      </c>
      <c r="C54" s="11" t="s">
        <v>23</v>
      </c>
      <c r="D54" s="11" t="s">
        <v>24</v>
      </c>
      <c r="H54" s="22"/>
    </row>
    <row r="55" spans="1:8" x14ac:dyDescent="0.15">
      <c r="A55" s="78" t="s">
        <v>34</v>
      </c>
      <c r="B55" s="78"/>
      <c r="C55" s="72"/>
      <c r="D55" s="71">
        <v>10</v>
      </c>
      <c r="F55" s="23"/>
    </row>
    <row r="56" spans="1:8" x14ac:dyDescent="0.15">
      <c r="A56" s="78" t="s">
        <v>35</v>
      </c>
      <c r="B56" s="78"/>
      <c r="C56" s="72"/>
      <c r="D56" s="71">
        <v>9</v>
      </c>
    </row>
    <row r="57" spans="1:8" x14ac:dyDescent="0.15">
      <c r="A57" s="78" t="s">
        <v>36</v>
      </c>
      <c r="B57" s="78"/>
      <c r="C57" s="72"/>
      <c r="D57" s="71">
        <v>8</v>
      </c>
    </row>
    <row r="58" spans="1:8" x14ac:dyDescent="0.15">
      <c r="A58" s="78" t="s">
        <v>37</v>
      </c>
      <c r="B58" s="78"/>
      <c r="C58" s="72"/>
      <c r="D58" s="71">
        <v>11</v>
      </c>
    </row>
    <row r="59" spans="1:8" x14ac:dyDescent="0.15">
      <c r="A59" s="78" t="s">
        <v>88</v>
      </c>
      <c r="B59" s="78"/>
      <c r="C59" s="58"/>
      <c r="D59" s="16">
        <v>11</v>
      </c>
    </row>
    <row r="60" spans="1:8" x14ac:dyDescent="0.15">
      <c r="A60" s="89" t="s">
        <v>106</v>
      </c>
      <c r="B60" s="89"/>
      <c r="C60" s="58"/>
      <c r="D60" s="16">
        <v>13</v>
      </c>
    </row>
    <row r="61" spans="1:8" ht="41.25" customHeight="1" x14ac:dyDescent="0.15">
      <c r="A61" s="89" t="s">
        <v>64</v>
      </c>
      <c r="B61" s="89"/>
      <c r="C61" s="70"/>
      <c r="D61" s="69">
        <v>9.5</v>
      </c>
    </row>
    <row r="62" spans="1:8" ht="39.75" customHeight="1" x14ac:dyDescent="0.15">
      <c r="A62" s="89" t="s">
        <v>65</v>
      </c>
      <c r="B62" s="89"/>
      <c r="C62" s="59"/>
      <c r="D62" s="17">
        <v>1.3</v>
      </c>
    </row>
    <row r="63" spans="1:8" ht="39" customHeight="1" x14ac:dyDescent="0.15">
      <c r="A63" s="78" t="s">
        <v>38</v>
      </c>
      <c r="B63" s="78"/>
      <c r="C63" s="17" t="str">
        <f>IFERROR(ROUND(G52/G49,2),"")</f>
        <v/>
      </c>
      <c r="D63" s="17">
        <v>1.35</v>
      </c>
    </row>
    <row r="64" spans="1:8" x14ac:dyDescent="0.15">
      <c r="C64" s="4"/>
      <c r="D64" s="4"/>
      <c r="E64" s="4"/>
    </row>
    <row r="65" spans="1:5" x14ac:dyDescent="0.15">
      <c r="A65" s="1" t="s">
        <v>141</v>
      </c>
      <c r="C65" s="11" t="s">
        <v>23</v>
      </c>
      <c r="D65" s="11" t="s">
        <v>24</v>
      </c>
    </row>
    <row r="66" spans="1:5" x14ac:dyDescent="0.15">
      <c r="A66" s="78" t="s">
        <v>39</v>
      </c>
      <c r="B66" s="78"/>
      <c r="C66" s="60"/>
      <c r="D66" s="18">
        <v>32</v>
      </c>
    </row>
    <row r="67" spans="1:5" x14ac:dyDescent="0.15">
      <c r="A67" s="78" t="s">
        <v>40</v>
      </c>
      <c r="B67" s="78"/>
      <c r="C67" s="76"/>
      <c r="D67" s="75">
        <v>7</v>
      </c>
    </row>
    <row r="68" spans="1:5" x14ac:dyDescent="0.15">
      <c r="A68" s="78" t="s">
        <v>41</v>
      </c>
      <c r="B68" s="78"/>
      <c r="C68" s="74"/>
      <c r="D68" s="73">
        <v>17</v>
      </c>
    </row>
    <row r="69" spans="1:5" x14ac:dyDescent="0.15">
      <c r="A69" s="78" t="s">
        <v>21</v>
      </c>
      <c r="B69" s="78"/>
      <c r="C69" s="62"/>
      <c r="D69" s="20">
        <v>3</v>
      </c>
    </row>
    <row r="70" spans="1:5" x14ac:dyDescent="0.15">
      <c r="C70" s="4"/>
      <c r="D70" s="4"/>
      <c r="E70" s="4"/>
    </row>
    <row r="71" spans="1:5" x14ac:dyDescent="0.15">
      <c r="A71" s="1" t="s">
        <v>142</v>
      </c>
      <c r="C71" s="11" t="s">
        <v>23</v>
      </c>
      <c r="D71" s="11" t="s">
        <v>24</v>
      </c>
    </row>
    <row r="72" spans="1:5" x14ac:dyDescent="0.15">
      <c r="A72" s="78" t="s">
        <v>42</v>
      </c>
      <c r="B72" s="78"/>
      <c r="C72" s="56"/>
      <c r="D72" s="17">
        <v>0.4</v>
      </c>
    </row>
    <row r="73" spans="1:5" x14ac:dyDescent="0.15">
      <c r="A73" s="78" t="s">
        <v>148</v>
      </c>
      <c r="B73" s="78"/>
      <c r="C73" s="60"/>
      <c r="D73" s="18">
        <v>33</v>
      </c>
    </row>
    <row r="74" spans="1:5" x14ac:dyDescent="0.15">
      <c r="A74" s="78" t="s">
        <v>149</v>
      </c>
      <c r="B74" s="78"/>
      <c r="C74" s="61"/>
      <c r="D74" s="19">
        <v>5</v>
      </c>
    </row>
    <row r="75" spans="1:5" x14ac:dyDescent="0.15">
      <c r="A75" s="78" t="s">
        <v>43</v>
      </c>
      <c r="B75" s="78"/>
      <c r="C75" s="61"/>
      <c r="D75" s="19">
        <v>65</v>
      </c>
    </row>
    <row r="76" spans="1:5" x14ac:dyDescent="0.15">
      <c r="A76" s="89" t="s">
        <v>107</v>
      </c>
      <c r="B76" s="89"/>
      <c r="C76" s="63"/>
      <c r="D76" s="21">
        <v>3</v>
      </c>
    </row>
    <row r="77" spans="1:5" ht="37.5" customHeight="1" x14ac:dyDescent="0.15"/>
  </sheetData>
  <sheetProtection algorithmName="SHA-512" hashValue="mDFL72P5afUHO4FcdMP1miRBL3BmRqkq2KSqpSRO9TtFpSEpT+Zbfl9p9lBx0MtRHGZ9uBIMYyOJNyHVkBI60w==" saltValue="WeyacqPYx+aoIRCPXzKixA==" spinCount="100000" sheet="1" objects="1" scenarios="1" formatColumns="0" formatRows="0" selectLockedCells="1"/>
  <mergeCells count="41">
    <mergeCell ref="F49:F51"/>
    <mergeCell ref="A2:G2"/>
    <mergeCell ref="A19:B20"/>
    <mergeCell ref="A21:B22"/>
    <mergeCell ref="A29:A31"/>
    <mergeCell ref="B29:B30"/>
    <mergeCell ref="A38:B38"/>
    <mergeCell ref="A15:B15"/>
    <mergeCell ref="A16:A17"/>
    <mergeCell ref="A18:B18"/>
    <mergeCell ref="A23:A26"/>
    <mergeCell ref="A32:A34"/>
    <mergeCell ref="B32:B33"/>
    <mergeCell ref="B3:E3"/>
    <mergeCell ref="A46:E46"/>
    <mergeCell ref="A39:B39"/>
    <mergeCell ref="A58:B58"/>
    <mergeCell ref="A59:B59"/>
    <mergeCell ref="A61:B61"/>
    <mergeCell ref="A75:B75"/>
    <mergeCell ref="A76:B76"/>
    <mergeCell ref="A60:B60"/>
    <mergeCell ref="A63:B63"/>
    <mergeCell ref="A66:B66"/>
    <mergeCell ref="A67:B67"/>
    <mergeCell ref="A68:B68"/>
    <mergeCell ref="A69:B69"/>
    <mergeCell ref="A72:B72"/>
    <mergeCell ref="A62:B62"/>
    <mergeCell ref="A73:B73"/>
    <mergeCell ref="A74:B74"/>
    <mergeCell ref="A44:B44"/>
    <mergeCell ref="A45:B45"/>
    <mergeCell ref="A55:B55"/>
    <mergeCell ref="A56:B56"/>
    <mergeCell ref="A57:B57"/>
    <mergeCell ref="A9:A12"/>
    <mergeCell ref="A6:A8"/>
    <mergeCell ref="A37:B37"/>
    <mergeCell ref="A40:B40"/>
    <mergeCell ref="A43:B43"/>
  </mergeCells>
  <phoneticPr fontId="2"/>
  <conditionalFormatting sqref="C31">
    <cfRule type="cellIs" dxfId="16" priority="15" operator="greaterThan">
      <formula>0.6</formula>
    </cfRule>
    <cfRule type="cellIs" dxfId="15" priority="16" operator="greaterThan">
      <formula>0.6</formula>
    </cfRule>
  </conditionalFormatting>
  <conditionalFormatting sqref="C34">
    <cfRule type="cellIs" dxfId="14" priority="11" operator="greaterThan">
      <formula>0.6</formula>
    </cfRule>
    <cfRule type="cellIs" dxfId="13" priority="12" operator="greaterThan">
      <formula>0.6</formula>
    </cfRule>
  </conditionalFormatting>
  <conditionalFormatting sqref="C26">
    <cfRule type="expression" dxfId="12" priority="5">
      <formula>$C$26&gt;=128.12</formula>
    </cfRule>
  </conditionalFormatting>
  <conditionalFormatting sqref="G49">
    <cfRule type="expression" dxfId="11" priority="4">
      <formula>$G$49&lt;&gt;$C$25</formula>
    </cfRule>
  </conditionalFormatting>
  <conditionalFormatting sqref="D26">
    <cfRule type="expression" dxfId="10" priority="2">
      <formula>$D$26&gt;=128.12</formula>
    </cfRule>
  </conditionalFormatting>
  <conditionalFormatting sqref="C39">
    <cfRule type="expression" dxfId="9" priority="1">
      <formula>$C$39=""</formula>
    </cfRule>
  </conditionalFormatting>
  <dataValidations count="45">
    <dataValidation type="list" errorStyle="information" allowBlank="1" showInputMessage="1" showErrorMessage="1" errorTitle="使用酵母がリストにない場合" error="リストにない酵母を使用している場合のみ、直接酵母の名称を入力してください。" promptTitle="使用酵母の入力" prompt="リストにない酵母を使用している場合には、直接酵母の名称を入力してください。" sqref="D19:D20">
      <formula1>"K1801,K1901,K9系,K7系,M310,広島酵母系,自社酵母（蔵付含む）,県開発酵母"</formula1>
    </dataValidation>
    <dataValidation type="list" errorStyle="information" allowBlank="1" showInputMessage="1" showErrorMessage="1" errorTitle="使用酵母がリストにない場合" error="リストにない種麹を使用している場合のみ、直接種麹の名称を入力してください。" promptTitle="使用種麹の入力" prompt="リストにない種麹を使用している場合には、直接種麹の名称を入力してください。" sqref="D21:D22">
      <formula1>"ハイG,スーパーハイG,白夜,氷上,グルコS,黒判吟醸,黒判大吟醸,吟味,吟麗,醪用"</formula1>
    </dataValidation>
    <dataValidation type="list" errorStyle="information" allowBlank="1" showInputMessage="1" showErrorMessage="1" errorTitle="掛米品種がリストにない場合" error="リストにない掛米品種を使用している場合のみ、直接掛米品種の名称を入力してください。" promptTitle="掛米品種の入力" prompt="リストにない掛米品種を使用している場合には、直接掛米品種の名称を入力してください。" sqref="D29:D30">
      <formula1>"山田錦,越淡麗,金紋錦,越神楽,美山錦,雄町,五百万石,こしいぶき,一般米（品種不明）"</formula1>
    </dataValidation>
    <dataValidation type="list" errorStyle="information" allowBlank="1" showInputMessage="1" showErrorMessage="1" errorTitle="麹米品種がリストにない場合" error="リストにない麹米品種を使用している場合のみ、直接麹米品種の名称を入力してください。" promptTitle="麹米品種の入力" prompt="リストにない麹米品種を使用している場合には、直接麹米品種の名称を入力してください。" sqref="C32:D33">
      <formula1>"山田錦,越淡麗,金紋錦,越神楽,美山錦,雄町,五百万石,こしいぶき,一般米（品種不明）"</formula1>
    </dataValidation>
    <dataValidation type="whole" operator="greaterThanOrEqual" allowBlank="1" showInputMessage="1" showErrorMessage="1" promptTitle="総米" prompt="総米の重量を入力してください。" sqref="C25">
      <formula1>0</formula1>
    </dataValidation>
    <dataValidation operator="greaterThanOrEqual" allowBlank="1" showInputMessage="1" showErrorMessage="1" promptTitle="精米歩合" prompt="精米歩合は60％以下の値を入力してください。_x000a_※60％より大きな値を入力すると背景がピンク色に変わります。" sqref="C34 C31"/>
    <dataValidation type="whole" operator="greaterThanOrEqual" allowBlank="1" showInputMessage="1" showErrorMessage="1" promptTitle="タンク貯蔵No." prompt="タンク貯蔵している場合は、タンク番号を記入してください。" sqref="C16">
      <formula1>0</formula1>
    </dataValidation>
    <dataValidation type="decimal" operator="greaterThanOrEqual" allowBlank="1" showInputMessage="1" showErrorMessage="1" promptTitle="瓶貯蔵" prompt="瓶貯蔵している場合は、瓶の容量（1.8L等）を記入してください。" sqref="C17">
      <formula1>0</formula1>
    </dataValidation>
    <dataValidation type="whole" operator="greaterThanOrEqual" allowBlank="1" showInputMessage="1" showErrorMessage="1" promptTitle="貯蔵数量" prompt="出品酒と一つの容器に貯蔵していた清酒の残存量を記入してください。_x000a_   「一つの容器に貯蔵していた清酒」とは、一つの貯蔵容器に収容した後、これを他の容器に分割して収容しているものも含みます。" sqref="C18">
      <formula1>0</formula1>
    </dataValidation>
    <dataValidation type="whole" operator="greaterThanOrEqual" allowBlank="1" showInputMessage="1" showErrorMessage="1" promptTitle="仕込号数" prompt="仕込号数を入力してください。" sqref="C15">
      <formula1>0</formula1>
    </dataValidation>
    <dataValidation type="whole" operator="greaterThanOrEqual" allowBlank="1" showInputMessage="1" showErrorMessage="1" promptTitle="添加アルコール度数" prompt="添加したアルコールの度数を入力してください。" sqref="C23">
      <formula1>0</formula1>
    </dataValidation>
    <dataValidation type="whole" operator="greaterThanOrEqual" allowBlank="1" showInputMessage="1" showErrorMessage="1" promptTitle="添加アルコール量" prompt="添加したアルコール量の実数を入力してください。_x000a_２種以上の清酒をブレンドしている場合は、その中で最もアル添量が多い清酒に添加したアルコールの実数を入力してください。" sqref="C24">
      <formula1>0</formula1>
    </dataValidation>
    <dataValidation type="list" errorStyle="information" allowBlank="1" showInputMessage="1" showErrorMessage="1" errorTitle="掛米品種がリストにない場合" error="リストにない掛米品種を使用している場合のみ、直接掛米品種の名称を入力してください。" promptTitle="掛米品種の入力" prompt="複数の原料米をブレンドして使用した場合、多い順に２つまで入力してください。_x000a_リストにない掛米品種を使用している場合には、欄内に直接掛米品種の名称を入力してください。" sqref="C29:C30">
      <formula1>"山田錦,越淡麗,金紋錦,越神楽,美山錦,雄町,五百万石,こしいぶき,一般米（品種不明）"</formula1>
    </dataValidation>
    <dataValidation type="decimal" operator="greaterThanOrEqual" allowBlank="1" showInputMessage="1" showErrorMessage="1" promptTitle="アルコール分" prompt="出品酒のアルコール分（度）を入力してください。" sqref="C37">
      <formula1>0</formula1>
    </dataValidation>
    <dataValidation type="decimal" allowBlank="1" showInputMessage="1" showErrorMessage="1" promptTitle="日本酒度" prompt="出品酒の日本酒度を入力してください。" sqref="C38">
      <formula1>-100000</formula1>
      <formula2>100000</formula2>
    </dataValidation>
    <dataValidation type="decimal" operator="greaterThanOrEqual" allowBlank="1" showInputMessage="1" showErrorMessage="1" promptTitle="酸度" prompt="出品酒の酸度を入力してください。" sqref="C39">
      <formula1>0</formula1>
    </dataValidation>
    <dataValidation type="decimal" operator="greaterThanOrEqual" allowBlank="1" showInputMessage="1" showErrorMessage="1" promptTitle="アミノ酸度" prompt="出品酒のアミノ酸度を入力してください。" sqref="C40">
      <formula1>0</formula1>
    </dataValidation>
    <dataValidation type="decimal" allowBlank="1" showInputMessage="1" showErrorMessage="1" promptTitle="アル添前のもろみの日本酒度" prompt="アル添前のもろみの日本酒度を入力してください。" sqref="C69">
      <formula1>-1000</formula1>
      <formula2>1000</formula2>
    </dataValidation>
    <dataValidation allowBlank="1" showInputMessage="1" showErrorMessage="1" promptTitle="粕歩合" prompt="粕歩合を入力してください。" sqref="C72"/>
    <dataValidation type="list" errorStyle="information" allowBlank="1" showInputMessage="1" showErrorMessage="1" errorTitle="使用種麹がリストにない場合" error="リストにない種麹を使用している場合のみ、直接種麹の名称を入力してください。" promptTitle="使用種麹の入力" prompt="種麹をブレンドした場合など、複数の種麹を使用した場合は、ブレンド割合が多い順に使用種麹を２つまで入力してください。_x000a_リストにない種麹を使用している場合には、欄内に直接種麹の名称を入力してください。" sqref="C21:C22">
      <formula1>"ハイG,スーパーハイG,白夜,氷上,グルコS,黒判吟醸,黒判大吟醸,吟味,吟麗,醪用"</formula1>
    </dataValidation>
    <dataValidation type="whole" operator="greaterThanOrEqual" allowBlank="1" showInputMessage="1" showErrorMessage="1" sqref="B50:E52 F52">
      <formula1>0</formula1>
    </dataValidation>
    <dataValidation operator="greaterThanOrEqual" allowBlank="1" showInputMessage="1" showErrorMessage="1" sqref="C63"/>
    <dataValidation type="whole" allowBlank="1" showInputMessage="1" showErrorMessage="1" promptTitle="火入れまでの貯蔵温度" prompt="火入れまでの貯蔵温度を入力してください。" sqref="C74">
      <formula1>-1000</formula1>
      <formula2>1000</formula2>
    </dataValidation>
    <dataValidation type="list" errorStyle="information" allowBlank="1" showInputMessage="1" showErrorMessage="1" errorTitle="使用酵母がリストにない場合" error="リストにない酵母を使用している場合のみ、直接酵母の名称を入力してください。" promptTitle="使用酵母の入力" prompt="酵母をブレンドした場合など、複数の酵母を使用した場合は、ブレンド割合が多い順に使用酵母を２つまで入力してください。_x000a_リストにない酵母を使用している場合には、欄内に直接酵母の名称を入力してください。_x000a_※K＝協会酵母、M＝明利酵母" sqref="C19:C20">
      <formula1>"K1801,K1901,K9系,K7系,M310,広島酵母系,自社酵母（蔵付含む）,県開発酵母"</formula1>
    </dataValidation>
    <dataValidation type="decimal" allowBlank="1" showInputMessage="1" showErrorMessage="1" promptTitle="添の温度" prompt="添の温度を入力してください。" sqref="C55">
      <formula1>-10000</formula1>
      <formula2>10000</formula2>
    </dataValidation>
    <dataValidation type="decimal" allowBlank="1" showInputMessage="1" showErrorMessage="1" promptTitle="踊の温度" prompt="踊の温度を入力してください。" sqref="C56">
      <formula1>-10000</formula1>
      <formula2>10000</formula2>
    </dataValidation>
    <dataValidation type="decimal" allowBlank="1" showInputMessage="1" showErrorMessage="1" promptTitle="留の温度" prompt="留の温度を入力してください。" sqref="C57">
      <formula1>-10000</formula1>
      <formula2>10000</formula2>
    </dataValidation>
    <dataValidation type="decimal" allowBlank="1" showInputMessage="1" showErrorMessage="1" promptTitle="最高温度" prompt="最高温度を入力してください。" sqref="C58">
      <formula1>-10000</formula1>
      <formula2>10000</formula2>
    </dataValidation>
    <dataValidation type="whole" operator="greaterThanOrEqual" allowBlank="1" showInputMessage="1" showErrorMessage="1" promptTitle="最高温度到達日" prompt="留を１日目とした場合に、最高温度に到達した日が何日目かを入力してください。" sqref="C59">
      <formula1>0</formula1>
    </dataValidation>
    <dataValidation type="whole" operator="greaterThanOrEqual" allowBlank="1" showInputMessage="1" showErrorMessage="1" promptTitle="日本酒度がー30に最も近い日" prompt="留を１日目とした場合に、日本酒度がー30に最も近い日が何日目かを入力してください。_x000a_※例えば、11日目にボーメ3.4、12日目に日本酒度ー28の場合、「12」と入力してください。11日目にボーメ3.2、12日目に日本酒度ー28の場合は、どちらの日でも構いません。_x000a_" sqref="C60">
      <formula1>0</formula1>
    </dataValidation>
    <dataValidation type="decimal" operator="greaterThanOrEqual" allowBlank="1" showInputMessage="1" showErrorMessage="1" promptTitle="日本酒度がー30に最も近い日のアルコール分" prompt="日本酒度がー30に最も近い日のアルコール分を入力してください。" sqref="C61">
      <formula1>0</formula1>
    </dataValidation>
    <dataValidation operator="greaterThanOrEqual" allowBlank="1" showInputMessage="1" showErrorMessage="1" promptTitle="日本酒度がー30に最も近い日の汲水歩合" prompt="日本酒度がー30に最も近い日の汲水歩合を入力してください。" sqref="C62"/>
    <dataValidation type="whole" operator="greaterThanOrEqual" allowBlank="1" showInputMessage="1" showErrorMessage="1" promptTitle="上槽までのもろみ日数" prompt="上槽までのもろみ日数を入力してください。" sqref="C66">
      <formula1>0</formula1>
    </dataValidation>
    <dataValidation type="decimal" allowBlank="1" showInputMessage="1" showErrorMessage="1" promptTitle="アル添前のもろみの温度" prompt="アル添前のもろみの温度を入力してください。" sqref="C67">
      <formula1>-1000</formula1>
      <formula2>1000</formula2>
    </dataValidation>
    <dataValidation type="decimal" operator="greaterThanOrEqual" allowBlank="1" showInputMessage="1" showErrorMessage="1" promptTitle="アル添前のアルコール分" prompt="アル添前のアルコール分を入力してください。" sqref="C68">
      <formula1>0</formula1>
    </dataValidation>
    <dataValidation type="whole" operator="greaterThanOrEqual" allowBlank="1" showInputMessage="1" showErrorMessage="1" promptTitle="火入までの貯蔵日数" prompt="火入までの貯蔵日数を入力してください。" sqref="C73">
      <formula1>0</formula1>
    </dataValidation>
    <dataValidation type="whole" operator="greaterThanOrEqual" allowBlank="1" showInputMessage="1" showErrorMessage="1" promptTitle="火入最高温度" prompt="火入最高温度を入力してください。" sqref="C75">
      <formula1>0</formula1>
    </dataValidation>
    <dataValidation type="whole" operator="greaterThanOrEqual" allowBlank="1" showInputMessage="1" showErrorMessage="1" promptTitle="火入に要した時間（加熱時間）" prompt="火入に要した時間を入力してください。" sqref="C76">
      <formula1>0</formula1>
    </dataValidation>
    <dataValidation allowBlank="1" showInputMessage="1" showErrorMessage="1" promptTitle="銘柄　漢字名称" prompt="銘柄の漢字名称を入力してください。_x000a_※銘柄には「大吟醸」、「純米」等の特定名称や原料米の品種名、「○○造り」、「○○仕込み」のような製造方法を入力しないでください。" sqref="C6"/>
    <dataValidation allowBlank="1" showInputMessage="1" showErrorMessage="1" promptTitle="銘柄　ふりがな" prompt="銘柄のふりがなを入力してください。" sqref="C7"/>
    <dataValidation type="custom" allowBlank="1" showInputMessage="1" showErrorMessage="1" promptTitle="銘柄　アルファベット" prompt="銘柄のアルファベット名称を半角大文字で入力してください。" sqref="C8">
      <formula1>EXACT(UPPER(C8),C8)</formula1>
    </dataValidation>
    <dataValidation allowBlank="1" showInputMessage="1" showErrorMessage="1" promptTitle="製造責任者　漢字氏名" prompt="製造責任者の氏名を漢字で入力してください。" sqref="C9"/>
    <dataValidation allowBlank="1" showInputMessage="1" showErrorMessage="1" promptTitle="製造責任者　ふりがな" prompt="製造責任者の氏名をひらがなで入力してください。" sqref="C10"/>
    <dataValidation allowBlank="1" showInputMessage="1" showErrorMessage="1" promptTitle="製造責任者" prompt="製造責任者の氏名をアルファベットで入力してください。_x000a_※姓は大文字、名は小文字です。" sqref="C11"/>
    <dataValidation type="list" errorStyle="information" allowBlank="1" showInputMessage="1" showErrorMessage="1" errorTitle="役職名がリストにない場合" error="役職名がリストにない場合、直接入力してください。" promptTitle="役職名" prompt="役職名をリストから選択してください。役職名がリストにない場合は、直接欄内に入力してください。" sqref="C12">
      <formula1>"杜氏,製造部長"</formula1>
    </dataValidation>
  </dataValidations>
  <pageMargins left="0.7" right="0.7" top="0.75" bottom="0.75" header="0.3" footer="0.3"/>
  <pageSetup paperSize="9" scale="76" orientation="portrait" r:id="rId1"/>
  <rowBreaks count="1" manualBreakCount="1">
    <brk id="40"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0</xdr:colOff>
                    <xdr:row>41</xdr:row>
                    <xdr:rowOff>171450</xdr:rowOff>
                  </from>
                  <to>
                    <xdr:col>2</xdr:col>
                    <xdr:colOff>1104900</xdr:colOff>
                    <xdr:row>43</xdr:row>
                    <xdr:rowOff>57150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0</xdr:colOff>
                    <xdr:row>42</xdr:row>
                    <xdr:rowOff>171450</xdr:rowOff>
                  </from>
                  <to>
                    <xdr:col>2</xdr:col>
                    <xdr:colOff>1104900</xdr:colOff>
                    <xdr:row>44</xdr:row>
                    <xdr:rowOff>57150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xdr:col>
                    <xdr:colOff>9525</xdr:colOff>
                    <xdr:row>43</xdr:row>
                    <xdr:rowOff>171450</xdr:rowOff>
                  </from>
                  <to>
                    <xdr:col>2</xdr:col>
                    <xdr:colOff>1114425</xdr:colOff>
                    <xdr:row>45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2"/>
  <sheetViews>
    <sheetView view="pageBreakPreview" topLeftCell="A58" zoomScaleNormal="100" zoomScaleSheetLayoutView="100" workbookViewId="0">
      <selection activeCell="C68" sqref="C68"/>
    </sheetView>
  </sheetViews>
  <sheetFormatPr defaultRowHeight="18.75" x14ac:dyDescent="0.15"/>
  <cols>
    <col min="1" max="1" width="12.625" style="1" customWidth="1"/>
    <col min="2" max="2" width="25.625" style="1" customWidth="1"/>
    <col min="3" max="3" width="21" style="1" customWidth="1"/>
    <col min="4" max="4" width="21" style="1" bestFit="1" customWidth="1"/>
    <col min="5" max="5" width="17.875" style="1" customWidth="1"/>
    <col min="6" max="6" width="9.375" style="1" bestFit="1" customWidth="1"/>
    <col min="7" max="16384" width="9" style="1"/>
  </cols>
  <sheetData>
    <row r="1" spans="1:7" x14ac:dyDescent="0.15">
      <c r="A1" s="1" t="s">
        <v>158</v>
      </c>
    </row>
    <row r="2" spans="1:7" ht="31.5" customHeight="1" x14ac:dyDescent="0.15">
      <c r="A2" s="77" t="s">
        <v>74</v>
      </c>
      <c r="B2" s="77"/>
      <c r="C2" s="77"/>
      <c r="D2" s="77"/>
      <c r="E2" s="77"/>
      <c r="F2" s="77"/>
      <c r="G2" s="77"/>
    </row>
    <row r="3" spans="1:7" ht="40.5" customHeight="1" x14ac:dyDescent="0.15">
      <c r="A3" s="67" t="s">
        <v>44</v>
      </c>
      <c r="B3" s="86" t="s">
        <v>155</v>
      </c>
      <c r="C3" s="86"/>
      <c r="D3" s="86"/>
      <c r="E3" s="86"/>
    </row>
    <row r="4" spans="1:7" ht="18.75" customHeight="1" x14ac:dyDescent="0.15">
      <c r="A4" s="5"/>
      <c r="B4" s="41"/>
      <c r="C4" s="41"/>
      <c r="D4" s="41"/>
      <c r="E4" s="41"/>
    </row>
    <row r="5" spans="1:7" ht="18.75" customHeight="1" x14ac:dyDescent="0.15">
      <c r="A5" s="1" t="s">
        <v>92</v>
      </c>
      <c r="B5" s="41"/>
      <c r="C5" s="40" t="s">
        <v>23</v>
      </c>
      <c r="D5" s="40" t="s">
        <v>24</v>
      </c>
      <c r="E5" s="41"/>
    </row>
    <row r="6" spans="1:7" ht="18.75" customHeight="1" x14ac:dyDescent="0.15">
      <c r="A6" s="89" t="s">
        <v>93</v>
      </c>
      <c r="B6" s="42" t="s">
        <v>68</v>
      </c>
      <c r="C6" s="49"/>
      <c r="D6" s="39" t="s">
        <v>97</v>
      </c>
      <c r="E6" s="41"/>
    </row>
    <row r="7" spans="1:7" ht="18.75" customHeight="1" x14ac:dyDescent="0.15">
      <c r="A7" s="89"/>
      <c r="B7" s="42" t="s">
        <v>136</v>
      </c>
      <c r="C7" s="49"/>
      <c r="D7" s="39" t="s">
        <v>99</v>
      </c>
      <c r="E7" s="41"/>
    </row>
    <row r="8" spans="1:7" ht="18.75" customHeight="1" x14ac:dyDescent="0.15">
      <c r="A8" s="89"/>
      <c r="B8" s="42" t="s">
        <v>117</v>
      </c>
      <c r="C8" s="49"/>
      <c r="D8" s="39" t="s">
        <v>98</v>
      </c>
      <c r="E8" s="41"/>
    </row>
    <row r="9" spans="1:7" ht="18.75" customHeight="1" x14ac:dyDescent="0.15">
      <c r="A9" s="78" t="s">
        <v>96</v>
      </c>
      <c r="B9" s="42" t="s">
        <v>116</v>
      </c>
      <c r="C9" s="49"/>
      <c r="D9" s="39" t="s">
        <v>129</v>
      </c>
      <c r="E9" s="41"/>
    </row>
    <row r="10" spans="1:7" ht="18.75" customHeight="1" x14ac:dyDescent="0.15">
      <c r="A10" s="78"/>
      <c r="B10" s="42" t="s">
        <v>137</v>
      </c>
      <c r="C10" s="49"/>
      <c r="D10" s="39" t="s">
        <v>144</v>
      </c>
      <c r="E10" s="41"/>
    </row>
    <row r="11" spans="1:7" ht="18.75" customHeight="1" x14ac:dyDescent="0.15">
      <c r="A11" s="78"/>
      <c r="B11" s="42" t="s">
        <v>117</v>
      </c>
      <c r="C11" s="49"/>
      <c r="D11" s="39" t="s">
        <v>145</v>
      </c>
      <c r="E11" s="41"/>
    </row>
    <row r="12" spans="1:7" ht="18.75" customHeight="1" x14ac:dyDescent="0.15">
      <c r="A12" s="78"/>
      <c r="B12" s="42" t="s">
        <v>138</v>
      </c>
      <c r="C12" s="49"/>
      <c r="D12" s="39" t="s">
        <v>108</v>
      </c>
      <c r="E12" s="41"/>
    </row>
    <row r="13" spans="1:7" ht="18.75" customHeight="1" x14ac:dyDescent="0.15">
      <c r="A13" s="5"/>
      <c r="B13" s="41"/>
      <c r="C13" s="41"/>
      <c r="D13" s="41"/>
      <c r="E13" s="41"/>
    </row>
    <row r="14" spans="1:7" x14ac:dyDescent="0.15">
      <c r="A14" s="1" t="s">
        <v>109</v>
      </c>
      <c r="C14" s="40" t="s">
        <v>23</v>
      </c>
      <c r="D14" s="40" t="s">
        <v>24</v>
      </c>
    </row>
    <row r="15" spans="1:7" x14ac:dyDescent="0.15">
      <c r="A15" s="78" t="s">
        <v>11</v>
      </c>
      <c r="B15" s="78"/>
      <c r="C15" s="51"/>
      <c r="D15" s="7">
        <v>5</v>
      </c>
    </row>
    <row r="16" spans="1:7" x14ac:dyDescent="0.15">
      <c r="A16" s="78" t="s">
        <v>12</v>
      </c>
      <c r="B16" s="13" t="s">
        <v>13</v>
      </c>
      <c r="C16" s="52"/>
      <c r="D16" s="6">
        <v>8</v>
      </c>
    </row>
    <row r="17" spans="1:5" x14ac:dyDescent="0.15">
      <c r="A17" s="78"/>
      <c r="B17" s="13" t="s">
        <v>51</v>
      </c>
      <c r="C17" s="53"/>
      <c r="D17" s="26">
        <v>1.8</v>
      </c>
    </row>
    <row r="18" spans="1:5" x14ac:dyDescent="0.15">
      <c r="A18" s="78" t="s">
        <v>49</v>
      </c>
      <c r="B18" s="78"/>
      <c r="C18" s="45"/>
      <c r="D18" s="8">
        <v>50</v>
      </c>
    </row>
    <row r="19" spans="1:5" x14ac:dyDescent="0.15">
      <c r="A19" s="79" t="s">
        <v>52</v>
      </c>
      <c r="B19" s="93"/>
      <c r="C19" s="52"/>
      <c r="D19" s="6" t="s">
        <v>27</v>
      </c>
    </row>
    <row r="20" spans="1:5" x14ac:dyDescent="0.15">
      <c r="A20" s="81"/>
      <c r="B20" s="94"/>
      <c r="C20" s="52"/>
      <c r="D20" s="6" t="s">
        <v>28</v>
      </c>
    </row>
    <row r="21" spans="1:5" x14ac:dyDescent="0.15">
      <c r="A21" s="79" t="s">
        <v>53</v>
      </c>
      <c r="B21" s="93"/>
      <c r="C21" s="52"/>
      <c r="D21" s="6" t="s">
        <v>29</v>
      </c>
    </row>
    <row r="22" spans="1:5" x14ac:dyDescent="0.15">
      <c r="A22" s="81"/>
      <c r="B22" s="94"/>
      <c r="C22" s="52"/>
      <c r="D22" s="6" t="s">
        <v>30</v>
      </c>
    </row>
    <row r="23" spans="1:5" x14ac:dyDescent="0.15">
      <c r="A23" s="2"/>
      <c r="C23" s="4"/>
      <c r="D23" s="4"/>
      <c r="E23" s="4"/>
    </row>
    <row r="24" spans="1:5" x14ac:dyDescent="0.15">
      <c r="A24" s="1" t="s">
        <v>110</v>
      </c>
      <c r="C24" s="40" t="s">
        <v>23</v>
      </c>
      <c r="D24" s="40" t="s">
        <v>24</v>
      </c>
    </row>
    <row r="25" spans="1:5" ht="35.25" customHeight="1" x14ac:dyDescent="0.15">
      <c r="A25" s="84" t="s">
        <v>15</v>
      </c>
      <c r="B25" s="96" t="s">
        <v>104</v>
      </c>
      <c r="C25" s="52"/>
      <c r="D25" s="6" t="s">
        <v>32</v>
      </c>
    </row>
    <row r="26" spans="1:5" ht="35.25" customHeight="1" x14ac:dyDescent="0.15">
      <c r="A26" s="95"/>
      <c r="B26" s="97"/>
      <c r="C26" s="52"/>
      <c r="D26" s="6" t="s">
        <v>33</v>
      </c>
    </row>
    <row r="27" spans="1:5" ht="18.75" customHeight="1" x14ac:dyDescent="0.15">
      <c r="A27" s="85"/>
      <c r="B27" s="42" t="s">
        <v>56</v>
      </c>
      <c r="C27" s="56"/>
      <c r="D27" s="14">
        <v>0.55000000000000004</v>
      </c>
      <c r="E27" s="50" t="str">
        <f>IFERROR(IF(C27="","※精米歩合が空欄の場合、出品できません。",""),"")</f>
        <v>※精米歩合が空欄の場合、出品できません。</v>
      </c>
    </row>
    <row r="28" spans="1:5" ht="35.25" customHeight="1" x14ac:dyDescent="0.15">
      <c r="A28" s="84" t="s">
        <v>16</v>
      </c>
      <c r="B28" s="96" t="s">
        <v>105</v>
      </c>
      <c r="C28" s="52"/>
      <c r="D28" s="6" t="s">
        <v>32</v>
      </c>
    </row>
    <row r="29" spans="1:5" ht="35.25" customHeight="1" x14ac:dyDescent="0.15">
      <c r="A29" s="95"/>
      <c r="B29" s="97"/>
      <c r="C29" s="52"/>
      <c r="D29" s="6" t="s">
        <v>33</v>
      </c>
    </row>
    <row r="30" spans="1:5" ht="18.75" customHeight="1" x14ac:dyDescent="0.15">
      <c r="A30" s="85"/>
      <c r="B30" s="42" t="s">
        <v>57</v>
      </c>
      <c r="C30" s="56"/>
      <c r="D30" s="14">
        <v>0.55000000000000004</v>
      </c>
      <c r="E30" s="50" t="str">
        <f>IFERROR(IF(C30="","※精米歩合が空欄の場合、出品できません。",""),"")</f>
        <v>※精米歩合が空欄の場合、出品できません。</v>
      </c>
    </row>
    <row r="31" spans="1:5" x14ac:dyDescent="0.15">
      <c r="C31" s="4"/>
      <c r="D31" s="4"/>
      <c r="E31" s="4"/>
    </row>
    <row r="32" spans="1:5" x14ac:dyDescent="0.15">
      <c r="A32" s="1" t="s">
        <v>111</v>
      </c>
      <c r="C32" s="40" t="s">
        <v>23</v>
      </c>
      <c r="D32" s="40" t="s">
        <v>24</v>
      </c>
    </row>
    <row r="33" spans="1:8" x14ac:dyDescent="0.15">
      <c r="A33" s="78" t="s">
        <v>50</v>
      </c>
      <c r="B33" s="78"/>
      <c r="C33" s="70"/>
      <c r="D33" s="69">
        <v>16</v>
      </c>
    </row>
    <row r="34" spans="1:8" x14ac:dyDescent="0.15">
      <c r="A34" s="78" t="s">
        <v>17</v>
      </c>
      <c r="B34" s="78"/>
      <c r="C34" s="57"/>
      <c r="D34" s="15">
        <v>1.5</v>
      </c>
    </row>
    <row r="35" spans="1:8" x14ac:dyDescent="0.15">
      <c r="A35" s="78" t="s">
        <v>26</v>
      </c>
      <c r="B35" s="78"/>
      <c r="C35" s="57"/>
      <c r="D35" s="15">
        <v>3</v>
      </c>
      <c r="E35" s="50" t="str">
        <f>IFERROR(IF(C35="","※酸度が空欄の場合、出品できません。",""),"")</f>
        <v>※酸度が空欄の場合、出品できません。</v>
      </c>
    </row>
    <row r="36" spans="1:8" x14ac:dyDescent="0.15">
      <c r="A36" s="78" t="s">
        <v>18</v>
      </c>
      <c r="B36" s="78"/>
      <c r="C36" s="57"/>
      <c r="D36" s="15">
        <v>3</v>
      </c>
    </row>
    <row r="37" spans="1:8" x14ac:dyDescent="0.15">
      <c r="C37" s="4"/>
      <c r="D37" s="4"/>
      <c r="E37" s="4"/>
    </row>
    <row r="38" spans="1:8" x14ac:dyDescent="0.15">
      <c r="A38" s="1" t="s">
        <v>112</v>
      </c>
    </row>
    <row r="39" spans="1:8" x14ac:dyDescent="0.15">
      <c r="A39" s="78" t="s">
        <v>14</v>
      </c>
      <c r="B39" s="78"/>
      <c r="C39" s="44" t="b">
        <v>0</v>
      </c>
    </row>
    <row r="40" spans="1:8" x14ac:dyDescent="0.15">
      <c r="A40" s="78" t="s">
        <v>19</v>
      </c>
      <c r="B40" s="78"/>
      <c r="C40" s="44" t="b">
        <v>0</v>
      </c>
    </row>
    <row r="41" spans="1:8" x14ac:dyDescent="0.15">
      <c r="A41" s="78" t="s">
        <v>20</v>
      </c>
      <c r="B41" s="78"/>
      <c r="C41" s="44" t="b">
        <v>0</v>
      </c>
    </row>
    <row r="42" spans="1:8" ht="42" customHeight="1" x14ac:dyDescent="0.15">
      <c r="A42" s="98" t="s">
        <v>48</v>
      </c>
      <c r="B42" s="99"/>
      <c r="C42" s="99"/>
      <c r="D42" s="99"/>
      <c r="E42" s="99"/>
    </row>
    <row r="43" spans="1:8" x14ac:dyDescent="0.15">
      <c r="A43" s="1" t="s">
        <v>139</v>
      </c>
      <c r="C43" s="4"/>
      <c r="D43" s="4"/>
      <c r="E43" s="4"/>
    </row>
    <row r="44" spans="1:8" ht="44.25" customHeight="1" x14ac:dyDescent="0.15">
      <c r="A44" s="40" t="s">
        <v>1</v>
      </c>
      <c r="B44" s="40" t="s">
        <v>0</v>
      </c>
      <c r="C44" s="40" t="s">
        <v>6</v>
      </c>
      <c r="D44" s="40" t="s">
        <v>7</v>
      </c>
      <c r="E44" s="40" t="s">
        <v>8</v>
      </c>
      <c r="F44" s="40" t="s">
        <v>9</v>
      </c>
      <c r="G44" s="40" t="s">
        <v>10</v>
      </c>
    </row>
    <row r="45" spans="1:8" x14ac:dyDescent="0.15">
      <c r="A45" s="40" t="s">
        <v>2</v>
      </c>
      <c r="B45" s="10">
        <f>SUM(B46:B47)</f>
        <v>0</v>
      </c>
      <c r="C45" s="10">
        <f t="shared" ref="C45:E45" si="0">SUM(C46:C47)</f>
        <v>0</v>
      </c>
      <c r="D45" s="10">
        <f t="shared" si="0"/>
        <v>0</v>
      </c>
      <c r="E45" s="10">
        <f t="shared" si="0"/>
        <v>0</v>
      </c>
      <c r="F45" s="90"/>
      <c r="G45" s="10">
        <f>SUM(B45:E45)</f>
        <v>0</v>
      </c>
    </row>
    <row r="46" spans="1:8" x14ac:dyDescent="0.15">
      <c r="A46" s="40" t="s">
        <v>3</v>
      </c>
      <c r="B46" s="55"/>
      <c r="C46" s="55"/>
      <c r="D46" s="55"/>
      <c r="E46" s="55"/>
      <c r="F46" s="91"/>
      <c r="G46" s="10">
        <f>SUM(B46:E46)</f>
        <v>0</v>
      </c>
    </row>
    <row r="47" spans="1:8" x14ac:dyDescent="0.15">
      <c r="A47" s="40" t="s">
        <v>4</v>
      </c>
      <c r="B47" s="55"/>
      <c r="C47" s="55"/>
      <c r="D47" s="55"/>
      <c r="E47" s="55"/>
      <c r="F47" s="92"/>
      <c r="G47" s="10">
        <f>SUM(B47:E47)</f>
        <v>0</v>
      </c>
      <c r="H47" s="25"/>
    </row>
    <row r="48" spans="1:8" x14ac:dyDescent="0.15">
      <c r="A48" s="40" t="s">
        <v>5</v>
      </c>
      <c r="B48" s="45"/>
      <c r="C48" s="45"/>
      <c r="D48" s="45"/>
      <c r="E48" s="45"/>
      <c r="F48" s="45"/>
      <c r="G48" s="8">
        <f>SUM(B48:F48)</f>
        <v>0</v>
      </c>
    </row>
    <row r="49" spans="1:8" x14ac:dyDescent="0.15">
      <c r="C49" s="4"/>
      <c r="D49" s="4"/>
      <c r="E49" s="4"/>
      <c r="H49" s="22"/>
    </row>
    <row r="50" spans="1:8" x14ac:dyDescent="0.15">
      <c r="A50" s="1" t="s">
        <v>140</v>
      </c>
      <c r="C50" s="40" t="s">
        <v>23</v>
      </c>
      <c r="D50" s="40" t="s">
        <v>24</v>
      </c>
    </row>
    <row r="51" spans="1:8" x14ac:dyDescent="0.15">
      <c r="A51" s="78" t="s">
        <v>34</v>
      </c>
      <c r="B51" s="78"/>
      <c r="C51" s="72"/>
      <c r="D51" s="71">
        <v>10</v>
      </c>
      <c r="F51" s="23"/>
    </row>
    <row r="52" spans="1:8" x14ac:dyDescent="0.15">
      <c r="A52" s="78" t="s">
        <v>35</v>
      </c>
      <c r="B52" s="78"/>
      <c r="C52" s="72"/>
      <c r="D52" s="71">
        <v>9</v>
      </c>
    </row>
    <row r="53" spans="1:8" x14ac:dyDescent="0.15">
      <c r="A53" s="78" t="s">
        <v>36</v>
      </c>
      <c r="B53" s="78"/>
      <c r="C53" s="72"/>
      <c r="D53" s="71">
        <v>8</v>
      </c>
    </row>
    <row r="54" spans="1:8" x14ac:dyDescent="0.15">
      <c r="A54" s="78" t="s">
        <v>37</v>
      </c>
      <c r="B54" s="78"/>
      <c r="C54" s="72"/>
      <c r="D54" s="71">
        <v>11</v>
      </c>
    </row>
    <row r="55" spans="1:8" x14ac:dyDescent="0.15">
      <c r="A55" s="78" t="s">
        <v>88</v>
      </c>
      <c r="B55" s="78"/>
      <c r="C55" s="58"/>
      <c r="D55" s="16">
        <v>11</v>
      </c>
    </row>
    <row r="56" spans="1:8" ht="41.25" customHeight="1" x14ac:dyDescent="0.15">
      <c r="A56" s="89" t="s">
        <v>106</v>
      </c>
      <c r="B56" s="89"/>
      <c r="C56" s="58"/>
      <c r="D56" s="16">
        <v>13</v>
      </c>
    </row>
    <row r="57" spans="1:8" ht="39.75" customHeight="1" x14ac:dyDescent="0.15">
      <c r="A57" s="89" t="s">
        <v>64</v>
      </c>
      <c r="B57" s="89"/>
      <c r="C57" s="70"/>
      <c r="D57" s="69">
        <v>9</v>
      </c>
    </row>
    <row r="58" spans="1:8" ht="39" customHeight="1" x14ac:dyDescent="0.15">
      <c r="A58" s="89" t="s">
        <v>65</v>
      </c>
      <c r="B58" s="89"/>
      <c r="C58" s="59"/>
      <c r="D58" s="17">
        <v>1.3</v>
      </c>
    </row>
    <row r="59" spans="1:8" x14ac:dyDescent="0.15">
      <c r="A59" s="78" t="s">
        <v>38</v>
      </c>
      <c r="B59" s="78"/>
      <c r="C59" s="17" t="str">
        <f>IFERROR(ROUND(G48/G45,2),"")</f>
        <v/>
      </c>
      <c r="D59" s="17">
        <v>1.35</v>
      </c>
    </row>
    <row r="60" spans="1:8" x14ac:dyDescent="0.15">
      <c r="C60" s="4"/>
      <c r="D60" s="4"/>
      <c r="E60" s="4"/>
    </row>
    <row r="61" spans="1:8" x14ac:dyDescent="0.15">
      <c r="A61" s="1" t="s">
        <v>141</v>
      </c>
      <c r="C61" s="40" t="s">
        <v>23</v>
      </c>
      <c r="D61" s="40" t="s">
        <v>24</v>
      </c>
    </row>
    <row r="62" spans="1:8" x14ac:dyDescent="0.15">
      <c r="A62" s="78" t="s">
        <v>39</v>
      </c>
      <c r="B62" s="78"/>
      <c r="C62" s="60"/>
      <c r="D62" s="18">
        <v>32</v>
      </c>
    </row>
    <row r="63" spans="1:8" x14ac:dyDescent="0.15">
      <c r="A63" s="78" t="s">
        <v>146</v>
      </c>
      <c r="B63" s="78"/>
      <c r="C63" s="76"/>
      <c r="D63" s="75">
        <v>7</v>
      </c>
    </row>
    <row r="64" spans="1:8" x14ac:dyDescent="0.15">
      <c r="A64" s="78" t="s">
        <v>147</v>
      </c>
      <c r="B64" s="78"/>
      <c r="C64" s="74"/>
      <c r="D64" s="73">
        <v>17</v>
      </c>
    </row>
    <row r="65" spans="1:5" x14ac:dyDescent="0.15">
      <c r="A65" s="78" t="s">
        <v>77</v>
      </c>
      <c r="B65" s="78"/>
      <c r="C65" s="62"/>
      <c r="D65" s="20">
        <v>3</v>
      </c>
    </row>
    <row r="66" spans="1:5" x14ac:dyDescent="0.15">
      <c r="C66" s="4"/>
      <c r="D66" s="4"/>
      <c r="E66" s="4"/>
    </row>
    <row r="67" spans="1:5" x14ac:dyDescent="0.15">
      <c r="A67" s="1" t="s">
        <v>142</v>
      </c>
      <c r="C67" s="40" t="s">
        <v>23</v>
      </c>
      <c r="D67" s="40" t="s">
        <v>24</v>
      </c>
    </row>
    <row r="68" spans="1:5" x14ac:dyDescent="0.15">
      <c r="A68" s="78" t="s">
        <v>42</v>
      </c>
      <c r="B68" s="78"/>
      <c r="C68" s="56"/>
      <c r="D68" s="17">
        <v>0.4</v>
      </c>
    </row>
    <row r="69" spans="1:5" x14ac:dyDescent="0.15">
      <c r="A69" s="78" t="s">
        <v>148</v>
      </c>
      <c r="B69" s="78"/>
      <c r="C69" s="60"/>
      <c r="D69" s="18">
        <v>33</v>
      </c>
    </row>
    <row r="70" spans="1:5" x14ac:dyDescent="0.15">
      <c r="A70" s="78" t="s">
        <v>149</v>
      </c>
      <c r="B70" s="78"/>
      <c r="C70" s="61"/>
      <c r="D70" s="19">
        <v>5</v>
      </c>
    </row>
    <row r="71" spans="1:5" x14ac:dyDescent="0.15">
      <c r="A71" s="78" t="s">
        <v>43</v>
      </c>
      <c r="B71" s="78"/>
      <c r="C71" s="61"/>
      <c r="D71" s="19">
        <v>65</v>
      </c>
    </row>
    <row r="72" spans="1:5" ht="37.5" customHeight="1" x14ac:dyDescent="0.15">
      <c r="A72" s="89" t="s">
        <v>107</v>
      </c>
      <c r="B72" s="89"/>
      <c r="C72" s="63"/>
      <c r="D72" s="21">
        <v>3</v>
      </c>
    </row>
  </sheetData>
  <sheetProtection algorithmName="SHA-512" hashValue="hk8Do9s5Iwv+uR1+kwsfsn06+vtu8Z1edBblkB+Y2RJPGxJFAfw+J4zZKfZF9i/mO8yg5/ZQwnmauazFzGl/UA==" saltValue="83BO2o2oeoAU5x/3lw1YmA==" spinCount="100000" sheet="1" objects="1" scenarios="1" formatColumns="0" formatRows="0" selectLockedCells="1"/>
  <mergeCells count="40">
    <mergeCell ref="A68:B68"/>
    <mergeCell ref="A69:B69"/>
    <mergeCell ref="A70:B70"/>
    <mergeCell ref="A71:B71"/>
    <mergeCell ref="A72:B72"/>
    <mergeCell ref="F45:F47"/>
    <mergeCell ref="A65:B65"/>
    <mergeCell ref="A52:B52"/>
    <mergeCell ref="A53:B53"/>
    <mergeCell ref="A54:B54"/>
    <mergeCell ref="A55:B55"/>
    <mergeCell ref="A56:B56"/>
    <mergeCell ref="A57:B57"/>
    <mergeCell ref="A58:B58"/>
    <mergeCell ref="A59:B59"/>
    <mergeCell ref="A62:B62"/>
    <mergeCell ref="A63:B63"/>
    <mergeCell ref="A64:B64"/>
    <mergeCell ref="A51:B51"/>
    <mergeCell ref="A28:A30"/>
    <mergeCell ref="B28:B29"/>
    <mergeCell ref="A33:B33"/>
    <mergeCell ref="A34:B34"/>
    <mergeCell ref="A35:B35"/>
    <mergeCell ref="A36:B36"/>
    <mergeCell ref="A39:B39"/>
    <mergeCell ref="A40:B40"/>
    <mergeCell ref="A41:B41"/>
    <mergeCell ref="A42:E42"/>
    <mergeCell ref="A18:B18"/>
    <mergeCell ref="A19:B20"/>
    <mergeCell ref="A21:B22"/>
    <mergeCell ref="A25:A27"/>
    <mergeCell ref="B25:B26"/>
    <mergeCell ref="A16:A17"/>
    <mergeCell ref="A2:G2"/>
    <mergeCell ref="B3:E3"/>
    <mergeCell ref="A6:A8"/>
    <mergeCell ref="A9:A12"/>
    <mergeCell ref="A15:B15"/>
  </mergeCells>
  <phoneticPr fontId="2"/>
  <conditionalFormatting sqref="C27">
    <cfRule type="cellIs" dxfId="8" priority="7" operator="greaterThan">
      <formula>0.6</formula>
    </cfRule>
    <cfRule type="cellIs" dxfId="7" priority="8" operator="greaterThan">
      <formula>0.6</formula>
    </cfRule>
  </conditionalFormatting>
  <conditionalFormatting sqref="C30">
    <cfRule type="cellIs" dxfId="6" priority="5" operator="greaterThan">
      <formula>0.6</formula>
    </cfRule>
    <cfRule type="cellIs" dxfId="5" priority="6" operator="greaterThan">
      <formula>0.6</formula>
    </cfRule>
  </conditionalFormatting>
  <conditionalFormatting sqref="C35">
    <cfRule type="expression" dxfId="4" priority="1">
      <formula>$C$35=""</formula>
    </cfRule>
  </conditionalFormatting>
  <dataValidations count="42">
    <dataValidation operator="greaterThanOrEqual" allowBlank="1" showInputMessage="1" showErrorMessage="1" promptTitle="精米歩合" prompt="精米歩合は60％以下の値を入力してください。_x000a_※60％より大きな値を入力すると背景がピンク色に変わります。" sqref="C27 C30"/>
    <dataValidation type="list" errorStyle="information" allowBlank="1" showInputMessage="1" showErrorMessage="1" errorTitle="役職名がリストにない場合" error="役職名がリストにない場合、直接入力してください。" promptTitle="役職名" prompt="役職名をリストから選択してください。役職名がリストにない場合は、直接欄内に入力してください。" sqref="C12">
      <formula1>"杜氏,製造部長"</formula1>
    </dataValidation>
    <dataValidation allowBlank="1" showInputMessage="1" showErrorMessage="1" promptTitle="製造責任者" prompt="製造責任者の氏名をアルファベットで入力してください。_x000a_※姓は大文字、名は小文字です。" sqref="C11"/>
    <dataValidation allowBlank="1" showInputMessage="1" showErrorMessage="1" promptTitle="製造責任者　ふりがな" prompt="製造責任者の氏名をひらがなで入力してください。" sqref="C10"/>
    <dataValidation allowBlank="1" showInputMessage="1" showErrorMessage="1" promptTitle="製造責任者　漢字氏名" prompt="製造責任者の氏名を漢字で入力してください。" sqref="C9"/>
    <dataValidation type="custom" allowBlank="1" showInputMessage="1" showErrorMessage="1" promptTitle="銘柄　アルファベット" prompt="銘柄のアルファベット名称を半角大文字で入力してください。" sqref="C8">
      <formula1>EXACT(UPPER(C8),C8)</formula1>
    </dataValidation>
    <dataValidation allowBlank="1" showInputMessage="1" showErrorMessage="1" promptTitle="銘柄　ふりがな" prompt="銘柄のふりがなを入力してください。" sqref="C7"/>
    <dataValidation allowBlank="1" showInputMessage="1" showErrorMessage="1" promptTitle="銘柄　漢字名称" prompt="銘柄の漢字名称を入力してください。_x000a_※銘柄には「大吟醸」、「純米」等の特定名称や原料米の品種名、「○○造り」、「○○仕込み」のような製造方法を入力しないでください。" sqref="C6"/>
    <dataValidation type="whole" operator="greaterThanOrEqual" allowBlank="1" showInputMessage="1" showErrorMessage="1" promptTitle="火入に要した時間（加熱時間）" prompt="火入に要した時間を入力してください。" sqref="C72">
      <formula1>0</formula1>
    </dataValidation>
    <dataValidation type="whole" operator="greaterThanOrEqual" allowBlank="1" showInputMessage="1" showErrorMessage="1" promptTitle="火入最高温度" prompt="火入最高温度を入力してください。" sqref="C71">
      <formula1>0</formula1>
    </dataValidation>
    <dataValidation type="whole" operator="greaterThanOrEqual" allowBlank="1" showInputMessage="1" showErrorMessage="1" promptTitle="火入までの貯蔵日数" prompt="火入までの貯蔵日数を入力してください。" sqref="C69">
      <formula1>0</formula1>
    </dataValidation>
    <dataValidation type="decimal" operator="greaterThanOrEqual" allowBlank="1" showInputMessage="1" showErrorMessage="1" promptTitle="上槽前のアルコール分" prompt="上槽前のアルコール分を入力してください。" sqref="C64">
      <formula1>0</formula1>
    </dataValidation>
    <dataValidation type="decimal" allowBlank="1" showInputMessage="1" showErrorMessage="1" promptTitle="上槽前のもろみの温度" prompt="上槽前のもろみの温度を入力してください。" sqref="C63">
      <formula1>-1000</formula1>
      <formula2>1000</formula2>
    </dataValidation>
    <dataValidation type="whole" operator="greaterThanOrEqual" allowBlank="1" showInputMessage="1" showErrorMessage="1" promptTitle="上槽までのもろみ日数" prompt="上槽までのもろみ日数を入力してください。" sqref="C62">
      <formula1>0</formula1>
    </dataValidation>
    <dataValidation operator="greaterThanOrEqual" allowBlank="1" showInputMessage="1" showErrorMessage="1" promptTitle="日本酒度がー30に最も近い日の汲水歩合" prompt="日本酒度がー30に最も近い日の汲水歩合を入力してください。" sqref="C58"/>
    <dataValidation type="decimal" operator="greaterThanOrEqual" allowBlank="1" showInputMessage="1" showErrorMessage="1" promptTitle="日本酒度がー30に最も近い日のアルコール分" prompt="日本酒度がー30に最も近い日のアルコール分を入力してください。" sqref="C57">
      <formula1>0</formula1>
    </dataValidation>
    <dataValidation type="whole" operator="greaterThanOrEqual" allowBlank="1" showInputMessage="1" showErrorMessage="1" promptTitle="日本酒度がー30に最も近い日" prompt="留を１日目とした場合に、日本酒度がー30に最も近い日が何日目かを入力してください。_x000a_※例えば、11日目にボーメ3.4、12日目に日本酒度ー28の場合、「12」と入力してください。11日目にボーメ3.2、12日目に日本酒度ー28の場合は、どちらの日でも構いません。_x000a_" sqref="C56">
      <formula1>0</formula1>
    </dataValidation>
    <dataValidation type="whole" operator="greaterThanOrEqual" allowBlank="1" showInputMessage="1" showErrorMessage="1" promptTitle="最高温度到達日" prompt="留を１日目とした場合に、最高温度に到達した日が何日目かを入力してください。" sqref="C55">
      <formula1>0</formula1>
    </dataValidation>
    <dataValidation type="decimal" allowBlank="1" showInputMessage="1" showErrorMessage="1" promptTitle="最高温度" prompt="最高温度を入力してください。" sqref="C54">
      <formula1>-10000</formula1>
      <formula2>10000</formula2>
    </dataValidation>
    <dataValidation type="decimal" allowBlank="1" showInputMessage="1" showErrorMessage="1" promptTitle="留の温度" prompt="留の温度を入力してください。" sqref="C53">
      <formula1>-10000</formula1>
      <formula2>10000</formula2>
    </dataValidation>
    <dataValidation type="decimal" allowBlank="1" showInputMessage="1" showErrorMessage="1" promptTitle="踊の温度" prompt="踊の温度を入力してください。" sqref="C52">
      <formula1>-10000</formula1>
      <formula2>10000</formula2>
    </dataValidation>
    <dataValidation type="decimal" allowBlank="1" showInputMessage="1" showErrorMessage="1" promptTitle="添の温度" prompt="添の温度を入力してください。" sqref="C51">
      <formula1>-10000</formula1>
      <formula2>10000</formula2>
    </dataValidation>
    <dataValidation type="list" errorStyle="information" allowBlank="1" showInputMessage="1" showErrorMessage="1" errorTitle="使用酵母がリストにない場合" error="リストにない酵母を使用している場合のみ、直接酵母の名称を入力してください。" promptTitle="使用酵母の入力" prompt="酵母をブレンドした場合など、複数の酵母を使用した場合は、ブレンド割合が多い順に使用酵母を２つまで入力してください。_x000a_リストにない酵母を使用している場合には、欄内に直接酵母の名称を入力してください。_x000a_※K＝協会酵母、M＝明利酵母" sqref="C19:C20">
      <formula1>"K1801,K1901,K9系,K7系,M310,広島酵母系,自社酵母（蔵付含む）,県開発酵母"</formula1>
    </dataValidation>
    <dataValidation type="whole" allowBlank="1" showInputMessage="1" showErrorMessage="1" promptTitle="火入までの貯蔵温度" prompt="火入までの貯蔵温度を入力してください。" sqref="C70">
      <formula1>-1000</formula1>
      <formula2>1000</formula2>
    </dataValidation>
    <dataValidation operator="greaterThanOrEqual" allowBlank="1" showInputMessage="1" showErrorMessage="1" sqref="C59"/>
    <dataValidation type="whole" operator="greaterThanOrEqual" allowBlank="1" showInputMessage="1" showErrorMessage="1" sqref="B46:E48 F48">
      <formula1>0</formula1>
    </dataValidation>
    <dataValidation type="list" errorStyle="information" allowBlank="1" showInputMessage="1" showErrorMessage="1" errorTitle="使用種麹がリストにない場合" error="リストにない種麹を使用している場合のみ、直接種麹の名称を入力してください。" promptTitle="使用種麹の入力" prompt="種麹をブレンドした場合など、複数の種麹を使用した場合は、ブレンド割合が多い順に使用種麹を２つまで入力してください。_x000a_リストにない種麹を使用している場合には、欄内に直接種麹の名称を入力してください。" sqref="C21:C22">
      <formula1>"ハイG,スーパーハイG,白夜,氷上,グルコS,黒判吟醸,黒判大吟醸,吟味,吟麗,醪用"</formula1>
    </dataValidation>
    <dataValidation allowBlank="1" showInputMessage="1" showErrorMessage="1" promptTitle="粕歩合" prompt="粕歩合を入力してください。" sqref="C68"/>
    <dataValidation type="decimal" allowBlank="1" showInputMessage="1" showErrorMessage="1" promptTitle="上槽前のもろみの日本酒度" prompt="上槽前のもろみの日本酒度を入力してください。" sqref="C65">
      <formula1>-1000</formula1>
      <formula2>1000</formula2>
    </dataValidation>
    <dataValidation type="decimal" operator="greaterThanOrEqual" allowBlank="1" showInputMessage="1" showErrorMessage="1" promptTitle="アミノ酸度" prompt="出品酒のアミノ酸度を入力してください。" sqref="C36">
      <formula1>0</formula1>
    </dataValidation>
    <dataValidation type="decimal" operator="greaterThanOrEqual" allowBlank="1" showInputMessage="1" showErrorMessage="1" promptTitle="酸度" prompt="出品酒の酸度を入力してください。" sqref="C35">
      <formula1>0</formula1>
    </dataValidation>
    <dataValidation type="decimal" allowBlank="1" showInputMessage="1" showErrorMessage="1" promptTitle="日本酒度" prompt="出品酒の日本酒度を入力してください。" sqref="C34">
      <formula1>-100000</formula1>
      <formula2>100000</formula2>
    </dataValidation>
    <dataValidation type="decimal" operator="greaterThanOrEqual" allowBlank="1" showInputMessage="1" showErrorMessage="1" promptTitle="アルコール分" prompt="出品酒のアルコール分（度）を入力してください。" sqref="C33">
      <formula1>0</formula1>
    </dataValidation>
    <dataValidation type="list" errorStyle="information" allowBlank="1" showInputMessage="1" showErrorMessage="1" errorTitle="掛米品種がリストにない場合" error="リストにない掛米品種を使用している場合のみ、直接掛米品種の名称を入力してください。" promptTitle="掛米品種の入力" prompt="複数の原料米をブレンドして使用した場合、多い順に２つまで入力してください。_x000a_リストにない掛米品種を使用している場合には、欄内に直接掛米品種の名称を入力してください。" sqref="C25:C26">
      <formula1>"山田錦,越淡麗,金紋錦,越神楽,美山錦,雄町,五百万石,こしいぶき,一般米（品種不明）"</formula1>
    </dataValidation>
    <dataValidation type="whole" operator="greaterThanOrEqual" allowBlank="1" showInputMessage="1" showErrorMessage="1" promptTitle="仕込号数" prompt="仕込号数を入力してください。" sqref="C15">
      <formula1>0</formula1>
    </dataValidation>
    <dataValidation type="whole" operator="greaterThanOrEqual" allowBlank="1" showInputMessage="1" showErrorMessage="1" promptTitle="貯蔵数量" prompt="出品酒と一つの容器に貯蔵していた清酒の残存量を記入してください。_x000a_   「一つの容器に貯蔵していた清酒」とは、一つの貯蔵容器に収容した後、これを他の容器に分割して収容しているものも含みます。" sqref="C18">
      <formula1>0</formula1>
    </dataValidation>
    <dataValidation type="decimal" operator="greaterThanOrEqual" allowBlank="1" showInputMessage="1" showErrorMessage="1" promptTitle="瓶貯蔵" prompt="瓶貯蔵している場合は、瓶の容量（1.8L等）を記入してください。" sqref="C17">
      <formula1>0</formula1>
    </dataValidation>
    <dataValidation type="whole" operator="greaterThanOrEqual" allowBlank="1" showInputMessage="1" showErrorMessage="1" promptTitle="タンク貯蔵No." prompt="タンク貯蔵している場合は、タンク番号を記入してください。" sqref="C16">
      <formula1>0</formula1>
    </dataValidation>
    <dataValidation type="list" errorStyle="information" allowBlank="1" showInputMessage="1" showErrorMessage="1" errorTitle="麹米品種がリストにない場合" error="リストにない麹米品種を使用している場合のみ、直接麹米品種の名称を入力してください。" promptTitle="麹米品種の入力" prompt="リストにない麹米品種を使用している場合には、直接麹米品種の名称を入力してください。" sqref="C28:D29">
      <formula1>"山田錦,越淡麗,金紋錦,越神楽,美山錦,雄町,五百万石,こしいぶき,一般米（品種不明）"</formula1>
    </dataValidation>
    <dataValidation type="list" errorStyle="information" allowBlank="1" showInputMessage="1" showErrorMessage="1" errorTitle="掛米品種がリストにない場合" error="リストにない掛米品種を使用している場合のみ、直接掛米品種の名称を入力してください。" promptTitle="掛米品種の入力" prompt="リストにない掛米品種を使用している場合には、直接掛米品種の名称を入力してください。" sqref="D25:D26">
      <formula1>"山田錦,越淡麗,金紋錦,越神楽,美山錦,雄町,五百万石,こしいぶき,一般米（品種不明）"</formula1>
    </dataValidation>
    <dataValidation type="list" errorStyle="information" allowBlank="1" showInputMessage="1" showErrorMessage="1" errorTitle="使用酵母がリストにない場合" error="リストにない種麹を使用している場合のみ、直接種麹の名称を入力してください。" promptTitle="使用種麹の入力" prompt="リストにない種麹を使用している場合には、直接種麹の名称を入力してください。" sqref="D21:D22">
      <formula1>"ハイG,スーパーハイG,白夜,氷上,グルコS,黒判吟醸,黒判大吟醸,吟味,吟麗,醪用"</formula1>
    </dataValidation>
    <dataValidation type="list" errorStyle="information" allowBlank="1" showInputMessage="1" showErrorMessage="1" errorTitle="使用酵母がリストにない場合" error="リストにない酵母を使用している場合のみ、直接酵母の名称を入力してください。" promptTitle="使用酵母の入力" prompt="リストにない酵母を使用している場合には、直接酵母の名称を入力してください。" sqref="D19:D20">
      <formula1>"K1801,K1901,K9系,K7系,M310,広島酵母系,自社酵母（蔵付含む）,県開発酵母"</formula1>
    </dataValidation>
  </dataValidations>
  <pageMargins left="0.7" right="0.7" top="0.75" bottom="0.75" header="0.3" footer="0.3"/>
  <pageSetup paperSize="9" scale="76" orientation="portrait" r:id="rId1"/>
  <rowBreaks count="1" manualBreakCount="1">
    <brk id="36"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0</xdr:colOff>
                    <xdr:row>37</xdr:row>
                    <xdr:rowOff>171450</xdr:rowOff>
                  </from>
                  <to>
                    <xdr:col>2</xdr:col>
                    <xdr:colOff>1104900</xdr:colOff>
                    <xdr:row>39</xdr:row>
                    <xdr:rowOff>57150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0</xdr:colOff>
                    <xdr:row>38</xdr:row>
                    <xdr:rowOff>171450</xdr:rowOff>
                  </from>
                  <to>
                    <xdr:col>2</xdr:col>
                    <xdr:colOff>1104900</xdr:colOff>
                    <xdr:row>40</xdr:row>
                    <xdr:rowOff>57150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9525</xdr:colOff>
                    <xdr:row>39</xdr:row>
                    <xdr:rowOff>171450</xdr:rowOff>
                  </from>
                  <to>
                    <xdr:col>2</xdr:col>
                    <xdr:colOff>1114425</xdr:colOff>
                    <xdr:row>41</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2"/>
  <sheetViews>
    <sheetView view="pageBreakPreview" zoomScaleNormal="100" zoomScaleSheetLayoutView="100" workbookViewId="0">
      <selection activeCell="C29" sqref="C29"/>
    </sheetView>
  </sheetViews>
  <sheetFormatPr defaultRowHeight="18.75" x14ac:dyDescent="0.15"/>
  <cols>
    <col min="1" max="1" width="12.625" style="1" customWidth="1"/>
    <col min="2" max="2" width="28.75" style="1" customWidth="1"/>
    <col min="3" max="3" width="21" style="1" customWidth="1"/>
    <col min="4" max="4" width="21" style="1" bestFit="1" customWidth="1"/>
    <col min="5" max="5" width="17.875" style="1" customWidth="1"/>
    <col min="6" max="6" width="9.375" style="1" bestFit="1" customWidth="1"/>
    <col min="7" max="16384" width="9" style="1"/>
  </cols>
  <sheetData>
    <row r="1" spans="1:7" x14ac:dyDescent="0.15">
      <c r="A1" s="1" t="s">
        <v>159</v>
      </c>
    </row>
    <row r="2" spans="1:7" ht="31.5" customHeight="1" x14ac:dyDescent="0.15">
      <c r="A2" s="77" t="s">
        <v>75</v>
      </c>
      <c r="B2" s="77"/>
      <c r="C2" s="77"/>
      <c r="D2" s="77"/>
      <c r="E2" s="35"/>
      <c r="F2" s="35"/>
      <c r="G2" s="35"/>
    </row>
    <row r="3" spans="1:7" ht="39.75" customHeight="1" x14ac:dyDescent="0.15">
      <c r="A3" s="67" t="s">
        <v>44</v>
      </c>
      <c r="B3" s="86" t="s">
        <v>155</v>
      </c>
      <c r="C3" s="86"/>
      <c r="D3" s="86"/>
      <c r="E3" s="86"/>
    </row>
    <row r="4" spans="1:7" ht="21.75" customHeight="1" x14ac:dyDescent="0.15">
      <c r="A4" s="67"/>
      <c r="B4" s="68"/>
      <c r="C4" s="68"/>
      <c r="D4" s="68"/>
      <c r="E4" s="68"/>
    </row>
    <row r="5" spans="1:7" ht="18.75" customHeight="1" x14ac:dyDescent="0.15">
      <c r="A5" s="1" t="s">
        <v>92</v>
      </c>
      <c r="B5" s="34"/>
      <c r="C5" s="33" t="s">
        <v>23</v>
      </c>
      <c r="D5" s="33" t="s">
        <v>24</v>
      </c>
      <c r="E5" s="34"/>
    </row>
    <row r="6" spans="1:7" ht="18.75" customHeight="1" x14ac:dyDescent="0.15">
      <c r="A6" s="89" t="s">
        <v>93</v>
      </c>
      <c r="B6" s="32" t="s">
        <v>114</v>
      </c>
      <c r="C6" s="49"/>
      <c r="D6" s="39" t="s">
        <v>97</v>
      </c>
      <c r="E6" s="34"/>
    </row>
    <row r="7" spans="1:7" ht="18.75" customHeight="1" x14ac:dyDescent="0.15">
      <c r="A7" s="89"/>
      <c r="B7" s="32" t="s">
        <v>115</v>
      </c>
      <c r="C7" s="49"/>
      <c r="D7" s="39" t="s">
        <v>99</v>
      </c>
      <c r="E7" s="34"/>
    </row>
    <row r="8" spans="1:7" ht="18.75" customHeight="1" x14ac:dyDescent="0.15">
      <c r="A8" s="89"/>
      <c r="B8" s="32" t="s">
        <v>150</v>
      </c>
      <c r="C8" s="49"/>
      <c r="D8" s="39" t="s">
        <v>98</v>
      </c>
      <c r="E8" s="34"/>
    </row>
    <row r="9" spans="1:7" ht="18.75" customHeight="1" x14ac:dyDescent="0.15">
      <c r="A9" s="78" t="s">
        <v>96</v>
      </c>
      <c r="B9" s="32" t="s">
        <v>116</v>
      </c>
      <c r="C9" s="49"/>
      <c r="D9" s="39" t="s">
        <v>152</v>
      </c>
      <c r="E9" s="34"/>
    </row>
    <row r="10" spans="1:7" ht="18.75" customHeight="1" x14ac:dyDescent="0.15">
      <c r="A10" s="78"/>
      <c r="B10" s="32" t="s">
        <v>115</v>
      </c>
      <c r="C10" s="49"/>
      <c r="D10" s="39" t="s">
        <v>153</v>
      </c>
      <c r="E10" s="34"/>
    </row>
    <row r="11" spans="1:7" ht="18.75" customHeight="1" x14ac:dyDescent="0.15">
      <c r="A11" s="78"/>
      <c r="B11" s="32" t="s">
        <v>150</v>
      </c>
      <c r="C11" s="49"/>
      <c r="D11" s="39" t="s">
        <v>154</v>
      </c>
      <c r="E11" s="34"/>
    </row>
    <row r="12" spans="1:7" ht="18.75" customHeight="1" x14ac:dyDescent="0.15">
      <c r="A12" s="78"/>
      <c r="B12" s="32" t="s">
        <v>151</v>
      </c>
      <c r="C12" s="49"/>
      <c r="D12" s="39" t="s">
        <v>100</v>
      </c>
      <c r="E12" s="34"/>
    </row>
    <row r="13" spans="1:7" ht="18.75" customHeight="1" x14ac:dyDescent="0.15">
      <c r="A13" s="5"/>
      <c r="B13" s="34"/>
      <c r="C13" s="34"/>
      <c r="D13" s="34"/>
      <c r="E13" s="34"/>
    </row>
    <row r="14" spans="1:7" x14ac:dyDescent="0.15">
      <c r="A14" s="1" t="s">
        <v>109</v>
      </c>
      <c r="C14" s="12" t="s">
        <v>23</v>
      </c>
      <c r="D14" s="12" t="s">
        <v>24</v>
      </c>
    </row>
    <row r="15" spans="1:7" x14ac:dyDescent="0.15">
      <c r="A15" s="78" t="s">
        <v>11</v>
      </c>
      <c r="B15" s="78"/>
      <c r="C15" s="51"/>
      <c r="D15" s="7">
        <v>5</v>
      </c>
    </row>
    <row r="16" spans="1:7" x14ac:dyDescent="0.15">
      <c r="A16" s="78" t="s">
        <v>12</v>
      </c>
      <c r="B16" s="13" t="s">
        <v>13</v>
      </c>
      <c r="C16" s="52"/>
      <c r="D16" s="6">
        <v>8</v>
      </c>
    </row>
    <row r="17" spans="1:5" x14ac:dyDescent="0.15">
      <c r="A17" s="78"/>
      <c r="B17" s="13" t="s">
        <v>51</v>
      </c>
      <c r="C17" s="53"/>
      <c r="D17" s="26">
        <v>1.8</v>
      </c>
    </row>
    <row r="18" spans="1:5" x14ac:dyDescent="0.15">
      <c r="A18" s="78" t="s">
        <v>49</v>
      </c>
      <c r="B18" s="78"/>
      <c r="C18" s="45"/>
      <c r="D18" s="8">
        <v>50</v>
      </c>
    </row>
    <row r="19" spans="1:5" x14ac:dyDescent="0.15">
      <c r="A19" s="79" t="s">
        <v>52</v>
      </c>
      <c r="B19" s="93"/>
      <c r="C19" s="52"/>
      <c r="D19" s="6" t="s">
        <v>27</v>
      </c>
    </row>
    <row r="20" spans="1:5" x14ac:dyDescent="0.15">
      <c r="A20" s="81"/>
      <c r="B20" s="94"/>
      <c r="C20" s="52"/>
      <c r="D20" s="6" t="s">
        <v>28</v>
      </c>
    </row>
    <row r="21" spans="1:5" x14ac:dyDescent="0.15">
      <c r="A21" s="79" t="s">
        <v>53</v>
      </c>
      <c r="B21" s="93"/>
      <c r="C21" s="52"/>
      <c r="D21" s="6" t="s">
        <v>29</v>
      </c>
    </row>
    <row r="22" spans="1:5" x14ac:dyDescent="0.15">
      <c r="A22" s="81"/>
      <c r="B22" s="94"/>
      <c r="C22" s="52"/>
      <c r="D22" s="6" t="s">
        <v>30</v>
      </c>
    </row>
    <row r="23" spans="1:5" x14ac:dyDescent="0.15">
      <c r="A23" s="2"/>
      <c r="C23" s="4"/>
      <c r="D23" s="4"/>
      <c r="E23" s="4"/>
    </row>
    <row r="24" spans="1:5" x14ac:dyDescent="0.15">
      <c r="A24" s="1" t="s">
        <v>110</v>
      </c>
      <c r="C24" s="12" t="s">
        <v>23</v>
      </c>
      <c r="D24" s="12" t="s">
        <v>24</v>
      </c>
    </row>
    <row r="25" spans="1:5" ht="18.75" customHeight="1" x14ac:dyDescent="0.15">
      <c r="A25" s="84" t="s">
        <v>15</v>
      </c>
      <c r="B25" s="96" t="s">
        <v>54</v>
      </c>
      <c r="C25" s="52"/>
      <c r="D25" s="6" t="s">
        <v>32</v>
      </c>
    </row>
    <row r="26" spans="1:5" x14ac:dyDescent="0.15">
      <c r="A26" s="95"/>
      <c r="B26" s="97"/>
      <c r="C26" s="52"/>
      <c r="D26" s="6" t="s">
        <v>33</v>
      </c>
    </row>
    <row r="27" spans="1:5" x14ac:dyDescent="0.15">
      <c r="A27" s="85"/>
      <c r="B27" s="12" t="s">
        <v>56</v>
      </c>
      <c r="C27" s="56"/>
      <c r="D27" s="14">
        <v>0.7</v>
      </c>
      <c r="E27" s="50" t="str">
        <f>IFERROR(IF(C27="","※精米歩合が空欄の場合、出品できません。",""),"")</f>
        <v>※精米歩合が空欄の場合、出品できません。</v>
      </c>
    </row>
    <row r="28" spans="1:5" ht="20.25" customHeight="1" x14ac:dyDescent="0.15">
      <c r="A28" s="84" t="s">
        <v>16</v>
      </c>
      <c r="B28" s="96" t="s">
        <v>55</v>
      </c>
      <c r="C28" s="52"/>
      <c r="D28" s="6" t="s">
        <v>32</v>
      </c>
    </row>
    <row r="29" spans="1:5" ht="18.75" customHeight="1" x14ac:dyDescent="0.15">
      <c r="A29" s="95"/>
      <c r="B29" s="97"/>
      <c r="C29" s="52"/>
      <c r="D29" s="6" t="s">
        <v>33</v>
      </c>
    </row>
    <row r="30" spans="1:5" x14ac:dyDescent="0.15">
      <c r="A30" s="85"/>
      <c r="B30" s="12" t="s">
        <v>57</v>
      </c>
      <c r="C30" s="56"/>
      <c r="D30" s="14">
        <v>0.7</v>
      </c>
      <c r="E30" s="50" t="str">
        <f>IFERROR(IF(C30="","※精米歩合が空欄の場合、出品できません。",""),"")</f>
        <v>※精米歩合が空欄の場合、出品できません。</v>
      </c>
    </row>
    <row r="31" spans="1:5" x14ac:dyDescent="0.15">
      <c r="C31" s="4"/>
      <c r="D31" s="4"/>
      <c r="E31" s="4"/>
    </row>
    <row r="32" spans="1:5" x14ac:dyDescent="0.15">
      <c r="A32" s="1" t="s">
        <v>111</v>
      </c>
      <c r="C32" s="12" t="s">
        <v>23</v>
      </c>
      <c r="D32" s="12" t="s">
        <v>24</v>
      </c>
    </row>
    <row r="33" spans="1:8" x14ac:dyDescent="0.15">
      <c r="A33" s="78" t="s">
        <v>50</v>
      </c>
      <c r="B33" s="78"/>
      <c r="C33" s="70"/>
      <c r="D33" s="69">
        <v>16</v>
      </c>
    </row>
    <row r="34" spans="1:8" x14ac:dyDescent="0.15">
      <c r="A34" s="78" t="s">
        <v>17</v>
      </c>
      <c r="B34" s="78"/>
      <c r="C34" s="57"/>
      <c r="D34" s="15">
        <v>1.5</v>
      </c>
    </row>
    <row r="35" spans="1:8" x14ac:dyDescent="0.15">
      <c r="A35" s="78" t="s">
        <v>26</v>
      </c>
      <c r="B35" s="78"/>
      <c r="C35" s="57"/>
      <c r="D35" s="15">
        <v>3</v>
      </c>
      <c r="E35" s="50" t="str">
        <f>IFERROR(IF(C35="","※酸度が空欄の場合、出品できません。",""),"")</f>
        <v>※酸度が空欄の場合、出品できません。</v>
      </c>
    </row>
    <row r="36" spans="1:8" x14ac:dyDescent="0.15">
      <c r="A36" s="78" t="s">
        <v>18</v>
      </c>
      <c r="B36" s="78"/>
      <c r="C36" s="57"/>
      <c r="D36" s="15">
        <v>3</v>
      </c>
    </row>
    <row r="37" spans="1:8" x14ac:dyDescent="0.15">
      <c r="C37" s="4"/>
      <c r="D37" s="4"/>
      <c r="E37" s="4"/>
    </row>
    <row r="38" spans="1:8" x14ac:dyDescent="0.15">
      <c r="A38" s="1" t="s">
        <v>112</v>
      </c>
    </row>
    <row r="39" spans="1:8" x14ac:dyDescent="0.15">
      <c r="A39" s="78" t="s">
        <v>14</v>
      </c>
      <c r="B39" s="78"/>
      <c r="C39" s="44" t="b">
        <v>0</v>
      </c>
    </row>
    <row r="40" spans="1:8" x14ac:dyDescent="0.15">
      <c r="A40" s="78" t="s">
        <v>19</v>
      </c>
      <c r="B40" s="78"/>
      <c r="C40" s="44" t="b">
        <v>0</v>
      </c>
    </row>
    <row r="41" spans="1:8" x14ac:dyDescent="0.15">
      <c r="A41" s="78" t="s">
        <v>20</v>
      </c>
      <c r="B41" s="78"/>
      <c r="C41" s="44" t="b">
        <v>0</v>
      </c>
    </row>
    <row r="42" spans="1:8" ht="42" customHeight="1" x14ac:dyDescent="0.15">
      <c r="A42" s="98" t="s">
        <v>48</v>
      </c>
      <c r="B42" s="99"/>
      <c r="C42" s="99"/>
      <c r="D42" s="99"/>
      <c r="E42" s="99"/>
    </row>
    <row r="43" spans="1:8" x14ac:dyDescent="0.15">
      <c r="C43" s="4"/>
      <c r="D43" s="4"/>
      <c r="E43" s="4"/>
      <c r="H43" s="22"/>
    </row>
    <row r="44" spans="1:8" x14ac:dyDescent="0.15">
      <c r="A44" s="1" t="s">
        <v>45</v>
      </c>
      <c r="C44" s="12" t="s">
        <v>23</v>
      </c>
      <c r="D44" s="12" t="s">
        <v>24</v>
      </c>
    </row>
    <row r="45" spans="1:8" x14ac:dyDescent="0.15">
      <c r="A45" s="78" t="s">
        <v>76</v>
      </c>
      <c r="B45" s="78"/>
      <c r="C45" s="72"/>
      <c r="D45" s="71">
        <v>11</v>
      </c>
    </row>
    <row r="46" spans="1:8" x14ac:dyDescent="0.15">
      <c r="C46" s="4"/>
      <c r="D46" s="4"/>
      <c r="E46" s="4"/>
    </row>
    <row r="47" spans="1:8" x14ac:dyDescent="0.15">
      <c r="A47" s="1" t="s">
        <v>46</v>
      </c>
      <c r="C47" s="12" t="s">
        <v>23</v>
      </c>
      <c r="D47" s="12" t="s">
        <v>24</v>
      </c>
    </row>
    <row r="48" spans="1:8" x14ac:dyDescent="0.15">
      <c r="A48" s="78" t="s">
        <v>39</v>
      </c>
      <c r="B48" s="78"/>
      <c r="C48" s="60"/>
      <c r="D48" s="18">
        <v>32</v>
      </c>
    </row>
    <row r="49" spans="1:5" x14ac:dyDescent="0.15">
      <c r="A49" s="78" t="s">
        <v>77</v>
      </c>
      <c r="B49" s="78"/>
      <c r="C49" s="62"/>
      <c r="D49" s="15">
        <v>2</v>
      </c>
    </row>
    <row r="50" spans="1:5" x14ac:dyDescent="0.15">
      <c r="C50" s="4"/>
      <c r="D50" s="4"/>
      <c r="E50" s="4"/>
    </row>
    <row r="51" spans="1:5" x14ac:dyDescent="0.15">
      <c r="A51" s="1" t="s">
        <v>47</v>
      </c>
      <c r="C51" s="12" t="s">
        <v>23</v>
      </c>
      <c r="D51" s="12" t="s">
        <v>24</v>
      </c>
    </row>
    <row r="52" spans="1:5" x14ac:dyDescent="0.15">
      <c r="A52" s="78" t="s">
        <v>42</v>
      </c>
      <c r="B52" s="78"/>
      <c r="C52" s="56"/>
      <c r="D52" s="17">
        <v>0.2</v>
      </c>
    </row>
    <row r="53" spans="1:5" x14ac:dyDescent="0.15">
      <c r="A53" s="78" t="s">
        <v>148</v>
      </c>
      <c r="B53" s="78"/>
      <c r="C53" s="60"/>
      <c r="D53" s="18">
        <v>33</v>
      </c>
    </row>
    <row r="54" spans="1:5" x14ac:dyDescent="0.15">
      <c r="A54" s="78" t="s">
        <v>149</v>
      </c>
      <c r="B54" s="78"/>
      <c r="C54" s="61"/>
      <c r="D54" s="19">
        <v>5</v>
      </c>
    </row>
    <row r="56" spans="1:5" x14ac:dyDescent="0.15">
      <c r="A56" s="1" t="s">
        <v>113</v>
      </c>
      <c r="C56" s="12" t="s">
        <v>23</v>
      </c>
      <c r="D56" s="12" t="s">
        <v>24</v>
      </c>
    </row>
    <row r="57" spans="1:5" x14ac:dyDescent="0.15">
      <c r="A57" s="78" t="s">
        <v>78</v>
      </c>
      <c r="B57" s="78"/>
      <c r="C57" s="56"/>
      <c r="D57" s="14" t="s">
        <v>79</v>
      </c>
    </row>
    <row r="58" spans="1:5" x14ac:dyDescent="0.15">
      <c r="A58" s="78" t="s">
        <v>80</v>
      </c>
      <c r="B58" s="78"/>
      <c r="C58" s="56"/>
      <c r="D58" s="14" t="s">
        <v>81</v>
      </c>
    </row>
    <row r="59" spans="1:5" x14ac:dyDescent="0.15">
      <c r="A59" s="78" t="s">
        <v>83</v>
      </c>
      <c r="B59" s="78"/>
      <c r="C59" s="61"/>
      <c r="D59" s="19">
        <v>5</v>
      </c>
    </row>
    <row r="60" spans="1:5" x14ac:dyDescent="0.15">
      <c r="A60" s="78" t="s">
        <v>84</v>
      </c>
      <c r="B60" s="78"/>
      <c r="C60" s="61"/>
      <c r="D60" s="19">
        <v>5</v>
      </c>
    </row>
    <row r="61" spans="1:5" x14ac:dyDescent="0.15">
      <c r="A61" s="78" t="s">
        <v>85</v>
      </c>
      <c r="B61" s="78"/>
      <c r="C61" s="65"/>
      <c r="D61" s="30">
        <v>30</v>
      </c>
    </row>
    <row r="62" spans="1:5" x14ac:dyDescent="0.15">
      <c r="A62" s="78" t="s">
        <v>82</v>
      </c>
      <c r="B62" s="78"/>
      <c r="C62" s="66"/>
      <c r="D62" s="31">
        <v>3</v>
      </c>
    </row>
  </sheetData>
  <sheetProtection algorithmName="SHA-512" hashValue="4J92iptWmxMDo6esbn1AOM15oYhnSeoZ8d1/MLpVOV4tpnFC9ebFwGF2sfKDHYhQWZh3LHJN1nh2HlDRMP8xyw==" saltValue="jzI+zi6j+nfV+4GIFlXHcw==" spinCount="100000" sheet="1" objects="1" scenarios="1" formatColumns="0" formatRows="0" selectLockedCells="1"/>
  <mergeCells count="33">
    <mergeCell ref="A2:D2"/>
    <mergeCell ref="A6:A8"/>
    <mergeCell ref="A9:A12"/>
    <mergeCell ref="A19:B20"/>
    <mergeCell ref="B3:E3"/>
    <mergeCell ref="A15:B15"/>
    <mergeCell ref="A16:A17"/>
    <mergeCell ref="A18:B18"/>
    <mergeCell ref="A21:B22"/>
    <mergeCell ref="A25:A27"/>
    <mergeCell ref="B25:B26"/>
    <mergeCell ref="A28:A30"/>
    <mergeCell ref="B28:B29"/>
    <mergeCell ref="A41:B41"/>
    <mergeCell ref="A42:E42"/>
    <mergeCell ref="A33:B33"/>
    <mergeCell ref="A34:B34"/>
    <mergeCell ref="A35:B35"/>
    <mergeCell ref="A36:B36"/>
    <mergeCell ref="A39:B39"/>
    <mergeCell ref="A40:B40"/>
    <mergeCell ref="A48:B48"/>
    <mergeCell ref="A49:B49"/>
    <mergeCell ref="A52:B52"/>
    <mergeCell ref="A53:B53"/>
    <mergeCell ref="A45:B45"/>
    <mergeCell ref="A59:B59"/>
    <mergeCell ref="A60:B60"/>
    <mergeCell ref="A61:B61"/>
    <mergeCell ref="A62:B62"/>
    <mergeCell ref="A54:B54"/>
    <mergeCell ref="A57:B57"/>
    <mergeCell ref="A58:B58"/>
  </mergeCells>
  <phoneticPr fontId="2"/>
  <conditionalFormatting sqref="C27">
    <cfRule type="cellIs" dxfId="3" priority="9" operator="lessThan">
      <formula>0.61</formula>
    </cfRule>
  </conditionalFormatting>
  <conditionalFormatting sqref="C30">
    <cfRule type="cellIs" dxfId="2" priority="3" operator="lessThan">
      <formula>0.61</formula>
    </cfRule>
  </conditionalFormatting>
  <conditionalFormatting sqref="C35">
    <cfRule type="expression" dxfId="1" priority="1">
      <formula>$C$35=""</formula>
    </cfRule>
    <cfRule type="expression" dxfId="0" priority="2">
      <formula>$C$40=""</formula>
    </cfRule>
  </conditionalFormatting>
  <dataValidations count="38">
    <dataValidation type="list" errorStyle="information" allowBlank="1" showInputMessage="1" showErrorMessage="1" errorTitle="使用酵母がリストにない場合" error="リストにない酵母を使用している場合のみ、直接酵母の名称を入力してください。" promptTitle="使用酵母の入力" prompt="リストにない酵母を使用している場合には、直接酵母の名称を入力してください。" sqref="D19:D20">
      <formula1>"K1801,K1901,K9系,K7系,M310,広島酵母系,自社酵母（蔵付含む）,県開発酵母"</formula1>
    </dataValidation>
    <dataValidation type="list" errorStyle="information" allowBlank="1" showInputMessage="1" showErrorMessage="1" errorTitle="使用酵母がリストにない場合" error="リストにない種麹を使用している場合のみ、直接種麹の名称を入力してください。" promptTitle="使用種麹の入力" prompt="リストにない種麹を使用している場合には、直接種麹の名称を入力してください。" sqref="D21:D22">
      <formula1>"ハイG,スーパーハイG,白夜,氷上,グルコS,黒判吟醸,黒判大吟醸,吟味,吟麗,醪用"</formula1>
    </dataValidation>
    <dataValidation type="list" errorStyle="information" allowBlank="1" showInputMessage="1" showErrorMessage="1" errorTitle="掛米品種がリストにない場合" error="リストにない掛米品種を使用している場合のみ、直接掛米品種の名称を入力してください。" promptTitle="掛米品種の入力" prompt="リストにない掛米品種を使用している場合には、直接掛米品種の名称を入力してください。" sqref="D25:D26">
      <formula1>"山田錦,越淡麗,金紋錦,越神楽,美山錦,雄町,五百万石,こしいぶき,一般米（品種不明）"</formula1>
    </dataValidation>
    <dataValidation type="list" errorStyle="information" allowBlank="1" showInputMessage="1" showErrorMessage="1" errorTitle="麹米品種がリストにない場合" error="リストにない麹米品種を使用している場合のみ、直接麹米品種の名称を入力してください。" promptTitle="麹米品種の入力" prompt="リストにない麹米品種を使用している場合には、直接麹米品種の名称を入力してください。" sqref="C28:D29">
      <formula1>"山田錦,越淡麗,金紋錦,越神楽,美山錦,雄町,五百万石,こしいぶき,一般米（品種不明）"</formula1>
    </dataValidation>
    <dataValidation type="whole" operator="greaterThanOrEqual" allowBlank="1" showInputMessage="1" showErrorMessage="1" promptTitle="タンク貯蔵No." prompt="タンク貯蔵している場合は、タンク番号を記入してください。" sqref="C16">
      <formula1>0</formula1>
    </dataValidation>
    <dataValidation type="decimal" operator="greaterThanOrEqual" allowBlank="1" showInputMessage="1" showErrorMessage="1" promptTitle="瓶貯蔵" prompt="瓶貯蔵している場合は、瓶の容量（1.8L等）を記入してください。" sqref="C17">
      <formula1>0</formula1>
    </dataValidation>
    <dataValidation type="whole" operator="greaterThanOrEqual" allowBlank="1" showInputMessage="1" showErrorMessage="1" promptTitle="貯蔵数量" prompt="出品酒と一つの容器に貯蔵していた清酒の残存量を記入してください。_x000a_   「一つの容器に貯蔵していた清酒」とは、一つの貯蔵容器に収容した後、これを他の容器に分割して収容しているものも含みます。" sqref="C18">
      <formula1>0</formula1>
    </dataValidation>
    <dataValidation type="whole" operator="greaterThanOrEqual" allowBlank="1" showInputMessage="1" showErrorMessage="1" promptTitle="仕込号数" prompt="仕込号数を入力してください。" sqref="C15">
      <formula1>0</formula1>
    </dataValidation>
    <dataValidation type="list" errorStyle="information" allowBlank="1" showInputMessage="1" showErrorMessage="1" errorTitle="掛米品種がリストにない場合" error="リストにない掛米品種を使用している場合のみ、直接掛米品種の名称を入力してください。" promptTitle="掛米品種の入力" prompt="複数の原料米をブレンドして使用した場合、多い順に２つまで入力してください。_x000a_リストにない掛米品種を使用している場合には、欄内に直接掛米品種の名称を入力してください。" sqref="C25:C26">
      <formula1>"山田錦,越淡麗,金紋錦,越神楽,美山錦,雄町,五百万石,こしいぶき,一般米（品種不明）"</formula1>
    </dataValidation>
    <dataValidation type="decimal" operator="greaterThanOrEqual" allowBlank="1" showInputMessage="1" showErrorMessage="1" promptTitle="アルコール分" prompt="出品酒のアルコール分（度）を入力してください。" sqref="C33">
      <formula1>0</formula1>
    </dataValidation>
    <dataValidation type="decimal" allowBlank="1" showInputMessage="1" showErrorMessage="1" promptTitle="日本酒度" prompt="出品酒の日本酒度を入力してください。" sqref="C34">
      <formula1>-100000</formula1>
      <formula2>100000</formula2>
    </dataValidation>
    <dataValidation type="decimal" operator="greaterThanOrEqual" allowBlank="1" showInputMessage="1" showErrorMessage="1" promptTitle="酸度" prompt="出品酒の酸度を入力してください。" sqref="C35">
      <formula1>0</formula1>
    </dataValidation>
    <dataValidation type="decimal" operator="greaterThanOrEqual" allowBlank="1" showInputMessage="1" showErrorMessage="1" promptTitle="アミノ酸度" prompt="出品酒のアミノ酸度を入力してください。" sqref="C36">
      <formula1>0</formula1>
    </dataValidation>
    <dataValidation allowBlank="1" showInputMessage="1" showErrorMessage="1" promptTitle="粕歩合" prompt="粕歩合を入力してください。" sqref="C52"/>
    <dataValidation type="list" errorStyle="information" allowBlank="1" showInputMessage="1" showErrorMessage="1" errorTitle="使用種麹がリストにない場合" error="リストにない種麹を使用している場合のみ、直接種麹の名称を入力してください。" promptTitle="使用種麹の入力" prompt="種麹をブレンドした場合など、複数の種麹を使用した場合は、ブレンド割合が多い順に使用種麹を２つまで入力してください。_x000a_リストにない種麹を使用している場合には、欄内に直接種麹の名称を入力してください。" sqref="C21:C22">
      <formula1>"ハイG,スーパーハイG,白夜,氷上,グルコS,黒判吟醸,黒判大吟醸,吟味,吟麗,醪用"</formula1>
    </dataValidation>
    <dataValidation type="whole" operator="greaterThanOrEqual" allowBlank="1" showInputMessage="1" showErrorMessage="1" promptTitle="火入までの貯蔵日数" prompt="火入までの貯蔵日数を入力してください。" sqref="C53">
      <formula1>0</formula1>
    </dataValidation>
    <dataValidation type="whole" allowBlank="1" showInputMessage="1" showErrorMessage="1" promptTitle="火入までの貯蔵温度" prompt="火入までの貯蔵温度を入力してください。" sqref="C54">
      <formula1>-10000</formula1>
      <formula2>10000</formula2>
    </dataValidation>
    <dataValidation type="list" errorStyle="information" allowBlank="1" showInputMessage="1" showErrorMessage="1" errorTitle="使用酵母がリストにない場合" error="リストにない酵母を使用している場合のみ、直接酵母の名称を入力してください。" promptTitle="使用酵母の入力" prompt="酵母をブレンドした場合など、複数の酵母を使用した場合は、ブレンド割合が多い順に使用酵母を２つまで入力してください。_x000a_リストにない酵母を使用している場合には、欄内に直接酵母の名称を入力してください。_x000a_※K＝協会酵母、M＝明利酵母" sqref="C19:C20">
      <formula1>"K1801,K1901,K9系,K7系,M310,広島酵母系,自社酵母（蔵付含む）,県開発酵母"</formula1>
    </dataValidation>
    <dataValidation type="decimal" allowBlank="1" showInputMessage="1" showErrorMessage="1" promptTitle="もろみの最高温度" prompt="もろみの最高温度を入力してください。" sqref="C45">
      <formula1>-10000</formula1>
      <formula2>10000</formula2>
    </dataValidation>
    <dataValidation type="whole" operator="greaterThanOrEqual" allowBlank="1" showInputMessage="1" showErrorMessage="1" promptTitle="上槽までのもろみ日数" prompt="上槽までのもろみ日数を入力してください。" sqref="C48">
      <formula1>0</formula1>
    </dataValidation>
    <dataValidation type="decimal" allowBlank="1" showInputMessage="1" showErrorMessage="1" sqref="D49">
      <formula1>-10000</formula1>
      <formula2>10000</formula2>
    </dataValidation>
    <dataValidation type="decimal" allowBlank="1" showInputMessage="1" showErrorMessage="1" promptTitle="上槽前のもろみの日本酒度" prompt="上槽前のもろみの日本酒度を入力してください。" sqref="C49">
      <formula1>-10000</formula1>
      <formula2>10000</formula2>
    </dataValidation>
    <dataValidation type="list" allowBlank="1" showInputMessage="1" showErrorMessage="1" promptTitle="貯蔵方法" prompt="貯蔵方法を選択してください。" sqref="C57:D57">
      <formula1>"タンク貯蔵,瓶貯蔵"</formula1>
    </dataValidation>
    <dataValidation type="list" allowBlank="1" showInputMessage="1" showErrorMessage="1" promptTitle="火入後急冷の有無" prompt="貯蔵方法を選択してください。" sqref="D58">
      <formula1>"有,無"</formula1>
    </dataValidation>
    <dataValidation type="list" allowBlank="1" showInputMessage="1" showErrorMessage="1" promptTitle="火入後急冷の有無" prompt="火入後急冷の有無を選択してください。" sqref="C58">
      <formula1>"有,無"</formula1>
    </dataValidation>
    <dataValidation type="whole" allowBlank="1" showInputMessage="1" showErrorMessage="1" promptTitle="火入後貯蔵温度" prompt="火入後の貯蔵温度を入力してください。" sqref="C59 D59:D60">
      <formula1>-10000</formula1>
      <formula2>10000</formula2>
    </dataValidation>
    <dataValidation type="whole" allowBlank="1" showInputMessage="1" showErrorMessage="1" promptTitle="製品貯蔵温度" prompt="製品の貯蔵温度を入力してください。" sqref="C60">
      <formula1>-10000</formula1>
      <formula2>10000</formula2>
    </dataValidation>
    <dataValidation type="whole" operator="greaterThanOrEqual" allowBlank="1" showInputMessage="1" showErrorMessage="1" promptTitle="活性炭使用量" prompt="上槽後から製品になるまでに使用した活性炭の使用量を１キロリットル当たりのグラム量で記入してください。" sqref="C61:D61">
      <formula1>0</formula1>
    </dataValidation>
    <dataValidation type="whole" operator="greaterThanOrEqual" allowBlank="1" showInputMessage="1" showErrorMessage="1" promptTitle="火入れ後の貯蔵月数" prompt="火入れ後の貯蔵月数を入力してください。" sqref="D62">
      <formula1>0</formula1>
    </dataValidation>
    <dataValidation operator="greaterThanOrEqual" allowBlank="1" showInputMessage="1" showErrorMessage="1" promptTitle="精米歩合" prompt="精米歩合は61％以上の値を入力してください。_x000a_※61％より小さな値を入力すると背景がピンク色に変わります。" sqref="C27 C30"/>
    <dataValidation type="custom" allowBlank="1" showInputMessage="1" showErrorMessage="1" promptTitle="銘柄　アルファベット" prompt="銘柄のアルファベット名称を半角大文字で入力してください。" sqref="C8">
      <formula1>EXACT(UPPER(C8),C8)</formula1>
    </dataValidation>
    <dataValidation allowBlank="1" showInputMessage="1" showErrorMessage="1" promptTitle="銘柄　ふりがな" prompt="銘柄のふりがなを入力してください。" sqref="C7"/>
    <dataValidation allowBlank="1" showInputMessage="1" showErrorMessage="1" promptTitle="銘柄　漢字名称" prompt="銘柄の漢字名称を入力してください。_x000a_※銘柄には「大吟醸」、「純米」等の特定名称や原料米の品種名、「○○造り」、「○○仕込み」のような製造方法を入力しないでください。" sqref="C6"/>
    <dataValidation allowBlank="1" showInputMessage="1" showErrorMessage="1" promptTitle="製造責任者　漢字氏名" prompt="製造責任者の氏名を漢字で入力してください。" sqref="C9"/>
    <dataValidation allowBlank="1" showInputMessage="1" showErrorMessage="1" promptTitle="製造責任者　ふりがな" prompt="製造責任者の氏名をひらがなで入力してください。" sqref="C10"/>
    <dataValidation allowBlank="1" showInputMessage="1" showErrorMessage="1" promptTitle="製造責任者" prompt="製造責任者の氏名をアルファベットで入力してください。_x000a_※姓は大文字、名は小文字です。" sqref="C11"/>
    <dataValidation type="list" errorStyle="information" allowBlank="1" showInputMessage="1" showErrorMessage="1" errorTitle="役職名がリストにない場合" error="役職名がリストにない場合、直接入力してください。" promptTitle="役職名" prompt="役職名をリストから選択してください。役職名がリストにない場合は、直接欄内に入力してください。" sqref="C12">
      <formula1>"杜氏,製造部長"</formula1>
    </dataValidation>
    <dataValidation type="whole" operator="greaterThanOrEqual" allowBlank="1" showInputMessage="1" showErrorMessage="1" promptTitle="火入後の貯蔵月数" prompt="火入後の貯蔵月数を入力してください。" sqref="C62">
      <formula1>0</formula1>
    </dataValidation>
  </dataValidations>
  <pageMargins left="0.7" right="0.7" top="0.75" bottom="0.75" header="0.3" footer="0.3"/>
  <pageSetup paperSize="9" scale="79" orientation="portrait" r:id="rId1"/>
  <rowBreaks count="1" manualBreakCount="1">
    <brk id="42"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0</xdr:colOff>
                    <xdr:row>37</xdr:row>
                    <xdr:rowOff>171450</xdr:rowOff>
                  </from>
                  <to>
                    <xdr:col>2</xdr:col>
                    <xdr:colOff>1104900</xdr:colOff>
                    <xdr:row>39</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0</xdr:colOff>
                    <xdr:row>38</xdr:row>
                    <xdr:rowOff>171450</xdr:rowOff>
                  </from>
                  <to>
                    <xdr:col>2</xdr:col>
                    <xdr:colOff>1104900</xdr:colOff>
                    <xdr:row>40</xdr:row>
                    <xdr:rowOff>57150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9525</xdr:colOff>
                    <xdr:row>39</xdr:row>
                    <xdr:rowOff>171450</xdr:rowOff>
                  </from>
                  <to>
                    <xdr:col>2</xdr:col>
                    <xdr:colOff>1114425</xdr:colOff>
                    <xdr:row>41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基本情報</vt:lpstr>
      <vt:lpstr>吟醸酒の部</vt:lpstr>
      <vt:lpstr>純米吟醸酒の部 </vt:lpstr>
      <vt:lpstr>純米酒の部</vt:lpstr>
      <vt:lpstr>基本情報!Print_Area</vt:lpstr>
      <vt:lpstr>吟醸酒の部!Print_Area</vt:lpstr>
      <vt:lpstr>'純米吟醸酒の部 '!Print_Area</vt:lpstr>
      <vt:lpstr>純米酒の部!Print_Area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2020-08-19T02:53:48Z</cp:lastPrinted>
  <dcterms:created xsi:type="dcterms:W3CDTF">2020-07-13T05:18:31Z</dcterms:created>
  <dcterms:modified xsi:type="dcterms:W3CDTF">2020-08-27T01:44:09Z</dcterms:modified>
</cp:coreProperties>
</file>