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'(1)徴収状況'!$A$1:$P$33</definedName>
    <definedName name="_xlnm.Print_Area" localSheetId="5">'(1)物納状況'!$A$1:$F$33</definedName>
    <definedName name="_xlnm.Print_Area" localSheetId="1">'(2)徴収状況の累年比較'!$A$1:$N$9</definedName>
    <definedName name="_xlnm.Print_Area" localSheetId="2">'(3)税務署別徴収状況-1'!$A$1:$N$28</definedName>
    <definedName name="_xlnm.Print_Area" localSheetId="3">'(3)税務署別徴収状況-2'!$A$1:$N$27</definedName>
    <definedName name="_xlnm.Print_Area" localSheetId="4">'(3)税務署別徴収状況-3'!$A$1:$K$27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'(3)税務署別徴収状況-1'!$1:$3</definedName>
    <definedName name="_xlnm.Print_Titles" localSheetId="3">'(3)税務署別徴収状況-2'!$1:$3</definedName>
    <definedName name="_xlnm.Print_Titles" localSheetId="4">'(3)税務署別徴収状況-3'!$1:$3</definedName>
  </definedNames>
  <calcPr fullCalcOnLoad="1"/>
</workbook>
</file>

<file path=xl/sharedStrings.xml><?xml version="1.0" encoding="utf-8"?>
<sst xmlns="http://schemas.openxmlformats.org/spreadsheetml/2006/main" count="496" uniqueCount="182">
  <si>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</si>
  <si>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</si>
  <si>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</si>
  <si>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</si>
  <si>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</si>
  <si>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</si>
  <si>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</si>
  <si>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</si>
  <si>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</si>
  <si>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</si>
  <si>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</si>
  <si>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</si>
  <si>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</si>
  <si>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</si>
  <si>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</si>
  <si>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</si>
  <si>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</si>
  <si>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</si>
  <si>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</si>
  <si>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</si>
  <si>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</si>
  <si>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</si>
  <si>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</si>
  <si>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申告所得税</t>
  </si>
  <si>
    <t>収納済額</t>
  </si>
  <si>
    <t>税務署名</t>
  </si>
  <si>
    <t>源泉所得税</t>
  </si>
  <si>
    <t>法人税</t>
  </si>
  <si>
    <t>相続税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</si>
  <si>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</si>
  <si>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</si>
  <si>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</si>
  <si>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</si>
  <si>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</si>
  <si>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</si>
  <si>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</si>
  <si>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</si>
  <si>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</si>
  <si>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(3)　税務署別徴収状況</t>
  </si>
  <si>
    <t>(3)　税務署別徴収状況（続）</t>
  </si>
  <si>
    <t>16－１　国税徴収状況</t>
  </si>
  <si>
    <t>所　得　税</t>
  </si>
  <si>
    <t>16－２　物納及び年賦延納</t>
  </si>
  <si>
    <t>(1)　物　納　状　況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</si>
  <si>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</si>
  <si>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</si>
  <si>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</si>
  <si>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</si>
  <si>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</si>
  <si>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</si>
  <si>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</si>
  <si>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</si>
  <si>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</si>
  <si>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</si>
  <si>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</si>
  <si>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</si>
  <si>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</si>
  <si>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</si>
  <si>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</si>
  <si>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</si>
  <si>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</si>
  <si>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</si>
  <si>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</si>
  <si>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</si>
  <si>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</si>
  <si>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</si>
  <si>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</si>
  <si>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</si>
  <si>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</si>
  <si>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人</t>
  </si>
  <si>
    <t>千円</t>
  </si>
  <si>
    <t>実</t>
  </si>
  <si>
    <t>　（注）　「人員」欄の「実」は、実人員を示す。</t>
  </si>
  <si>
    <t>本年度申請額</t>
  </si>
  <si>
    <t>許可額</t>
  </si>
  <si>
    <t>外</t>
  </si>
  <si>
    <t>　（注）　「収納済額」欄の外書は、過誤納額である。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</si>
  <si>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</si>
  <si>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</si>
  <si>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</si>
  <si>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</si>
  <si>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</si>
  <si>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</si>
  <si>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</si>
  <si>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区　　　　　　　　　　分</t>
  </si>
  <si>
    <t>区　　　　　　分</t>
  </si>
  <si>
    <t>物　　　納　　　許　　　可</t>
  </si>
  <si>
    <t>人　　　　　員</t>
  </si>
  <si>
    <t>金　　　　　額</t>
  </si>
  <si>
    <t>税務署名</t>
  </si>
  <si>
    <t>土地</t>
  </si>
  <si>
    <t>建物</t>
  </si>
  <si>
    <t>有価証券</t>
  </si>
  <si>
    <t>物 納 財 産 の 種 類</t>
  </si>
  <si>
    <t>平成15年度</t>
  </si>
  <si>
    <t>－</t>
  </si>
  <si>
    <t>－</t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</si>
  <si>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</si>
  <si>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</si>
  <si>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</si>
  <si>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</si>
  <si>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</si>
  <si>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</si>
  <si>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</si>
  <si>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</si>
  <si>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</si>
  <si>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</si>
  <si>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</si>
  <si>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</si>
  <si>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</si>
  <si>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</si>
  <si>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</si>
  <si>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</si>
  <si>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</si>
  <si>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</si>
  <si>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千円</t>
  </si>
  <si>
    <t>(1)　徴収状況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</si>
  <si>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</si>
  <si>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</si>
  <si>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</si>
  <si>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</si>
  <si>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</si>
  <si>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</si>
  <si>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</si>
  <si>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所　得　税</t>
  </si>
  <si>
    <t>申告所得税</t>
  </si>
  <si>
    <t>計</t>
  </si>
  <si>
    <t>合            計</t>
  </si>
  <si>
    <t>調査期間：平成19年４月１日から平成20年３月31日</t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</si>
  <si>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</si>
  <si>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</si>
  <si>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</si>
  <si>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</si>
  <si>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(2)　徴収状況の累年比較</t>
  </si>
  <si>
    <t>年度</t>
  </si>
  <si>
    <t>徴収決定済額</t>
  </si>
  <si>
    <t>不納欠損額</t>
  </si>
  <si>
    <t>収納未済額</t>
  </si>
  <si>
    <t>繰越分</t>
  </si>
  <si>
    <t>繰　越　分</t>
  </si>
  <si>
    <t>平成15年度</t>
  </si>
  <si>
    <t>平成16年度</t>
  </si>
  <si>
    <t>平成17年度</t>
  </si>
  <si>
    <t>平成18年度</t>
  </si>
  <si>
    <t>平成19年度</t>
  </si>
  <si>
    <t>総計</t>
  </si>
  <si>
    <t>金額</t>
  </si>
  <si>
    <t>処　理</t>
  </si>
  <si>
    <t>調査対象等：</t>
  </si>
  <si>
    <t>平成19年４月１日から平成20年３月31日までの間に相続税の物納について申請、許可、収納等のあったものを示した。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</si>
  <si>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</si>
  <si>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</si>
  <si>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</si>
  <si>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</si>
  <si>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</si>
  <si>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</si>
  <si>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</si>
  <si>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</si>
  <si>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</si>
  <si>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</si>
  <si>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</si>
  <si>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</si>
  <si>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</si>
  <si>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千円</t>
  </si>
  <si>
    <t>平成16年度</t>
  </si>
  <si>
    <t>平成17年度</t>
  </si>
  <si>
    <t>－</t>
  </si>
  <si>
    <t>平成18年度</t>
  </si>
  <si>
    <t>平成19年度</t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</si>
  <si>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</si>
  <si>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</si>
  <si>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</si>
  <si>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</si>
  <si>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</si>
  <si>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</si>
  <si>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</si>
  <si>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</si>
  <si>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</si>
  <si>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</si>
  <si>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　調査対象等：平成19年４月１日から平成20年３月31日までの間に相続税及び贈与税の年賦延納並びに所得税法
              第132条の規定による所得税の延納について、申請、許可、収納等のあったものを示した。</t>
  </si>
  <si>
    <t>Ｘ</t>
  </si>
  <si>
    <t>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</si>
</sst>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_ ;_ * \-#,##0_ ;_ * &quot;－&quot;_ ;_ @_ "/>
    <numFmt numFmtId="179" formatCode="#,##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 style="thin">
        <color indexed="55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>
        <color indexed="63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>
        <color indexed="63"/>
      </right>
      <top style="hair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>
        <color indexed="63"/>
      </right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hair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>
        <color indexed="55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21" borderId="10" xfId="0" applyNumberFormat="1" applyFont="1" applyFill="1" applyBorder="1" applyAlignment="1">
      <alignment horizontal="right" vertical="center"/>
    </xf>
    <xf numFmtId="3" fontId="2" fillId="21" borderId="11" xfId="0" applyNumberFormat="1" applyFont="1" applyFill="1" applyBorder="1" applyAlignment="1">
      <alignment horizontal="right" vertical="center"/>
    </xf>
    <xf numFmtId="3" fontId="2" fillId="21" borderId="12" xfId="0" applyNumberFormat="1" applyFont="1" applyFill="1" applyBorder="1" applyAlignment="1">
      <alignment horizontal="right" vertical="center"/>
    </xf>
    <xf numFmtId="3" fontId="2" fillId="21" borderId="13" xfId="0" applyNumberFormat="1" applyFont="1" applyFill="1" applyBorder="1" applyAlignment="1">
      <alignment horizontal="right" vertical="center"/>
    </xf>
    <xf numFmtId="3" fontId="2" fillId="21" borderId="14" xfId="0" applyNumberFormat="1" applyFont="1" applyFill="1" applyBorder="1" applyAlignment="1">
      <alignment horizontal="right" vertical="center"/>
    </xf>
    <xf numFmtId="3" fontId="2" fillId="21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3" fontId="2" fillId="21" borderId="25" xfId="0" applyNumberFormat="1" applyFont="1" applyFill="1" applyBorder="1" applyAlignment="1">
      <alignment horizontal="right" vertical="center"/>
    </xf>
    <xf numFmtId="3" fontId="2" fillId="21" borderId="26" xfId="0" applyNumberFormat="1" applyFont="1" applyFill="1" applyBorder="1" applyAlignment="1">
      <alignment horizontal="right" vertical="center"/>
    </xf>
    <xf numFmtId="3" fontId="2" fillId="21" borderId="2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21" borderId="29" xfId="0" applyFont="1" applyFill="1" applyBorder="1" applyAlignment="1">
      <alignment horizontal="right" vertical="center"/>
    </xf>
    <xf numFmtId="0" fontId="7" fillId="21" borderId="19" xfId="0" applyFont="1" applyFill="1" applyBorder="1" applyAlignment="1">
      <alignment horizontal="right" vertical="center"/>
    </xf>
    <xf numFmtId="0" fontId="7" fillId="21" borderId="30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distributed" vertical="center"/>
    </xf>
    <xf numFmtId="0" fontId="7" fillId="21" borderId="18" xfId="0" applyFont="1" applyFill="1" applyBorder="1" applyAlignment="1">
      <alignment horizontal="right"/>
    </xf>
    <xf numFmtId="0" fontId="7" fillId="21" borderId="19" xfId="0" applyFont="1" applyFill="1" applyBorder="1" applyAlignment="1">
      <alignment horizontal="right"/>
    </xf>
    <xf numFmtId="0" fontId="7" fillId="21" borderId="20" xfId="0" applyFont="1" applyFill="1" applyBorder="1" applyAlignment="1">
      <alignment horizontal="right"/>
    </xf>
    <xf numFmtId="0" fontId="7" fillId="21" borderId="18" xfId="0" applyFont="1" applyFill="1" applyBorder="1" applyAlignment="1">
      <alignment horizontal="right" vertical="center"/>
    </xf>
    <xf numFmtId="0" fontId="7" fillId="21" borderId="20" xfId="0" applyFont="1" applyFill="1" applyBorder="1" applyAlignment="1">
      <alignment horizontal="right" vertical="center"/>
    </xf>
    <xf numFmtId="0" fontId="7" fillId="24" borderId="28" xfId="0" applyFont="1" applyFill="1" applyBorder="1" applyAlignment="1">
      <alignment horizontal="distributed" vertical="center"/>
    </xf>
    <xf numFmtId="0" fontId="6" fillId="6" borderId="39" xfId="0" applyFont="1" applyFill="1" applyBorder="1" applyAlignment="1">
      <alignment horizontal="distributed" vertical="center"/>
    </xf>
    <xf numFmtId="0" fontId="6" fillId="6" borderId="40" xfId="0" applyFont="1" applyFill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2" fillId="6" borderId="42" xfId="0" applyFont="1" applyFill="1" applyBorder="1" applyAlignment="1">
      <alignment horizontal="distributed" vertical="center"/>
    </xf>
    <xf numFmtId="0" fontId="2" fillId="6" borderId="43" xfId="0" applyFont="1" applyFill="1" applyBorder="1" applyAlignment="1">
      <alignment horizontal="distributed" vertical="center"/>
    </xf>
    <xf numFmtId="0" fontId="2" fillId="6" borderId="44" xfId="0" applyFont="1" applyFill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 indent="1"/>
    </xf>
    <xf numFmtId="0" fontId="6" fillId="0" borderId="48" xfId="0" applyFont="1" applyBorder="1" applyAlignment="1">
      <alignment horizontal="distributed" vertical="center" indent="1"/>
    </xf>
    <xf numFmtId="0" fontId="6" fillId="0" borderId="49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 indent="1"/>
    </xf>
    <xf numFmtId="0" fontId="6" fillId="0" borderId="50" xfId="0" applyFont="1" applyBorder="1" applyAlignment="1">
      <alignment horizontal="distributed" vertical="center" indent="1"/>
    </xf>
    <xf numFmtId="0" fontId="6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22" borderId="21" xfId="0" applyFont="1" applyFill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21" borderId="37" xfId="0" applyFont="1" applyFill="1" applyBorder="1" applyAlignment="1">
      <alignment horizontal="right"/>
    </xf>
    <xf numFmtId="0" fontId="6" fillId="0" borderId="52" xfId="0" applyFont="1" applyBorder="1" applyAlignment="1">
      <alignment horizontal="distributed" vertical="center"/>
    </xf>
    <xf numFmtId="0" fontId="2" fillId="0" borderId="54" xfId="0" applyFont="1" applyFill="1" applyBorder="1" applyAlignment="1">
      <alignment horizontal="center" vertical="distributed" textRotation="255" indent="2"/>
    </xf>
    <xf numFmtId="0" fontId="2" fillId="0" borderId="54" xfId="0" applyFont="1" applyFill="1" applyBorder="1" applyAlignment="1">
      <alignment horizontal="distributed" vertical="center"/>
    </xf>
    <xf numFmtId="38" fontId="2" fillId="0" borderId="54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22" borderId="30" xfId="0" applyFont="1" applyFill="1" applyBorder="1" applyAlignment="1">
      <alignment horizontal="right"/>
    </xf>
    <xf numFmtId="0" fontId="7" fillId="21" borderId="55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57" xfId="0" applyFont="1" applyBorder="1" applyAlignment="1">
      <alignment horizontal="right" vertical="center" indent="1"/>
    </xf>
    <xf numFmtId="38" fontId="2" fillId="22" borderId="58" xfId="49" applyFont="1" applyFill="1" applyBorder="1" applyAlignment="1">
      <alignment horizontal="right" vertical="center" indent="1"/>
    </xf>
    <xf numFmtId="38" fontId="2" fillId="21" borderId="59" xfId="49" applyFont="1" applyFill="1" applyBorder="1" applyAlignment="1">
      <alignment horizontal="right" vertical="center" indent="1"/>
    </xf>
    <xf numFmtId="0" fontId="2" fillId="0" borderId="60" xfId="0" applyFont="1" applyBorder="1" applyAlignment="1">
      <alignment horizontal="right" vertical="center" indent="1"/>
    </xf>
    <xf numFmtId="38" fontId="2" fillId="22" borderId="61" xfId="49" applyFont="1" applyFill="1" applyBorder="1" applyAlignment="1">
      <alignment horizontal="right" vertical="center" indent="1"/>
    </xf>
    <xf numFmtId="38" fontId="2" fillId="21" borderId="62" xfId="49" applyFont="1" applyFill="1" applyBorder="1" applyAlignment="1">
      <alignment horizontal="right" vertical="center" inden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38" fontId="6" fillId="22" borderId="63" xfId="49" applyFont="1" applyFill="1" applyBorder="1" applyAlignment="1">
      <alignment horizontal="right" vertical="center" indent="1"/>
    </xf>
    <xf numFmtId="38" fontId="6" fillId="21" borderId="65" xfId="49" applyFont="1" applyFill="1" applyBorder="1" applyAlignment="1">
      <alignment horizontal="right" vertical="center" indent="1"/>
    </xf>
    <xf numFmtId="0" fontId="7" fillId="0" borderId="38" xfId="0" applyFont="1" applyBorder="1" applyAlignment="1">
      <alignment horizontal="center" vertical="center"/>
    </xf>
    <xf numFmtId="0" fontId="7" fillId="22" borderId="18" xfId="0" applyFont="1" applyFill="1" applyBorder="1" applyAlignment="1">
      <alignment horizontal="right" vertical="center"/>
    </xf>
    <xf numFmtId="0" fontId="7" fillId="21" borderId="53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21" borderId="66" xfId="0" applyFont="1" applyFill="1" applyBorder="1" applyAlignment="1">
      <alignment horizontal="right" vertical="center"/>
    </xf>
    <xf numFmtId="0" fontId="7" fillId="21" borderId="67" xfId="0" applyFont="1" applyFill="1" applyBorder="1" applyAlignment="1">
      <alignment horizontal="right" vertical="center"/>
    </xf>
    <xf numFmtId="176" fontId="2" fillId="22" borderId="25" xfId="0" applyNumberFormat="1" applyFont="1" applyFill="1" applyBorder="1" applyAlignment="1">
      <alignment horizontal="right" vertical="center"/>
    </xf>
    <xf numFmtId="176" fontId="2" fillId="21" borderId="27" xfId="0" applyNumberFormat="1" applyFont="1" applyFill="1" applyBorder="1" applyAlignment="1">
      <alignment horizontal="right" vertical="center"/>
    </xf>
    <xf numFmtId="176" fontId="2" fillId="21" borderId="68" xfId="0" applyNumberFormat="1" applyFont="1" applyFill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176" fontId="2" fillId="21" borderId="69" xfId="0" applyNumberFormat="1" applyFont="1" applyFill="1" applyBorder="1" applyAlignment="1">
      <alignment horizontal="right" vertical="center"/>
    </xf>
    <xf numFmtId="176" fontId="2" fillId="21" borderId="7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71" xfId="0" applyFont="1" applyBorder="1" applyAlignment="1">
      <alignment horizontal="distributed" vertical="center"/>
    </xf>
    <xf numFmtId="176" fontId="2" fillId="22" borderId="10" xfId="0" applyNumberFormat="1" applyFont="1" applyFill="1" applyBorder="1" applyAlignment="1">
      <alignment horizontal="right" vertical="center"/>
    </xf>
    <xf numFmtId="176" fontId="2" fillId="21" borderId="12" xfId="0" applyNumberFormat="1" applyFont="1" applyFill="1" applyBorder="1" applyAlignment="1">
      <alignment horizontal="right" vertical="center"/>
    </xf>
    <xf numFmtId="176" fontId="2" fillId="21" borderId="72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21" borderId="73" xfId="0" applyNumberFormat="1" applyFont="1" applyFill="1" applyBorder="1" applyAlignment="1">
      <alignment horizontal="right" vertical="center"/>
    </xf>
    <xf numFmtId="176" fontId="2" fillId="21" borderId="74" xfId="0" applyNumberFormat="1" applyFont="1" applyFill="1" applyBorder="1" applyAlignment="1">
      <alignment horizontal="right" vertical="center"/>
    </xf>
    <xf numFmtId="176" fontId="2" fillId="22" borderId="13" xfId="0" applyNumberFormat="1" applyFont="1" applyFill="1" applyBorder="1" applyAlignment="1">
      <alignment horizontal="right" vertical="center"/>
    </xf>
    <xf numFmtId="176" fontId="2" fillId="21" borderId="15" xfId="0" applyNumberFormat="1" applyFont="1" applyFill="1" applyBorder="1" applyAlignment="1">
      <alignment horizontal="right" vertical="center"/>
    </xf>
    <xf numFmtId="176" fontId="2" fillId="21" borderId="75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2" fillId="21" borderId="76" xfId="0" applyNumberFormat="1" applyFont="1" applyFill="1" applyBorder="1" applyAlignment="1">
      <alignment horizontal="right" vertical="center"/>
    </xf>
    <xf numFmtId="176" fontId="2" fillId="21" borderId="77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22" borderId="18" xfId="0" applyFont="1" applyFill="1" applyBorder="1" applyAlignment="1">
      <alignment horizontal="right"/>
    </xf>
    <xf numFmtId="0" fontId="2" fillId="0" borderId="79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0" fontId="6" fillId="0" borderId="62" xfId="0" applyFont="1" applyFill="1" applyBorder="1" applyAlignment="1">
      <alignment horizontal="distributed" vertical="center"/>
    </xf>
    <xf numFmtId="0" fontId="7" fillId="21" borderId="81" xfId="0" applyFont="1" applyFill="1" applyBorder="1" applyAlignment="1">
      <alignment horizontal="right" vertical="center"/>
    </xf>
    <xf numFmtId="0" fontId="7" fillId="24" borderId="55" xfId="0" applyFont="1" applyFill="1" applyBorder="1" applyAlignment="1">
      <alignment horizontal="distributed" vertical="center"/>
    </xf>
    <xf numFmtId="0" fontId="2" fillId="6" borderId="82" xfId="0" applyFont="1" applyFill="1" applyBorder="1" applyAlignment="1">
      <alignment horizontal="distributed" vertical="center"/>
    </xf>
    <xf numFmtId="0" fontId="2" fillId="6" borderId="83" xfId="0" applyFont="1" applyFill="1" applyBorder="1" applyAlignment="1">
      <alignment horizontal="distributed" vertical="center"/>
    </xf>
    <xf numFmtId="0" fontId="6" fillId="6" borderId="84" xfId="0" applyFont="1" applyFill="1" applyBorder="1" applyAlignment="1">
      <alignment horizontal="distributed" vertical="center"/>
    </xf>
    <xf numFmtId="0" fontId="2" fillId="0" borderId="85" xfId="0" applyFont="1" applyFill="1" applyBorder="1" applyAlignment="1">
      <alignment horizontal="distributed" vertical="center"/>
    </xf>
    <xf numFmtId="0" fontId="2" fillId="6" borderId="86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7" fillId="21" borderId="81" xfId="0" applyFont="1" applyFill="1" applyBorder="1" applyAlignment="1">
      <alignment horizontal="right"/>
    </xf>
    <xf numFmtId="0" fontId="6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distributed" vertical="center" indent="1"/>
    </xf>
    <xf numFmtId="0" fontId="2" fillId="0" borderId="6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1" fontId="2" fillId="21" borderId="87" xfId="0" applyNumberFormat="1" applyFont="1" applyFill="1" applyBorder="1" applyAlignment="1">
      <alignment horizontal="right" vertical="center"/>
    </xf>
    <xf numFmtId="41" fontId="2" fillId="21" borderId="88" xfId="0" applyNumberFormat="1" applyFont="1" applyFill="1" applyBorder="1" applyAlignment="1">
      <alignment horizontal="right" vertical="center"/>
    </xf>
    <xf numFmtId="41" fontId="2" fillId="21" borderId="89" xfId="0" applyNumberFormat="1" applyFont="1" applyFill="1" applyBorder="1" applyAlignment="1">
      <alignment horizontal="right" vertical="center"/>
    </xf>
    <xf numFmtId="41" fontId="2" fillId="21" borderId="90" xfId="0" applyNumberFormat="1" applyFont="1" applyFill="1" applyBorder="1" applyAlignment="1">
      <alignment horizontal="right" vertical="center"/>
    </xf>
    <xf numFmtId="41" fontId="2" fillId="21" borderId="91" xfId="0" applyNumberFormat="1" applyFont="1" applyFill="1" applyBorder="1" applyAlignment="1">
      <alignment horizontal="right" vertical="center"/>
    </xf>
    <xf numFmtId="41" fontId="2" fillId="21" borderId="92" xfId="0" applyNumberFormat="1" applyFont="1" applyFill="1" applyBorder="1" applyAlignment="1">
      <alignment horizontal="right" vertical="center"/>
    </xf>
    <xf numFmtId="41" fontId="6" fillId="21" borderId="93" xfId="0" applyNumberFormat="1" applyFont="1" applyFill="1" applyBorder="1" applyAlignment="1">
      <alignment horizontal="right" vertical="center"/>
    </xf>
    <xf numFmtId="41" fontId="6" fillId="21" borderId="94" xfId="0" applyNumberFormat="1" applyFont="1" applyFill="1" applyBorder="1" applyAlignment="1">
      <alignment horizontal="right" vertical="center"/>
    </xf>
    <xf numFmtId="41" fontId="6" fillId="21" borderId="95" xfId="0" applyNumberFormat="1" applyFont="1" applyFill="1" applyBorder="1" applyAlignment="1">
      <alignment horizontal="right" vertical="center"/>
    </xf>
    <xf numFmtId="41" fontId="2" fillId="21" borderId="96" xfId="0" applyNumberFormat="1" applyFont="1" applyFill="1" applyBorder="1" applyAlignment="1">
      <alignment horizontal="right" vertical="center"/>
    </xf>
    <xf numFmtId="41" fontId="2" fillId="21" borderId="11" xfId="0" applyNumberFormat="1" applyFont="1" applyFill="1" applyBorder="1" applyAlignment="1">
      <alignment horizontal="right" vertical="center"/>
    </xf>
    <xf numFmtId="41" fontId="2" fillId="21" borderId="61" xfId="0" applyNumberFormat="1" applyFont="1" applyFill="1" applyBorder="1" applyAlignment="1">
      <alignment horizontal="right" vertical="center"/>
    </xf>
    <xf numFmtId="41" fontId="2" fillId="21" borderId="97" xfId="0" applyNumberFormat="1" applyFont="1" applyFill="1" applyBorder="1" applyAlignment="1">
      <alignment horizontal="right" vertical="center"/>
    </xf>
    <xf numFmtId="41" fontId="2" fillId="21" borderId="98" xfId="0" applyNumberFormat="1" applyFont="1" applyFill="1" applyBorder="1" applyAlignment="1">
      <alignment horizontal="right" vertical="center"/>
    </xf>
    <xf numFmtId="41" fontId="2" fillId="21" borderId="99" xfId="0" applyNumberFormat="1" applyFont="1" applyFill="1" applyBorder="1" applyAlignment="1">
      <alignment horizontal="right" vertical="center"/>
    </xf>
    <xf numFmtId="41" fontId="6" fillId="21" borderId="100" xfId="0" applyNumberFormat="1" applyFont="1" applyFill="1" applyBorder="1" applyAlignment="1">
      <alignment horizontal="right" vertical="center"/>
    </xf>
    <xf numFmtId="41" fontId="6" fillId="21" borderId="101" xfId="0" applyNumberFormat="1" applyFont="1" applyFill="1" applyBorder="1" applyAlignment="1">
      <alignment horizontal="right" vertical="center"/>
    </xf>
    <xf numFmtId="41" fontId="6" fillId="21" borderId="102" xfId="0" applyNumberFormat="1" applyFont="1" applyFill="1" applyBorder="1" applyAlignment="1">
      <alignment horizontal="right" vertical="center"/>
    </xf>
    <xf numFmtId="41" fontId="2" fillId="21" borderId="103" xfId="0" applyNumberFormat="1" applyFont="1" applyFill="1" applyBorder="1" applyAlignment="1">
      <alignment horizontal="right" vertical="center"/>
    </xf>
    <xf numFmtId="41" fontId="2" fillId="21" borderId="31" xfId="0" applyNumberFormat="1" applyFont="1" applyFill="1" applyBorder="1" applyAlignment="1">
      <alignment horizontal="right" vertical="center"/>
    </xf>
    <xf numFmtId="41" fontId="2" fillId="21" borderId="104" xfId="0" applyNumberFormat="1" applyFont="1" applyFill="1" applyBorder="1" applyAlignment="1">
      <alignment horizontal="right" vertical="center"/>
    </xf>
    <xf numFmtId="41" fontId="2" fillId="21" borderId="105" xfId="0" applyNumberFormat="1" applyFont="1" applyFill="1" applyBorder="1" applyAlignment="1">
      <alignment horizontal="right" vertical="center"/>
    </xf>
    <xf numFmtId="41" fontId="2" fillId="21" borderId="32" xfId="0" applyNumberFormat="1" applyFont="1" applyFill="1" applyBorder="1" applyAlignment="1">
      <alignment horizontal="right" vertical="center"/>
    </xf>
    <xf numFmtId="41" fontId="2" fillId="21" borderId="106" xfId="0" applyNumberFormat="1" applyFont="1" applyFill="1" applyBorder="1" applyAlignment="1">
      <alignment horizontal="right" vertical="center"/>
    </xf>
    <xf numFmtId="41" fontId="6" fillId="21" borderId="107" xfId="0" applyNumberFormat="1" applyFont="1" applyFill="1" applyBorder="1" applyAlignment="1">
      <alignment horizontal="right" vertical="center"/>
    </xf>
    <xf numFmtId="41" fontId="6" fillId="21" borderId="33" xfId="0" applyNumberFormat="1" applyFont="1" applyFill="1" applyBorder="1" applyAlignment="1">
      <alignment horizontal="right" vertical="center"/>
    </xf>
    <xf numFmtId="41" fontId="6" fillId="21" borderId="108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11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109" xfId="0" applyNumberFormat="1" applyFont="1" applyFill="1" applyBorder="1" applyAlignment="1">
      <alignment horizontal="right" vertical="center"/>
    </xf>
    <xf numFmtId="41" fontId="2" fillId="21" borderId="110" xfId="0" applyNumberFormat="1" applyFont="1" applyFill="1" applyBorder="1" applyAlignment="1">
      <alignment horizontal="right" vertical="center"/>
    </xf>
    <xf numFmtId="41" fontId="2" fillId="21" borderId="111" xfId="0" applyNumberFormat="1" applyFont="1" applyFill="1" applyBorder="1" applyAlignment="1">
      <alignment horizontal="right" vertical="center"/>
    </xf>
    <xf numFmtId="41" fontId="2" fillId="21" borderId="112" xfId="0" applyNumberFormat="1" applyFont="1" applyFill="1" applyBorder="1" applyAlignment="1">
      <alignment horizontal="right" vertical="center"/>
    </xf>
    <xf numFmtId="41" fontId="2" fillId="21" borderId="113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09" xfId="0" applyNumberFormat="1" applyFont="1" applyFill="1" applyBorder="1" applyAlignment="1">
      <alignment horizontal="right" vertical="center"/>
    </xf>
    <xf numFmtId="41" fontId="6" fillId="21" borderId="114" xfId="0" applyNumberFormat="1" applyFont="1" applyFill="1" applyBorder="1" applyAlignment="1">
      <alignment horizontal="right" vertical="center"/>
    </xf>
    <xf numFmtId="41" fontId="6" fillId="21" borderId="115" xfId="0" applyNumberFormat="1" applyFont="1" applyFill="1" applyBorder="1" applyAlignment="1">
      <alignment horizontal="right" vertical="center"/>
    </xf>
    <xf numFmtId="41" fontId="6" fillId="21" borderId="116" xfId="0" applyNumberFormat="1" applyFont="1" applyFill="1" applyBorder="1" applyAlignment="1">
      <alignment horizontal="right" vertical="center"/>
    </xf>
    <xf numFmtId="41" fontId="6" fillId="21" borderId="117" xfId="0" applyNumberFormat="1" applyFont="1" applyFill="1" applyBorder="1" applyAlignment="1">
      <alignment horizontal="right" vertical="center"/>
    </xf>
    <xf numFmtId="41" fontId="6" fillId="21" borderId="118" xfId="0" applyNumberFormat="1" applyFont="1" applyFill="1" applyBorder="1" applyAlignment="1">
      <alignment horizontal="right" vertical="center"/>
    </xf>
    <xf numFmtId="41" fontId="6" fillId="21" borderId="119" xfId="0" applyNumberFormat="1" applyFont="1" applyFill="1" applyBorder="1" applyAlignment="1">
      <alignment horizontal="right" vertical="center"/>
    </xf>
    <xf numFmtId="41" fontId="2" fillId="0" borderId="25" xfId="0" applyNumberFormat="1" applyFont="1" applyFill="1" applyBorder="1" applyAlignment="1">
      <alignment horizontal="right" vertical="center"/>
    </xf>
    <xf numFmtId="41" fontId="2" fillId="0" borderId="26" xfId="0" applyNumberFormat="1" applyFont="1" applyFill="1" applyBorder="1" applyAlignment="1">
      <alignment horizontal="right" vertical="center"/>
    </xf>
    <xf numFmtId="41" fontId="2" fillId="0" borderId="27" xfId="0" applyNumberFormat="1" applyFont="1" applyFill="1" applyBorder="1" applyAlignment="1">
      <alignment horizontal="right" vertical="center"/>
    </xf>
    <xf numFmtId="41" fontId="2" fillId="0" borderId="120" xfId="0" applyNumberFormat="1" applyFont="1" applyFill="1" applyBorder="1" applyAlignment="1">
      <alignment horizontal="right" vertical="center"/>
    </xf>
    <xf numFmtId="41" fontId="6" fillId="21" borderId="121" xfId="0" applyNumberFormat="1" applyFont="1" applyFill="1" applyBorder="1" applyAlignment="1">
      <alignment horizontal="right" vertical="center"/>
    </xf>
    <xf numFmtId="41" fontId="6" fillId="21" borderId="98" xfId="0" applyNumberFormat="1" applyFont="1" applyFill="1" applyBorder="1" applyAlignment="1">
      <alignment horizontal="right" vertical="center"/>
    </xf>
    <xf numFmtId="41" fontId="6" fillId="21" borderId="122" xfId="0" applyNumberFormat="1" applyFont="1" applyFill="1" applyBorder="1" applyAlignment="1">
      <alignment horizontal="right" vertical="center"/>
    </xf>
    <xf numFmtId="41" fontId="6" fillId="21" borderId="123" xfId="0" applyNumberFormat="1" applyFont="1" applyFill="1" applyBorder="1" applyAlignment="1">
      <alignment horizontal="right" vertical="center"/>
    </xf>
    <xf numFmtId="41" fontId="6" fillId="21" borderId="124" xfId="0" applyNumberFormat="1" applyFont="1" applyFill="1" applyBorder="1" applyAlignment="1">
      <alignment horizontal="right" vertical="center"/>
    </xf>
    <xf numFmtId="41" fontId="6" fillId="21" borderId="125" xfId="0" applyNumberFormat="1" applyFont="1" applyFill="1" applyBorder="1" applyAlignment="1">
      <alignment horizontal="right" vertical="center"/>
    </xf>
    <xf numFmtId="41" fontId="2" fillId="0" borderId="114" xfId="0" applyNumberFormat="1" applyFont="1" applyFill="1" applyBorder="1" applyAlignment="1">
      <alignment horizontal="right" vertical="center"/>
    </xf>
    <xf numFmtId="41" fontId="2" fillId="0" borderId="115" xfId="0" applyNumberFormat="1" applyFont="1" applyFill="1" applyBorder="1" applyAlignment="1">
      <alignment horizontal="right" vertical="center"/>
    </xf>
    <xf numFmtId="41" fontId="2" fillId="0" borderId="116" xfId="0" applyNumberFormat="1" applyFont="1" applyFill="1" applyBorder="1" applyAlignment="1">
      <alignment horizontal="right" vertical="center"/>
    </xf>
    <xf numFmtId="0" fontId="7" fillId="0" borderId="126" xfId="49" applyNumberFormat="1" applyFont="1" applyBorder="1" applyAlignment="1">
      <alignment horizontal="right" vertical="center"/>
    </xf>
    <xf numFmtId="178" fontId="2" fillId="22" borderId="68" xfId="49" applyNumberFormat="1" applyFont="1" applyFill="1" applyBorder="1" applyAlignment="1">
      <alignment horizontal="right" vertical="center"/>
    </xf>
    <xf numFmtId="178" fontId="2" fillId="0" borderId="57" xfId="49" applyNumberFormat="1" applyFont="1" applyBorder="1" applyAlignment="1">
      <alignment horizontal="right" vertical="center"/>
    </xf>
    <xf numFmtId="178" fontId="2" fillId="21" borderId="127" xfId="49" applyNumberFormat="1" applyFont="1" applyFill="1" applyBorder="1" applyAlignment="1">
      <alignment horizontal="right" vertical="center"/>
    </xf>
    <xf numFmtId="178" fontId="2" fillId="22" borderId="72" xfId="49" applyNumberFormat="1" applyFont="1" applyFill="1" applyBorder="1" applyAlignment="1">
      <alignment horizontal="right" vertical="center"/>
    </xf>
    <xf numFmtId="178" fontId="2" fillId="0" borderId="60" xfId="49" applyNumberFormat="1" applyFont="1" applyBorder="1" applyAlignment="1">
      <alignment horizontal="right" vertical="center"/>
    </xf>
    <xf numFmtId="178" fontId="2" fillId="21" borderId="128" xfId="49" applyNumberFormat="1" applyFont="1" applyFill="1" applyBorder="1" applyAlignment="1">
      <alignment horizontal="right" vertical="center"/>
    </xf>
    <xf numFmtId="178" fontId="2" fillId="0" borderId="129" xfId="49" applyNumberFormat="1" applyFont="1" applyFill="1" applyBorder="1" applyAlignment="1">
      <alignment horizontal="right" vertical="center"/>
    </xf>
    <xf numFmtId="178" fontId="2" fillId="21" borderId="130" xfId="49" applyNumberFormat="1" applyFont="1" applyFill="1" applyBorder="1" applyAlignment="1">
      <alignment horizontal="right" vertical="center"/>
    </xf>
    <xf numFmtId="178" fontId="7" fillId="0" borderId="57" xfId="49" applyNumberFormat="1" applyFont="1" applyBorder="1" applyAlignment="1">
      <alignment horizontal="right" vertical="center"/>
    </xf>
    <xf numFmtId="178" fontId="6" fillId="22" borderId="72" xfId="49" applyNumberFormat="1" applyFont="1" applyFill="1" applyBorder="1" applyAlignment="1">
      <alignment horizontal="right" vertical="center"/>
    </xf>
    <xf numFmtId="178" fontId="6" fillId="21" borderId="128" xfId="49" applyNumberFormat="1" applyFont="1" applyFill="1" applyBorder="1" applyAlignment="1">
      <alignment horizontal="right" vertical="center"/>
    </xf>
    <xf numFmtId="178" fontId="2" fillId="22" borderId="131" xfId="49" applyNumberFormat="1" applyFont="1" applyFill="1" applyBorder="1" applyAlignment="1">
      <alignment horizontal="right" vertical="center"/>
    </xf>
    <xf numFmtId="178" fontId="2" fillId="0" borderId="132" xfId="49" applyNumberFormat="1" applyFont="1" applyBorder="1" applyAlignment="1">
      <alignment horizontal="right" vertical="center"/>
    </xf>
    <xf numFmtId="178" fontId="2" fillId="21" borderId="133" xfId="49" applyNumberFormat="1" applyFont="1" applyFill="1" applyBorder="1" applyAlignment="1">
      <alignment horizontal="right" vertical="center"/>
    </xf>
    <xf numFmtId="178" fontId="2" fillId="22" borderId="134" xfId="49" applyNumberFormat="1" applyFont="1" applyFill="1" applyBorder="1" applyAlignment="1">
      <alignment horizontal="right" vertical="center"/>
    </xf>
    <xf numFmtId="178" fontId="2" fillId="0" borderId="135" xfId="49" applyNumberFormat="1" applyFont="1" applyBorder="1" applyAlignment="1">
      <alignment horizontal="right" vertical="center"/>
    </xf>
    <xf numFmtId="178" fontId="2" fillId="21" borderId="136" xfId="49" applyNumberFormat="1" applyFont="1" applyFill="1" applyBorder="1" applyAlignment="1">
      <alignment horizontal="right" vertical="center"/>
    </xf>
    <xf numFmtId="178" fontId="2" fillId="22" borderId="137" xfId="49" applyNumberFormat="1" applyFont="1" applyFill="1" applyBorder="1" applyAlignment="1">
      <alignment horizontal="right" vertical="center"/>
    </xf>
    <xf numFmtId="178" fontId="2" fillId="0" borderId="138" xfId="49" applyNumberFormat="1" applyFont="1" applyBorder="1" applyAlignment="1">
      <alignment horizontal="right" vertical="center"/>
    </xf>
    <xf numFmtId="178" fontId="2" fillId="21" borderId="139" xfId="49" applyNumberFormat="1" applyFont="1" applyFill="1" applyBorder="1" applyAlignment="1">
      <alignment horizontal="right" vertical="center"/>
    </xf>
    <xf numFmtId="178" fontId="2" fillId="22" borderId="75" xfId="49" applyNumberFormat="1" applyFont="1" applyFill="1" applyBorder="1" applyAlignment="1">
      <alignment horizontal="right" vertical="center"/>
    </xf>
    <xf numFmtId="178" fontId="2" fillId="0" borderId="64" xfId="49" applyNumberFormat="1" applyFont="1" applyBorder="1" applyAlignment="1">
      <alignment horizontal="right" vertical="center"/>
    </xf>
    <xf numFmtId="178" fontId="2" fillId="21" borderId="140" xfId="49" applyNumberFormat="1" applyFont="1" applyFill="1" applyBorder="1" applyAlignment="1">
      <alignment horizontal="right" vertical="center"/>
    </xf>
    <xf numFmtId="178" fontId="2" fillId="22" borderId="141" xfId="49" applyNumberFormat="1" applyFont="1" applyFill="1" applyBorder="1" applyAlignment="1">
      <alignment horizontal="right" vertical="center"/>
    </xf>
    <xf numFmtId="178" fontId="2" fillId="21" borderId="142" xfId="49" applyNumberFormat="1" applyFont="1" applyFill="1" applyBorder="1" applyAlignment="1">
      <alignment horizontal="right" vertical="center"/>
    </xf>
    <xf numFmtId="178" fontId="2" fillId="21" borderId="143" xfId="49" applyNumberFormat="1" applyFont="1" applyFill="1" applyBorder="1" applyAlignment="1">
      <alignment horizontal="right" vertical="center"/>
    </xf>
    <xf numFmtId="178" fontId="2" fillId="22" borderId="25" xfId="49" applyNumberFormat="1" applyFont="1" applyFill="1" applyBorder="1" applyAlignment="1">
      <alignment horizontal="right" vertical="center"/>
    </xf>
    <xf numFmtId="178" fontId="2" fillId="21" borderId="27" xfId="49" applyNumberFormat="1" applyFont="1" applyFill="1" applyBorder="1" applyAlignment="1">
      <alignment horizontal="right" vertical="center"/>
    </xf>
    <xf numFmtId="178" fontId="2" fillId="22" borderId="144" xfId="49" applyNumberFormat="1" applyFont="1" applyFill="1" applyBorder="1" applyAlignment="1">
      <alignment horizontal="right" vertical="center"/>
    </xf>
    <xf numFmtId="178" fontId="2" fillId="21" borderId="145" xfId="49" applyNumberFormat="1" applyFont="1" applyFill="1" applyBorder="1" applyAlignment="1">
      <alignment horizontal="right" vertical="center"/>
    </xf>
    <xf numFmtId="178" fontId="2" fillId="21" borderId="146" xfId="49" applyNumberFormat="1" applyFont="1" applyFill="1" applyBorder="1" applyAlignment="1">
      <alignment horizontal="right" vertical="center"/>
    </xf>
    <xf numFmtId="178" fontId="2" fillId="22" borderId="147" xfId="49" applyNumberFormat="1" applyFont="1" applyFill="1" applyBorder="1" applyAlignment="1">
      <alignment horizontal="right" vertical="center"/>
    </xf>
    <xf numFmtId="178" fontId="2" fillId="21" borderId="148" xfId="49" applyNumberFormat="1" applyFont="1" applyFill="1" applyBorder="1" applyAlignment="1">
      <alignment horizontal="right" vertical="center"/>
    </xf>
    <xf numFmtId="178" fontId="2" fillId="21" borderId="149" xfId="49" applyNumberFormat="1" applyFont="1" applyFill="1" applyBorder="1" applyAlignment="1">
      <alignment horizontal="right" vertical="center"/>
    </xf>
    <xf numFmtId="178" fontId="2" fillId="22" borderId="107" xfId="49" applyNumberFormat="1" applyFont="1" applyFill="1" applyBorder="1" applyAlignment="1">
      <alignment horizontal="right" vertical="center"/>
    </xf>
    <xf numFmtId="178" fontId="2" fillId="21" borderId="33" xfId="49" applyNumberFormat="1" applyFont="1" applyFill="1" applyBorder="1" applyAlignment="1">
      <alignment horizontal="right" vertical="center"/>
    </xf>
    <xf numFmtId="178" fontId="2" fillId="21" borderId="150" xfId="49" applyNumberFormat="1" applyFont="1" applyFill="1" applyBorder="1" applyAlignment="1">
      <alignment horizontal="right" vertical="center"/>
    </xf>
    <xf numFmtId="178" fontId="2" fillId="22" borderId="151" xfId="49" applyNumberFormat="1" applyFont="1" applyFill="1" applyBorder="1" applyAlignment="1">
      <alignment horizontal="right" vertical="center"/>
    </xf>
    <xf numFmtId="178" fontId="2" fillId="21" borderId="152" xfId="49" applyNumberFormat="1" applyFont="1" applyFill="1" applyBorder="1" applyAlignment="1">
      <alignment horizontal="right" vertical="center"/>
    </xf>
    <xf numFmtId="178" fontId="2" fillId="22" borderId="123" xfId="49" applyNumberFormat="1" applyFont="1" applyFill="1" applyBorder="1" applyAlignment="1">
      <alignment horizontal="right" vertical="center"/>
    </xf>
    <xf numFmtId="178" fontId="2" fillId="21" borderId="124" xfId="49" applyNumberFormat="1" applyFont="1" applyFill="1" applyBorder="1" applyAlignment="1">
      <alignment horizontal="right" vertical="center"/>
    </xf>
    <xf numFmtId="178" fontId="2" fillId="21" borderId="153" xfId="49" applyNumberFormat="1" applyFont="1" applyFill="1" applyBorder="1" applyAlignment="1">
      <alignment horizontal="right" vertical="center"/>
    </xf>
    <xf numFmtId="179" fontId="2" fillId="21" borderId="90" xfId="0" applyNumberFormat="1" applyFont="1" applyFill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5" xfId="0" applyFont="1" applyBorder="1" applyAlignment="1">
      <alignment horizontal="distributed" vertical="center"/>
    </xf>
    <xf numFmtId="0" fontId="2" fillId="0" borderId="156" xfId="0" applyFont="1" applyBorder="1" applyAlignment="1">
      <alignment horizontal="distributed" vertical="center"/>
    </xf>
    <xf numFmtId="0" fontId="2" fillId="0" borderId="157" xfId="0" applyFont="1" applyBorder="1" applyAlignment="1">
      <alignment horizontal="distributed" vertical="center"/>
    </xf>
    <xf numFmtId="0" fontId="2" fillId="0" borderId="158" xfId="0" applyFont="1" applyBorder="1" applyAlignment="1">
      <alignment horizontal="distributed" vertical="center"/>
    </xf>
    <xf numFmtId="0" fontId="2" fillId="0" borderId="159" xfId="0" applyFont="1" applyBorder="1" applyAlignment="1">
      <alignment horizontal="distributed" vertical="center"/>
    </xf>
    <xf numFmtId="0" fontId="2" fillId="0" borderId="160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63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6" fillId="0" borderId="12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173" xfId="0" applyFont="1" applyBorder="1" applyAlignment="1">
      <alignment horizontal="distributed" vertical="center"/>
    </xf>
    <xf numFmtId="0" fontId="2" fillId="0" borderId="174" xfId="0" applyFont="1" applyBorder="1" applyAlignment="1">
      <alignment horizontal="distributed" vertical="center"/>
    </xf>
    <xf numFmtId="0" fontId="2" fillId="0" borderId="175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166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2" fillId="0" borderId="60" xfId="0" applyFont="1" applyBorder="1" applyAlignment="1">
      <alignment horizontal="center" vertical="center" textRotation="255" wrapText="1"/>
    </xf>
    <xf numFmtId="0" fontId="2" fillId="0" borderId="60" xfId="0" applyFont="1" applyBorder="1" applyAlignment="1">
      <alignment horizontal="center" vertical="center" textRotation="255"/>
    </xf>
    <xf numFmtId="0" fontId="2" fillId="0" borderId="151" xfId="0" applyFont="1" applyBorder="1" applyAlignment="1">
      <alignment horizontal="distributed" vertical="center"/>
    </xf>
    <xf numFmtId="0" fontId="2" fillId="0" borderId="152" xfId="0" applyFont="1" applyBorder="1" applyAlignment="1">
      <alignment horizontal="distributed" vertical="center"/>
    </xf>
    <xf numFmtId="0" fontId="2" fillId="0" borderId="176" xfId="0" applyFont="1" applyBorder="1" applyAlignment="1">
      <alignment horizontal="distributed" vertical="center"/>
    </xf>
    <xf numFmtId="0" fontId="2" fillId="0" borderId="177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137" xfId="0" applyFont="1" applyBorder="1" applyAlignment="1">
      <alignment horizontal="distributed" vertical="center"/>
    </xf>
    <xf numFmtId="0" fontId="2" fillId="0" borderId="132" xfId="0" applyFont="1" applyBorder="1" applyAlignment="1">
      <alignment horizontal="distributed" vertical="center"/>
    </xf>
    <xf numFmtId="0" fontId="2" fillId="0" borderId="178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179" xfId="0" applyFont="1" applyBorder="1" applyAlignment="1">
      <alignment horizontal="center" vertical="distributed" textRotation="255" indent="2"/>
    </xf>
    <xf numFmtId="0" fontId="2" fillId="0" borderId="180" xfId="0" applyFont="1" applyBorder="1" applyAlignment="1">
      <alignment horizontal="center" vertical="distributed" textRotation="255" indent="2"/>
    </xf>
    <xf numFmtId="0" fontId="2" fillId="0" borderId="181" xfId="0" applyFont="1" applyBorder="1" applyAlignment="1">
      <alignment horizontal="center" vertical="distributed" textRotation="255" indent="2"/>
    </xf>
    <xf numFmtId="0" fontId="2" fillId="0" borderId="68" xfId="0" applyFont="1" applyBorder="1" applyAlignment="1">
      <alignment horizontal="distributed" vertical="center"/>
    </xf>
    <xf numFmtId="0" fontId="2" fillId="0" borderId="182" xfId="0" applyFont="1" applyBorder="1" applyAlignment="1">
      <alignment horizontal="center" vertical="distributed" textRotation="255" indent="2"/>
    </xf>
    <xf numFmtId="0" fontId="2" fillId="0" borderId="183" xfId="0" applyFont="1" applyBorder="1" applyAlignment="1">
      <alignment horizontal="center" vertical="distributed" textRotation="255" indent="2"/>
    </xf>
    <xf numFmtId="0" fontId="2" fillId="0" borderId="13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67" xfId="0" applyFont="1" applyBorder="1" applyAlignment="1">
      <alignment horizontal="distributed" vertical="center"/>
    </xf>
    <xf numFmtId="0" fontId="2" fillId="0" borderId="184" xfId="0" applyFont="1" applyBorder="1" applyAlignment="1">
      <alignment horizontal="left" vertical="center"/>
    </xf>
    <xf numFmtId="0" fontId="2" fillId="0" borderId="157" xfId="0" applyFont="1" applyBorder="1" applyAlignment="1">
      <alignment horizontal="distributed" vertical="center" indent="4"/>
    </xf>
    <xf numFmtId="0" fontId="2" fillId="0" borderId="158" xfId="0" applyFont="1" applyBorder="1" applyAlignment="1">
      <alignment horizontal="distributed" vertical="center" indent="4"/>
    </xf>
    <xf numFmtId="0" fontId="2" fillId="0" borderId="185" xfId="0" applyFont="1" applyBorder="1" applyAlignment="1">
      <alignment horizontal="distributed" vertical="center" indent="4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distributed" textRotation="255" indent="2"/>
    </xf>
    <xf numFmtId="0" fontId="2" fillId="0" borderId="187" xfId="0" applyFont="1" applyBorder="1" applyAlignment="1">
      <alignment horizontal="center" vertical="distributed" textRotation="255" indent="2"/>
    </xf>
    <xf numFmtId="0" fontId="2" fillId="0" borderId="188" xfId="0" applyFont="1" applyBorder="1" applyAlignment="1">
      <alignment horizontal="center" vertical="distributed" textRotation="255" indent="2"/>
    </xf>
    <xf numFmtId="0" fontId="2" fillId="0" borderId="25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185" xfId="0" applyFont="1" applyBorder="1" applyAlignment="1">
      <alignment horizontal="center" vertical="center"/>
    </xf>
    <xf numFmtId="0" fontId="2" fillId="0" borderId="189" xfId="0" applyFont="1" applyBorder="1" applyAlignment="1">
      <alignment horizontal="center" vertical="center" textRotation="255"/>
    </xf>
    <xf numFmtId="0" fontId="0" fillId="0" borderId="190" xfId="0" applyBorder="1" applyAlignment="1">
      <alignment horizontal="center" vertical="center"/>
    </xf>
    <xf numFmtId="0" fontId="0" fillId="0" borderId="191" xfId="0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192" xfId="0" applyFont="1" applyBorder="1" applyAlignment="1">
      <alignment horizontal="center" vertical="center" wrapText="1"/>
    </xf>
    <xf numFmtId="0" fontId="2" fillId="0" borderId="193" xfId="0" applyFont="1" applyBorder="1" applyAlignment="1">
      <alignment horizontal="center" vertical="center" wrapText="1"/>
    </xf>
    <xf numFmtId="0" fontId="2" fillId="0" borderId="160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0" fillId="0" borderId="161" xfId="0" applyFont="1" applyBorder="1" applyAlignment="1">
      <alignment horizontal="distributed" vertical="center"/>
    </xf>
    <xf numFmtId="0" fontId="0" fillId="0" borderId="16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194" xfId="0" applyFont="1" applyBorder="1" applyAlignment="1">
      <alignment horizontal="center" vertical="center"/>
    </xf>
    <xf numFmtId="0" fontId="2" fillId="0" borderId="195" xfId="0" applyFont="1" applyBorder="1" applyAlignment="1">
      <alignment horizontal="center" vertical="center"/>
    </xf>
    <xf numFmtId="0" fontId="2" fillId="0" borderId="194" xfId="0" applyFont="1" applyBorder="1" applyAlignment="1">
      <alignment horizontal="distributed" vertical="center"/>
    </xf>
    <xf numFmtId="0" fontId="2" fillId="0" borderId="195" xfId="0" applyFont="1" applyBorder="1" applyAlignment="1">
      <alignment horizontal="distributed" vertical="center"/>
    </xf>
    <xf numFmtId="0" fontId="7" fillId="0" borderId="196" xfId="0" applyFont="1" applyBorder="1" applyAlignment="1">
      <alignment horizontal="right" vertical="center"/>
    </xf>
    <xf numFmtId="0" fontId="11" fillId="0" borderId="197" xfId="0" applyFont="1" applyBorder="1" applyAlignment="1">
      <alignment vertical="center"/>
    </xf>
    <xf numFmtId="0" fontId="7" fillId="0" borderId="198" xfId="0" applyFont="1" applyBorder="1" applyAlignment="1">
      <alignment horizontal="right" vertical="center"/>
    </xf>
    <xf numFmtId="0" fontId="11" fillId="0" borderId="176" xfId="0" applyFont="1" applyBorder="1" applyAlignment="1">
      <alignment vertical="center"/>
    </xf>
    <xf numFmtId="0" fontId="2" fillId="0" borderId="199" xfId="0" applyFont="1" applyBorder="1" applyAlignment="1">
      <alignment horizontal="distributed" vertical="center"/>
    </xf>
    <xf numFmtId="0" fontId="2" fillId="0" borderId="200" xfId="0" applyFont="1" applyBorder="1" applyAlignment="1">
      <alignment horizontal="distributed" vertical="center"/>
    </xf>
    <xf numFmtId="0" fontId="2" fillId="0" borderId="201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184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2" fillId="0" borderId="202" xfId="0" applyFont="1" applyBorder="1" applyAlignment="1">
      <alignment horizontal="distributed" vertical="center"/>
    </xf>
    <xf numFmtId="0" fontId="0" fillId="0" borderId="177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4" xfId="0" applyFont="1" applyBorder="1" applyAlignment="1">
      <alignment horizontal="left" vertical="center" wrapText="1"/>
    </xf>
    <xf numFmtId="0" fontId="2" fillId="0" borderId="203" xfId="0" applyFont="1" applyBorder="1" applyAlignment="1">
      <alignment horizontal="center" vertical="center" textRotation="255"/>
    </xf>
    <xf numFmtId="0" fontId="2" fillId="0" borderId="169" xfId="0" applyFont="1" applyBorder="1" applyAlignment="1">
      <alignment horizontal="center" vertical="center" textRotation="255"/>
    </xf>
    <xf numFmtId="0" fontId="2" fillId="0" borderId="204" xfId="0" applyFont="1" applyBorder="1" applyAlignment="1">
      <alignment horizontal="center" vertical="center" textRotation="255"/>
    </xf>
    <xf numFmtId="0" fontId="2" fillId="0" borderId="205" xfId="0" applyFont="1" applyBorder="1" applyAlignment="1">
      <alignment horizontal="distributed" vertical="center" wrapText="1"/>
    </xf>
    <xf numFmtId="0" fontId="0" fillId="0" borderId="202" xfId="0" applyFont="1" applyBorder="1" applyAlignment="1">
      <alignment horizontal="distributed" vertical="center" wrapText="1"/>
    </xf>
    <xf numFmtId="0" fontId="2" fillId="0" borderId="206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85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distributed" textRotation="255" indent="3"/>
    </xf>
    <xf numFmtId="0" fontId="2" fillId="0" borderId="207" xfId="0" applyFont="1" applyBorder="1" applyAlignment="1">
      <alignment horizontal="center" vertical="distributed" textRotation="255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workbookViewId="0" topLeftCell="A1">
      <pane xSplit="2" ySplit="1" topLeftCell="C2" activePane="bottomRight" state="frozen"/>
      <selection pane="topLeft" activeCell="H5" sqref="H5"/>
      <selection pane="topRight" activeCell="H5" sqref="H5"/>
      <selection pane="bottomLeft" activeCell="H5" sqref="H5"/>
      <selection pane="bottomRight" activeCell="A1" sqref="A1:P1"/>
    </sheetView>
  </sheetViews>
  <sheetFormatPr defaultColWidth="12.625" defaultRowHeight="13.5"/>
  <cols>
    <col min="1" max="2" width="10.625" style="2" customWidth="1"/>
    <col min="3" max="14" width="13.25390625" style="2" customWidth="1"/>
    <col min="15" max="15" width="10.00390625" style="2" customWidth="1"/>
    <col min="16" max="16" width="10.625" style="2" customWidth="1"/>
    <col min="17" max="16384" width="12.625" style="2" customWidth="1"/>
  </cols>
  <sheetData>
    <row r="1" spans="1:16" ht="15">
      <c r="A1" s="247" t="s">
        <v>40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ht="12" thickBot="1">
      <c r="A2" s="2" t="s">
        <v>116</v>
      </c>
    </row>
    <row r="3" spans="1:16" ht="19.5" customHeight="1">
      <c r="A3" s="261" t="s">
        <v>117</v>
      </c>
      <c r="B3" s="262"/>
      <c r="C3" s="250" t="s">
        <v>118</v>
      </c>
      <c r="D3" s="251"/>
      <c r="E3" s="252"/>
      <c r="F3" s="250" t="s">
        <v>119</v>
      </c>
      <c r="G3" s="251"/>
      <c r="H3" s="252"/>
      <c r="I3" s="250" t="s">
        <v>120</v>
      </c>
      <c r="J3" s="251"/>
      <c r="K3" s="252"/>
      <c r="L3" s="250" t="s">
        <v>121</v>
      </c>
      <c r="M3" s="251"/>
      <c r="N3" s="252"/>
      <c r="O3" s="253" t="s">
        <v>122</v>
      </c>
      <c r="P3" s="254"/>
    </row>
    <row r="4" spans="1:16" ht="15" customHeight="1">
      <c r="A4" s="263"/>
      <c r="B4" s="264"/>
      <c r="C4" s="19" t="s">
        <v>0</v>
      </c>
      <c r="D4" s="16" t="s">
        <v>123</v>
      </c>
      <c r="E4" s="20" t="s">
        <v>1</v>
      </c>
      <c r="F4" s="19" t="s">
        <v>0</v>
      </c>
      <c r="G4" s="16" t="s">
        <v>123</v>
      </c>
      <c r="H4" s="20" t="s">
        <v>1</v>
      </c>
      <c r="I4" s="19" t="s">
        <v>0</v>
      </c>
      <c r="J4" s="16" t="s">
        <v>123</v>
      </c>
      <c r="K4" s="20" t="s">
        <v>1</v>
      </c>
      <c r="L4" s="19" t="s">
        <v>0</v>
      </c>
      <c r="M4" s="16" t="s">
        <v>123</v>
      </c>
      <c r="N4" s="20" t="s">
        <v>1</v>
      </c>
      <c r="O4" s="255"/>
      <c r="P4" s="256"/>
    </row>
    <row r="5" spans="1:16" ht="11.25">
      <c r="A5" s="30"/>
      <c r="B5" s="35"/>
      <c r="C5" s="32" t="s">
        <v>2</v>
      </c>
      <c r="D5" s="33" t="s">
        <v>2</v>
      </c>
      <c r="E5" s="34" t="s">
        <v>2</v>
      </c>
      <c r="F5" s="32" t="s">
        <v>2</v>
      </c>
      <c r="G5" s="33" t="s">
        <v>2</v>
      </c>
      <c r="H5" s="34" t="s">
        <v>2</v>
      </c>
      <c r="I5" s="32" t="s">
        <v>2</v>
      </c>
      <c r="J5" s="33" t="s">
        <v>2</v>
      </c>
      <c r="K5" s="34" t="s">
        <v>2</v>
      </c>
      <c r="L5" s="32" t="s">
        <v>2</v>
      </c>
      <c r="M5" s="33" t="s">
        <v>2</v>
      </c>
      <c r="N5" s="34" t="s">
        <v>2</v>
      </c>
      <c r="O5" s="31"/>
      <c r="P5" s="42"/>
    </row>
    <row r="6" spans="1:16" ht="27" customHeight="1">
      <c r="A6" s="259" t="s">
        <v>124</v>
      </c>
      <c r="B6" s="36" t="s">
        <v>3</v>
      </c>
      <c r="C6" s="143">
        <v>217416714</v>
      </c>
      <c r="D6" s="144">
        <v>3322960</v>
      </c>
      <c r="E6" s="145">
        <v>220739675</v>
      </c>
      <c r="F6" s="143">
        <v>216780965</v>
      </c>
      <c r="G6" s="144">
        <v>822513</v>
      </c>
      <c r="H6" s="145">
        <v>217603477</v>
      </c>
      <c r="I6" s="143">
        <v>933</v>
      </c>
      <c r="J6" s="144">
        <v>312948</v>
      </c>
      <c r="K6" s="145">
        <f aca="true" t="shared" si="0" ref="K6:K20">SUM(I6:J6)</f>
        <v>313881</v>
      </c>
      <c r="L6" s="143">
        <v>634817</v>
      </c>
      <c r="M6" s="144">
        <v>2187499</v>
      </c>
      <c r="N6" s="145">
        <f aca="true" t="shared" si="1" ref="N6:N26">SUM(L6:M6)</f>
        <v>2822316</v>
      </c>
      <c r="O6" s="39" t="s">
        <v>3</v>
      </c>
      <c r="P6" s="257" t="s">
        <v>41</v>
      </c>
    </row>
    <row r="7" spans="1:16" ht="27" customHeight="1">
      <c r="A7" s="259"/>
      <c r="B7" s="37" t="s">
        <v>125</v>
      </c>
      <c r="C7" s="146">
        <v>51728492</v>
      </c>
      <c r="D7" s="147">
        <v>4933908</v>
      </c>
      <c r="E7" s="148">
        <f aca="true" t="shared" si="2" ref="E7:E26">SUM(C7:D7)</f>
        <v>56662400</v>
      </c>
      <c r="F7" s="146">
        <v>50195092</v>
      </c>
      <c r="G7" s="147">
        <v>1352693</v>
      </c>
      <c r="H7" s="148">
        <v>51547784</v>
      </c>
      <c r="I7" s="244">
        <v>0</v>
      </c>
      <c r="J7" s="147">
        <v>271572</v>
      </c>
      <c r="K7" s="148">
        <f t="shared" si="0"/>
        <v>271572</v>
      </c>
      <c r="L7" s="146">
        <v>1533400</v>
      </c>
      <c r="M7" s="147">
        <v>3309643</v>
      </c>
      <c r="N7" s="148">
        <f t="shared" si="1"/>
        <v>4843043</v>
      </c>
      <c r="O7" s="40" t="s">
        <v>125</v>
      </c>
      <c r="P7" s="257"/>
    </row>
    <row r="8" spans="1:16" s="3" customFormat="1" ht="27" customHeight="1">
      <c r="A8" s="260"/>
      <c r="B8" s="38" t="s">
        <v>4</v>
      </c>
      <c r="C8" s="149">
        <f>SUM(C6:C7)</f>
        <v>269145206</v>
      </c>
      <c r="D8" s="150">
        <f>SUM(D6:D7)</f>
        <v>8256868</v>
      </c>
      <c r="E8" s="151">
        <f>SUM(C8:D8)</f>
        <v>277402074</v>
      </c>
      <c r="F8" s="149">
        <v>266976056</v>
      </c>
      <c r="G8" s="150">
        <v>2175205</v>
      </c>
      <c r="H8" s="151">
        <v>269151262</v>
      </c>
      <c r="I8" s="149">
        <f>SUM(I6:I7)</f>
        <v>933</v>
      </c>
      <c r="J8" s="150">
        <v>584521</v>
      </c>
      <c r="K8" s="151">
        <f>SUM(I8:J8)</f>
        <v>585454</v>
      </c>
      <c r="L8" s="149">
        <f>SUM(L6:L7)</f>
        <v>2168217</v>
      </c>
      <c r="M8" s="150">
        <f>SUM(M6:M7)</f>
        <v>5497142</v>
      </c>
      <c r="N8" s="151">
        <f t="shared" si="1"/>
        <v>7665359</v>
      </c>
      <c r="O8" s="41" t="s">
        <v>126</v>
      </c>
      <c r="P8" s="258"/>
    </row>
    <row r="9" spans="1:16" ht="27" customHeight="1">
      <c r="A9" s="265" t="s">
        <v>5</v>
      </c>
      <c r="B9" s="266"/>
      <c r="C9" s="152">
        <v>184940336</v>
      </c>
      <c r="D9" s="153">
        <v>16283792</v>
      </c>
      <c r="E9" s="154">
        <f t="shared" si="2"/>
        <v>201224128</v>
      </c>
      <c r="F9" s="152">
        <v>182948009</v>
      </c>
      <c r="G9" s="153">
        <v>2882496</v>
      </c>
      <c r="H9" s="154">
        <f aca="true" t="shared" si="3" ref="H9:H20">SUM(F9:G9)</f>
        <v>185830505</v>
      </c>
      <c r="I9" s="152">
        <v>10392</v>
      </c>
      <c r="J9" s="153">
        <v>121528</v>
      </c>
      <c r="K9" s="154">
        <f t="shared" si="0"/>
        <v>131920</v>
      </c>
      <c r="L9" s="152">
        <v>1981935</v>
      </c>
      <c r="M9" s="153">
        <v>13279769</v>
      </c>
      <c r="N9" s="154">
        <f t="shared" si="1"/>
        <v>15261704</v>
      </c>
      <c r="O9" s="248" t="s">
        <v>5</v>
      </c>
      <c r="P9" s="249"/>
    </row>
    <row r="10" spans="1:16" ht="27" customHeight="1">
      <c r="A10" s="265" t="s">
        <v>6</v>
      </c>
      <c r="B10" s="266"/>
      <c r="C10" s="152">
        <v>23660541</v>
      </c>
      <c r="D10" s="153">
        <v>17252201</v>
      </c>
      <c r="E10" s="154">
        <f t="shared" si="2"/>
        <v>40912742</v>
      </c>
      <c r="F10" s="152">
        <v>23157309</v>
      </c>
      <c r="G10" s="153">
        <v>903584</v>
      </c>
      <c r="H10" s="154">
        <f t="shared" si="3"/>
        <v>24060893</v>
      </c>
      <c r="I10" s="152">
        <v>0</v>
      </c>
      <c r="J10" s="153">
        <v>18493</v>
      </c>
      <c r="K10" s="154">
        <f t="shared" si="0"/>
        <v>18493</v>
      </c>
      <c r="L10" s="152">
        <v>503232</v>
      </c>
      <c r="M10" s="153">
        <v>16330124</v>
      </c>
      <c r="N10" s="154">
        <f t="shared" si="1"/>
        <v>16833356</v>
      </c>
      <c r="O10" s="248" t="s">
        <v>6</v>
      </c>
      <c r="P10" s="249"/>
    </row>
    <row r="11" spans="1:16" ht="27" customHeight="1">
      <c r="A11" s="265" t="s">
        <v>7</v>
      </c>
      <c r="B11" s="266"/>
      <c r="C11" s="152" t="s">
        <v>180</v>
      </c>
      <c r="D11" s="153" t="s">
        <v>180</v>
      </c>
      <c r="E11" s="154" t="s">
        <v>180</v>
      </c>
      <c r="F11" s="152" t="s">
        <v>180</v>
      </c>
      <c r="G11" s="153" t="s">
        <v>180</v>
      </c>
      <c r="H11" s="154" t="s">
        <v>180</v>
      </c>
      <c r="I11" s="152" t="s">
        <v>180</v>
      </c>
      <c r="J11" s="153" t="s">
        <v>180</v>
      </c>
      <c r="K11" s="154" t="s">
        <v>180</v>
      </c>
      <c r="L11" s="152" t="s">
        <v>180</v>
      </c>
      <c r="M11" s="153" t="s">
        <v>180</v>
      </c>
      <c r="N11" s="154" t="s">
        <v>180</v>
      </c>
      <c r="O11" s="248" t="s">
        <v>7</v>
      </c>
      <c r="P11" s="249"/>
    </row>
    <row r="12" spans="1:16" ht="27" customHeight="1">
      <c r="A12" s="265" t="s">
        <v>8</v>
      </c>
      <c r="B12" s="266"/>
      <c r="C12" s="152">
        <v>0</v>
      </c>
      <c r="D12" s="153">
        <v>281078</v>
      </c>
      <c r="E12" s="154">
        <f t="shared" si="2"/>
        <v>281078</v>
      </c>
      <c r="F12" s="152">
        <v>0</v>
      </c>
      <c r="G12" s="153">
        <v>25876</v>
      </c>
      <c r="H12" s="154">
        <f t="shared" si="3"/>
        <v>25876</v>
      </c>
      <c r="I12" s="152">
        <v>0</v>
      </c>
      <c r="J12" s="153">
        <v>17332</v>
      </c>
      <c r="K12" s="154">
        <f t="shared" si="0"/>
        <v>17332</v>
      </c>
      <c r="L12" s="152">
        <v>0</v>
      </c>
      <c r="M12" s="153">
        <v>237870</v>
      </c>
      <c r="N12" s="154">
        <f t="shared" si="1"/>
        <v>237870</v>
      </c>
      <c r="O12" s="248" t="s">
        <v>8</v>
      </c>
      <c r="P12" s="249"/>
    </row>
    <row r="13" spans="1:16" ht="27" customHeight="1">
      <c r="A13" s="265" t="s">
        <v>9</v>
      </c>
      <c r="B13" s="266"/>
      <c r="C13" s="152">
        <v>255153569</v>
      </c>
      <c r="D13" s="153">
        <v>11390321</v>
      </c>
      <c r="E13" s="154">
        <f t="shared" si="2"/>
        <v>266543890</v>
      </c>
      <c r="F13" s="152">
        <v>248128627</v>
      </c>
      <c r="G13" s="153">
        <v>7289783</v>
      </c>
      <c r="H13" s="154">
        <f t="shared" si="3"/>
        <v>255418410</v>
      </c>
      <c r="I13" s="152">
        <v>14741</v>
      </c>
      <c r="J13" s="153">
        <v>464320</v>
      </c>
      <c r="K13" s="154">
        <f t="shared" si="0"/>
        <v>479061</v>
      </c>
      <c r="L13" s="152">
        <v>7010200</v>
      </c>
      <c r="M13" s="153">
        <v>3636218</v>
      </c>
      <c r="N13" s="154">
        <v>10646419</v>
      </c>
      <c r="O13" s="248" t="s">
        <v>9</v>
      </c>
      <c r="P13" s="249"/>
    </row>
    <row r="14" spans="1:16" ht="27" customHeight="1">
      <c r="A14" s="265" t="s">
        <v>10</v>
      </c>
      <c r="B14" s="266"/>
      <c r="C14" s="152">
        <v>14347081</v>
      </c>
      <c r="D14" s="153">
        <v>3079</v>
      </c>
      <c r="E14" s="154">
        <f t="shared" si="2"/>
        <v>14350160</v>
      </c>
      <c r="F14" s="152">
        <v>14345763</v>
      </c>
      <c r="G14" s="153">
        <v>3067</v>
      </c>
      <c r="H14" s="154">
        <f t="shared" si="3"/>
        <v>14348830</v>
      </c>
      <c r="I14" s="152">
        <v>0</v>
      </c>
      <c r="J14" s="153">
        <v>0</v>
      </c>
      <c r="K14" s="154">
        <f t="shared" si="0"/>
        <v>0</v>
      </c>
      <c r="L14" s="152">
        <v>1319</v>
      </c>
      <c r="M14" s="153">
        <v>12</v>
      </c>
      <c r="N14" s="154">
        <f t="shared" si="1"/>
        <v>1331</v>
      </c>
      <c r="O14" s="248" t="s">
        <v>10</v>
      </c>
      <c r="P14" s="249"/>
    </row>
    <row r="15" spans="1:16" ht="27" customHeight="1">
      <c r="A15" s="265" t="s">
        <v>11</v>
      </c>
      <c r="B15" s="266"/>
      <c r="C15" s="152">
        <v>0</v>
      </c>
      <c r="D15" s="153">
        <v>48</v>
      </c>
      <c r="E15" s="154">
        <f t="shared" si="2"/>
        <v>48</v>
      </c>
      <c r="F15" s="152">
        <v>0</v>
      </c>
      <c r="G15" s="153">
        <v>4</v>
      </c>
      <c r="H15" s="154">
        <f t="shared" si="3"/>
        <v>4</v>
      </c>
      <c r="I15" s="152">
        <v>0</v>
      </c>
      <c r="J15" s="153">
        <v>0</v>
      </c>
      <c r="K15" s="154">
        <f t="shared" si="0"/>
        <v>0</v>
      </c>
      <c r="L15" s="152">
        <v>0</v>
      </c>
      <c r="M15" s="153">
        <v>44</v>
      </c>
      <c r="N15" s="154">
        <f t="shared" si="1"/>
        <v>44</v>
      </c>
      <c r="O15" s="248" t="s">
        <v>11</v>
      </c>
      <c r="P15" s="249"/>
    </row>
    <row r="16" spans="1:16" ht="27" customHeight="1">
      <c r="A16" s="265" t="s">
        <v>12</v>
      </c>
      <c r="B16" s="266"/>
      <c r="C16" s="152">
        <v>15850412</v>
      </c>
      <c r="D16" s="153">
        <v>0</v>
      </c>
      <c r="E16" s="154">
        <f t="shared" si="2"/>
        <v>15850412</v>
      </c>
      <c r="F16" s="152">
        <v>15850412</v>
      </c>
      <c r="G16" s="153">
        <v>0</v>
      </c>
      <c r="H16" s="154">
        <f t="shared" si="3"/>
        <v>15850412</v>
      </c>
      <c r="I16" s="152">
        <v>0</v>
      </c>
      <c r="J16" s="153">
        <v>0</v>
      </c>
      <c r="K16" s="154">
        <f t="shared" si="0"/>
        <v>0</v>
      </c>
      <c r="L16" s="152">
        <v>0</v>
      </c>
      <c r="M16" s="153">
        <v>0</v>
      </c>
      <c r="N16" s="154">
        <f t="shared" si="1"/>
        <v>0</v>
      </c>
      <c r="O16" s="248" t="s">
        <v>12</v>
      </c>
      <c r="P16" s="249"/>
    </row>
    <row r="17" spans="1:16" ht="27" customHeight="1">
      <c r="A17" s="265" t="s">
        <v>13</v>
      </c>
      <c r="B17" s="266"/>
      <c r="C17" s="152" t="s">
        <v>180</v>
      </c>
      <c r="D17" s="153" t="s">
        <v>180</v>
      </c>
      <c r="E17" s="154" t="s">
        <v>180</v>
      </c>
      <c r="F17" s="152" t="s">
        <v>180</v>
      </c>
      <c r="G17" s="153" t="s">
        <v>180</v>
      </c>
      <c r="H17" s="154" t="s">
        <v>180</v>
      </c>
      <c r="I17" s="152" t="s">
        <v>180</v>
      </c>
      <c r="J17" s="153" t="s">
        <v>180</v>
      </c>
      <c r="K17" s="154" t="s">
        <v>180</v>
      </c>
      <c r="L17" s="152" t="s">
        <v>180</v>
      </c>
      <c r="M17" s="153" t="s">
        <v>180</v>
      </c>
      <c r="N17" s="154" t="s">
        <v>180</v>
      </c>
      <c r="O17" s="248" t="s">
        <v>13</v>
      </c>
      <c r="P17" s="249"/>
    </row>
    <row r="18" spans="1:16" ht="27" customHeight="1">
      <c r="A18" s="265" t="s">
        <v>14</v>
      </c>
      <c r="B18" s="266"/>
      <c r="C18" s="152">
        <v>0</v>
      </c>
      <c r="D18" s="153">
        <v>0</v>
      </c>
      <c r="E18" s="154">
        <f t="shared" si="2"/>
        <v>0</v>
      </c>
      <c r="F18" s="152">
        <v>0</v>
      </c>
      <c r="G18" s="153">
        <v>0</v>
      </c>
      <c r="H18" s="154">
        <f t="shared" si="3"/>
        <v>0</v>
      </c>
      <c r="I18" s="152">
        <v>0</v>
      </c>
      <c r="J18" s="153">
        <v>0</v>
      </c>
      <c r="K18" s="154">
        <f t="shared" si="0"/>
        <v>0</v>
      </c>
      <c r="L18" s="152">
        <v>0</v>
      </c>
      <c r="M18" s="153">
        <v>0</v>
      </c>
      <c r="N18" s="154">
        <f t="shared" si="1"/>
        <v>0</v>
      </c>
      <c r="O18" s="248" t="s">
        <v>14</v>
      </c>
      <c r="P18" s="249"/>
    </row>
    <row r="19" spans="1:16" ht="27" customHeight="1">
      <c r="A19" s="265" t="s">
        <v>15</v>
      </c>
      <c r="B19" s="266"/>
      <c r="C19" s="152">
        <v>0</v>
      </c>
      <c r="D19" s="153">
        <v>549171</v>
      </c>
      <c r="E19" s="154">
        <f t="shared" si="2"/>
        <v>549171</v>
      </c>
      <c r="F19" s="152">
        <v>0</v>
      </c>
      <c r="G19" s="153">
        <v>0</v>
      </c>
      <c r="H19" s="154">
        <f t="shared" si="3"/>
        <v>0</v>
      </c>
      <c r="I19" s="152">
        <v>0</v>
      </c>
      <c r="J19" s="153">
        <v>9</v>
      </c>
      <c r="K19" s="154">
        <f t="shared" si="0"/>
        <v>9</v>
      </c>
      <c r="L19" s="152">
        <v>0</v>
      </c>
      <c r="M19" s="153">
        <v>549162</v>
      </c>
      <c r="N19" s="154">
        <f t="shared" si="1"/>
        <v>549162</v>
      </c>
      <c r="O19" s="248" t="s">
        <v>15</v>
      </c>
      <c r="P19" s="249"/>
    </row>
    <row r="20" spans="1:16" ht="27" customHeight="1">
      <c r="A20" s="265" t="s">
        <v>16</v>
      </c>
      <c r="B20" s="266"/>
      <c r="C20" s="152">
        <v>11005457</v>
      </c>
      <c r="D20" s="153">
        <v>0</v>
      </c>
      <c r="E20" s="154">
        <f t="shared" si="2"/>
        <v>11005457</v>
      </c>
      <c r="F20" s="152">
        <v>11005457</v>
      </c>
      <c r="G20" s="153">
        <v>0</v>
      </c>
      <c r="H20" s="154">
        <f t="shared" si="3"/>
        <v>11005457</v>
      </c>
      <c r="I20" s="152">
        <v>0</v>
      </c>
      <c r="J20" s="153">
        <v>0</v>
      </c>
      <c r="K20" s="154">
        <f t="shared" si="0"/>
        <v>0</v>
      </c>
      <c r="L20" s="152">
        <v>0</v>
      </c>
      <c r="M20" s="153">
        <v>0</v>
      </c>
      <c r="N20" s="154">
        <f t="shared" si="1"/>
        <v>0</v>
      </c>
      <c r="O20" s="248" t="s">
        <v>16</v>
      </c>
      <c r="P20" s="249"/>
    </row>
    <row r="21" spans="1:16" ht="27" customHeight="1">
      <c r="A21" s="265" t="s">
        <v>17</v>
      </c>
      <c r="B21" s="266"/>
      <c r="C21" s="152" t="s">
        <v>180</v>
      </c>
      <c r="D21" s="153" t="s">
        <v>180</v>
      </c>
      <c r="E21" s="154" t="s">
        <v>180</v>
      </c>
      <c r="F21" s="152" t="s">
        <v>180</v>
      </c>
      <c r="G21" s="153" t="s">
        <v>180</v>
      </c>
      <c r="H21" s="154" t="s">
        <v>180</v>
      </c>
      <c r="I21" s="152" t="s">
        <v>180</v>
      </c>
      <c r="J21" s="153" t="s">
        <v>180</v>
      </c>
      <c r="K21" s="154" t="s">
        <v>180</v>
      </c>
      <c r="L21" s="152" t="s">
        <v>180</v>
      </c>
      <c r="M21" s="153" t="s">
        <v>180</v>
      </c>
      <c r="N21" s="154" t="s">
        <v>180</v>
      </c>
      <c r="O21" s="248" t="s">
        <v>17</v>
      </c>
      <c r="P21" s="249"/>
    </row>
    <row r="22" spans="1:16" ht="27" customHeight="1">
      <c r="A22" s="265" t="s">
        <v>18</v>
      </c>
      <c r="B22" s="266"/>
      <c r="C22" s="152">
        <v>396701</v>
      </c>
      <c r="D22" s="153">
        <v>15187</v>
      </c>
      <c r="E22" s="154">
        <f t="shared" si="2"/>
        <v>411888</v>
      </c>
      <c r="F22" s="152">
        <v>395052</v>
      </c>
      <c r="G22" s="153">
        <v>6647</v>
      </c>
      <c r="H22" s="154">
        <f aca="true" t="shared" si="4" ref="H22:H27">SUM(F22:G22)</f>
        <v>401699</v>
      </c>
      <c r="I22" s="152">
        <v>0</v>
      </c>
      <c r="J22" s="153">
        <v>0</v>
      </c>
      <c r="K22" s="154">
        <f aca="true" t="shared" si="5" ref="K22:K27">SUM(I22:J22)</f>
        <v>0</v>
      </c>
      <c r="L22" s="152">
        <v>1649</v>
      </c>
      <c r="M22" s="153">
        <v>8540</v>
      </c>
      <c r="N22" s="154">
        <f t="shared" si="1"/>
        <v>10189</v>
      </c>
      <c r="O22" s="248" t="s">
        <v>18</v>
      </c>
      <c r="P22" s="249"/>
    </row>
    <row r="23" spans="1:16" ht="27" customHeight="1">
      <c r="A23" s="265" t="s">
        <v>19</v>
      </c>
      <c r="B23" s="266"/>
      <c r="C23" s="152">
        <v>2930</v>
      </c>
      <c r="D23" s="153">
        <v>0</v>
      </c>
      <c r="E23" s="154">
        <f t="shared" si="2"/>
        <v>2930</v>
      </c>
      <c r="F23" s="152">
        <v>2930</v>
      </c>
      <c r="G23" s="153">
        <v>0</v>
      </c>
      <c r="H23" s="154">
        <f t="shared" si="4"/>
        <v>2930</v>
      </c>
      <c r="I23" s="152">
        <v>0</v>
      </c>
      <c r="J23" s="153">
        <v>0</v>
      </c>
      <c r="K23" s="154">
        <f t="shared" si="5"/>
        <v>0</v>
      </c>
      <c r="L23" s="152">
        <v>0</v>
      </c>
      <c r="M23" s="153">
        <v>0</v>
      </c>
      <c r="N23" s="154">
        <f t="shared" si="1"/>
        <v>0</v>
      </c>
      <c r="O23" s="248" t="s">
        <v>19</v>
      </c>
      <c r="P23" s="249"/>
    </row>
    <row r="24" spans="1:16" ht="27" customHeight="1">
      <c r="A24" s="265" t="s">
        <v>20</v>
      </c>
      <c r="B24" s="266"/>
      <c r="C24" s="152">
        <v>259082</v>
      </c>
      <c r="D24" s="153">
        <v>0</v>
      </c>
      <c r="E24" s="154">
        <f t="shared" si="2"/>
        <v>259082</v>
      </c>
      <c r="F24" s="152">
        <v>258877</v>
      </c>
      <c r="G24" s="153">
        <v>0</v>
      </c>
      <c r="H24" s="154">
        <f t="shared" si="4"/>
        <v>258877</v>
      </c>
      <c r="I24" s="152">
        <v>0</v>
      </c>
      <c r="J24" s="153">
        <v>0</v>
      </c>
      <c r="K24" s="154">
        <f t="shared" si="5"/>
        <v>0</v>
      </c>
      <c r="L24" s="152">
        <v>206</v>
      </c>
      <c r="M24" s="153">
        <v>0</v>
      </c>
      <c r="N24" s="154">
        <f t="shared" si="1"/>
        <v>206</v>
      </c>
      <c r="O24" s="248" t="s">
        <v>20</v>
      </c>
      <c r="P24" s="249"/>
    </row>
    <row r="25" spans="1:16" ht="27" customHeight="1">
      <c r="A25" s="265" t="s">
        <v>21</v>
      </c>
      <c r="B25" s="266"/>
      <c r="C25" s="152" t="s">
        <v>180</v>
      </c>
      <c r="D25" s="153" t="s">
        <v>180</v>
      </c>
      <c r="E25" s="154" t="s">
        <v>180</v>
      </c>
      <c r="F25" s="152" t="s">
        <v>180</v>
      </c>
      <c r="G25" s="153" t="s">
        <v>180</v>
      </c>
      <c r="H25" s="154" t="s">
        <v>180</v>
      </c>
      <c r="I25" s="152" t="s">
        <v>180</v>
      </c>
      <c r="J25" s="153" t="s">
        <v>180</v>
      </c>
      <c r="K25" s="154" t="s">
        <v>180</v>
      </c>
      <c r="L25" s="152" t="s">
        <v>180</v>
      </c>
      <c r="M25" s="153" t="s">
        <v>180</v>
      </c>
      <c r="N25" s="154" t="s">
        <v>180</v>
      </c>
      <c r="O25" s="248" t="s">
        <v>21</v>
      </c>
      <c r="P25" s="249"/>
    </row>
    <row r="26" spans="1:16" ht="27" customHeight="1" thickBot="1">
      <c r="A26" s="269"/>
      <c r="B26" s="246"/>
      <c r="C26" s="155"/>
      <c r="D26" s="156"/>
      <c r="E26" s="157">
        <f t="shared" si="2"/>
        <v>0</v>
      </c>
      <c r="F26" s="155"/>
      <c r="G26" s="156"/>
      <c r="H26" s="157">
        <f t="shared" si="4"/>
        <v>0</v>
      </c>
      <c r="I26" s="155"/>
      <c r="J26" s="156"/>
      <c r="K26" s="157">
        <f t="shared" si="5"/>
        <v>0</v>
      </c>
      <c r="L26" s="155"/>
      <c r="M26" s="156"/>
      <c r="N26" s="157">
        <f t="shared" si="1"/>
        <v>0</v>
      </c>
      <c r="O26" s="271"/>
      <c r="P26" s="272"/>
    </row>
    <row r="27" spans="1:16" s="3" customFormat="1" ht="27" customHeight="1" thickBot="1" thickTop="1">
      <c r="A27" s="245" t="s">
        <v>127</v>
      </c>
      <c r="B27" s="270"/>
      <c r="C27" s="158">
        <v>811233628</v>
      </c>
      <c r="D27" s="159">
        <v>56764242</v>
      </c>
      <c r="E27" s="160">
        <f>SUM(C27:D27)</f>
        <v>867997870</v>
      </c>
      <c r="F27" s="158">
        <v>796819405</v>
      </c>
      <c r="G27" s="159">
        <v>16017228</v>
      </c>
      <c r="H27" s="160">
        <f t="shared" si="4"/>
        <v>812836633</v>
      </c>
      <c r="I27" s="158">
        <f>SUM(I8:I26)</f>
        <v>26066</v>
      </c>
      <c r="J27" s="159">
        <v>1206351</v>
      </c>
      <c r="K27" s="160">
        <f t="shared" si="5"/>
        <v>1232417</v>
      </c>
      <c r="L27" s="158">
        <v>14388157</v>
      </c>
      <c r="M27" s="159">
        <v>39540663</v>
      </c>
      <c r="N27" s="160">
        <v>53928820</v>
      </c>
      <c r="O27" s="267" t="s">
        <v>127</v>
      </c>
      <c r="P27" s="268"/>
    </row>
    <row r="28" ht="11.25">
      <c r="A28" s="1" t="s">
        <v>128</v>
      </c>
    </row>
    <row r="29" ht="11.25">
      <c r="A29" s="1" t="s">
        <v>129</v>
      </c>
    </row>
    <row r="30" spans="1:2" ht="11.25">
      <c r="A30" s="1" t="s">
        <v>130</v>
      </c>
      <c r="B30" s="4"/>
    </row>
    <row r="31" ht="11.25">
      <c r="A31" s="1" t="s">
        <v>131</v>
      </c>
    </row>
    <row r="32" ht="11.25">
      <c r="A32" s="1" t="s">
        <v>132</v>
      </c>
    </row>
    <row r="33" ht="11.25">
      <c r="A33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O19:P19"/>
    <mergeCell ref="A19:B19"/>
    <mergeCell ref="O17:P17"/>
    <mergeCell ref="O18:P18"/>
    <mergeCell ref="A18:B18"/>
    <mergeCell ref="A17:B17"/>
    <mergeCell ref="O15:P15"/>
    <mergeCell ref="A16:B16"/>
    <mergeCell ref="O16:P16"/>
    <mergeCell ref="A15:B15"/>
    <mergeCell ref="A23:B23"/>
    <mergeCell ref="O23:P23"/>
    <mergeCell ref="O22:P22"/>
    <mergeCell ref="O20:P20"/>
    <mergeCell ref="O21:P21"/>
    <mergeCell ref="A20:B20"/>
    <mergeCell ref="A22:B22"/>
    <mergeCell ref="A21:B21"/>
    <mergeCell ref="O27:P27"/>
    <mergeCell ref="A24:B24"/>
    <mergeCell ref="O24:P24"/>
    <mergeCell ref="A25:B25"/>
    <mergeCell ref="O25:P25"/>
    <mergeCell ref="A26:B26"/>
    <mergeCell ref="A27:B27"/>
    <mergeCell ref="O26:P26"/>
    <mergeCell ref="A13:B13"/>
    <mergeCell ref="O13:P13"/>
    <mergeCell ref="A14:B14"/>
    <mergeCell ref="O14:P14"/>
    <mergeCell ref="A12:B12"/>
    <mergeCell ref="O12:P12"/>
    <mergeCell ref="A9:B9"/>
    <mergeCell ref="O9:P9"/>
    <mergeCell ref="A10:B10"/>
    <mergeCell ref="O10:P10"/>
    <mergeCell ref="A11:B11"/>
    <mergeCell ref="A1:P1"/>
    <mergeCell ref="O11:P11"/>
    <mergeCell ref="L3:N3"/>
    <mergeCell ref="O3:P4"/>
    <mergeCell ref="P6:P8"/>
    <mergeCell ref="A6:A8"/>
    <mergeCell ref="I3:K3"/>
    <mergeCell ref="F3:H3"/>
    <mergeCell ref="C3:E3"/>
    <mergeCell ref="A3:B4"/>
  </mergeCells>
  <printOptions horizontalCentered="1"/>
  <pageMargins left="0.63" right="0.16" top="0.984251968503937" bottom="0.5905511811023623" header="0.5118110236220472" footer="0.5118110236220472"/>
  <pageSetup horizontalDpi="1200" verticalDpi="1200" orientation="landscape" paperSize="9" scale="66" r:id="rId1"/>
  <headerFooter alignWithMargins="0">
    <oddFooter>&amp;R金沢国税局
国税徴収１
(H19)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B1" sqref="B1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133</v>
      </c>
    </row>
    <row r="2" spans="1:14" ht="15" customHeight="1">
      <c r="A2" s="273" t="s">
        <v>134</v>
      </c>
      <c r="B2" s="250" t="s">
        <v>135</v>
      </c>
      <c r="C2" s="251"/>
      <c r="D2" s="252"/>
      <c r="E2" s="250" t="s">
        <v>24</v>
      </c>
      <c r="F2" s="251"/>
      <c r="G2" s="252"/>
      <c r="H2" s="250" t="s">
        <v>136</v>
      </c>
      <c r="I2" s="251"/>
      <c r="J2" s="252"/>
      <c r="K2" s="250" t="s">
        <v>137</v>
      </c>
      <c r="L2" s="251"/>
      <c r="M2" s="251"/>
      <c r="N2" s="275" t="s">
        <v>134</v>
      </c>
    </row>
    <row r="3" spans="1:14" ht="18" customHeight="1">
      <c r="A3" s="274"/>
      <c r="B3" s="15" t="s">
        <v>0</v>
      </c>
      <c r="C3" s="16" t="s">
        <v>138</v>
      </c>
      <c r="D3" s="18" t="s">
        <v>1</v>
      </c>
      <c r="E3" s="15" t="s">
        <v>0</v>
      </c>
      <c r="F3" s="17" t="s">
        <v>139</v>
      </c>
      <c r="G3" s="18" t="s">
        <v>1</v>
      </c>
      <c r="H3" s="15" t="s">
        <v>0</v>
      </c>
      <c r="I3" s="17" t="s">
        <v>139</v>
      </c>
      <c r="J3" s="18" t="s">
        <v>1</v>
      </c>
      <c r="K3" s="15" t="s">
        <v>0</v>
      </c>
      <c r="L3" s="17" t="s">
        <v>139</v>
      </c>
      <c r="M3" s="18" t="s">
        <v>1</v>
      </c>
      <c r="N3" s="276"/>
    </row>
    <row r="4" spans="1:14" s="26" customFormat="1" ht="11.25">
      <c r="A4" s="43"/>
      <c r="B4" s="44" t="s">
        <v>2</v>
      </c>
      <c r="C4" s="45" t="s">
        <v>2</v>
      </c>
      <c r="D4" s="46" t="s">
        <v>2</v>
      </c>
      <c r="E4" s="44" t="s">
        <v>2</v>
      </c>
      <c r="F4" s="45" t="s">
        <v>2</v>
      </c>
      <c r="G4" s="46" t="s">
        <v>2</v>
      </c>
      <c r="H4" s="44" t="s">
        <v>2</v>
      </c>
      <c r="I4" s="45" t="s">
        <v>2</v>
      </c>
      <c r="J4" s="46" t="s">
        <v>2</v>
      </c>
      <c r="K4" s="44" t="s">
        <v>2</v>
      </c>
      <c r="L4" s="45" t="s">
        <v>2</v>
      </c>
      <c r="M4" s="46" t="s">
        <v>2</v>
      </c>
      <c r="N4" s="43"/>
    </row>
    <row r="5" spans="1:14" s="141" customFormat="1" ht="30" customHeight="1">
      <c r="A5" s="21" t="s">
        <v>140</v>
      </c>
      <c r="B5" s="23">
        <v>793532956</v>
      </c>
      <c r="C5" s="24">
        <v>67103596</v>
      </c>
      <c r="D5" s="25">
        <v>860636552</v>
      </c>
      <c r="E5" s="23">
        <v>773829285</v>
      </c>
      <c r="F5" s="24">
        <v>17555806</v>
      </c>
      <c r="G5" s="25">
        <v>791385090</v>
      </c>
      <c r="H5" s="23">
        <v>61856</v>
      </c>
      <c r="I5" s="24">
        <v>1915703</v>
      </c>
      <c r="J5" s="25">
        <v>1977559</v>
      </c>
      <c r="K5" s="23">
        <v>19641816</v>
      </c>
      <c r="L5" s="24">
        <v>47632088</v>
      </c>
      <c r="M5" s="25">
        <v>67273904</v>
      </c>
      <c r="N5" s="21" t="s">
        <v>140</v>
      </c>
    </row>
    <row r="6" spans="1:14" s="141" customFormat="1" ht="30" customHeight="1">
      <c r="A6" s="21" t="s">
        <v>141</v>
      </c>
      <c r="B6" s="6">
        <v>804084934</v>
      </c>
      <c r="C6" s="7">
        <v>63777431</v>
      </c>
      <c r="D6" s="8">
        <v>867862366</v>
      </c>
      <c r="E6" s="6">
        <v>786418940</v>
      </c>
      <c r="F6" s="7">
        <v>18671943</v>
      </c>
      <c r="G6" s="8">
        <v>805090882</v>
      </c>
      <c r="H6" s="6">
        <v>11268</v>
      </c>
      <c r="I6" s="7">
        <v>1358819</v>
      </c>
      <c r="J6" s="8">
        <v>1370087</v>
      </c>
      <c r="K6" s="6">
        <v>17654727</v>
      </c>
      <c r="L6" s="7">
        <v>43746670</v>
      </c>
      <c r="M6" s="8">
        <v>61401396</v>
      </c>
      <c r="N6" s="21" t="s">
        <v>141</v>
      </c>
    </row>
    <row r="7" spans="1:14" s="141" customFormat="1" ht="30" customHeight="1">
      <c r="A7" s="21" t="s">
        <v>142</v>
      </c>
      <c r="B7" s="6">
        <v>837864959</v>
      </c>
      <c r="C7" s="7">
        <v>60207301</v>
      </c>
      <c r="D7" s="8">
        <v>898072260</v>
      </c>
      <c r="E7" s="6">
        <v>817286111</v>
      </c>
      <c r="F7" s="7">
        <v>16727208</v>
      </c>
      <c r="G7" s="8">
        <v>834013318</v>
      </c>
      <c r="H7" s="6">
        <v>19859</v>
      </c>
      <c r="I7" s="7">
        <v>1498281</v>
      </c>
      <c r="J7" s="8">
        <v>1518140</v>
      </c>
      <c r="K7" s="6">
        <v>20558990</v>
      </c>
      <c r="L7" s="7">
        <v>41981812</v>
      </c>
      <c r="M7" s="8">
        <v>62540802</v>
      </c>
      <c r="N7" s="21" t="s">
        <v>142</v>
      </c>
    </row>
    <row r="8" spans="1:14" s="141" customFormat="1" ht="30" customHeight="1">
      <c r="A8" s="21" t="s">
        <v>143</v>
      </c>
      <c r="B8" s="6">
        <v>862810317</v>
      </c>
      <c r="C8" s="7">
        <v>58018364</v>
      </c>
      <c r="D8" s="8">
        <v>920828681</v>
      </c>
      <c r="E8" s="6">
        <v>846220023</v>
      </c>
      <c r="F8" s="7">
        <v>16138402</v>
      </c>
      <c r="G8" s="8">
        <v>862358426</v>
      </c>
      <c r="H8" s="6">
        <v>5401</v>
      </c>
      <c r="I8" s="7">
        <v>1351115</v>
      </c>
      <c r="J8" s="8">
        <v>1356516</v>
      </c>
      <c r="K8" s="6">
        <v>16584893</v>
      </c>
      <c r="L8" s="7">
        <v>40528847</v>
      </c>
      <c r="M8" s="8">
        <v>57113740</v>
      </c>
      <c r="N8" s="21" t="s">
        <v>143</v>
      </c>
    </row>
    <row r="9" spans="1:14" ht="30" customHeight="1" thickBot="1">
      <c r="A9" s="22" t="s">
        <v>144</v>
      </c>
      <c r="B9" s="9">
        <v>811233628</v>
      </c>
      <c r="C9" s="10">
        <v>56764242</v>
      </c>
      <c r="D9" s="11">
        <f>SUM(B9:C9)</f>
        <v>867997870</v>
      </c>
      <c r="E9" s="9">
        <v>796819405</v>
      </c>
      <c r="F9" s="10">
        <v>16017228</v>
      </c>
      <c r="G9" s="11">
        <f>SUM(E9:F9)</f>
        <v>812836633</v>
      </c>
      <c r="H9" s="9">
        <v>26066</v>
      </c>
      <c r="I9" s="10">
        <v>1206351</v>
      </c>
      <c r="J9" s="11">
        <f>SUM(H9:I9)</f>
        <v>1232417</v>
      </c>
      <c r="K9" s="9">
        <v>14388157</v>
      </c>
      <c r="L9" s="10">
        <v>39540663</v>
      </c>
      <c r="M9" s="11">
        <f>SUM(K9:L9)</f>
        <v>53928820</v>
      </c>
      <c r="N9" s="22" t="s">
        <v>144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5" right="0.75" top="1" bottom="1" header="0.512" footer="0.512"/>
  <pageSetup fitToHeight="1" fitToWidth="1" horizontalDpi="1200" verticalDpi="1200" orientation="landscape" paperSize="9" scale="75" r:id="rId1"/>
  <headerFooter alignWithMargins="0">
    <oddFooter>&amp;R金沢国税局
国税徴収１
(H19)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C1" sqref="C1"/>
    </sheetView>
  </sheetViews>
  <sheetFormatPr defaultColWidth="5.875" defaultRowHeight="13.5"/>
  <cols>
    <col min="1" max="13" width="11.625" style="2" customWidth="1"/>
    <col min="14" max="14" width="10.625" style="5" customWidth="1"/>
    <col min="15" max="16384" width="5.875" style="2" customWidth="1"/>
  </cols>
  <sheetData>
    <row r="1" ht="12" thickBot="1">
      <c r="A1" s="2" t="s">
        <v>38</v>
      </c>
    </row>
    <row r="2" spans="1:14" s="5" customFormat="1" ht="14.25" customHeight="1">
      <c r="A2" s="277" t="s">
        <v>25</v>
      </c>
      <c r="B2" s="250" t="s">
        <v>26</v>
      </c>
      <c r="C2" s="251"/>
      <c r="D2" s="252"/>
      <c r="E2" s="250" t="s">
        <v>23</v>
      </c>
      <c r="F2" s="251"/>
      <c r="G2" s="252"/>
      <c r="H2" s="250" t="s">
        <v>27</v>
      </c>
      <c r="I2" s="251"/>
      <c r="J2" s="252"/>
      <c r="K2" s="250" t="s">
        <v>28</v>
      </c>
      <c r="L2" s="251"/>
      <c r="M2" s="252"/>
      <c r="N2" s="275" t="s">
        <v>89</v>
      </c>
    </row>
    <row r="3" spans="1:14" s="5" customFormat="1" ht="18" customHeight="1">
      <c r="A3" s="278"/>
      <c r="B3" s="27" t="s">
        <v>29</v>
      </c>
      <c r="C3" s="16" t="s">
        <v>24</v>
      </c>
      <c r="D3" s="18" t="s">
        <v>30</v>
      </c>
      <c r="E3" s="27" t="s">
        <v>29</v>
      </c>
      <c r="F3" s="16" t="s">
        <v>24</v>
      </c>
      <c r="G3" s="18" t="s">
        <v>30</v>
      </c>
      <c r="H3" s="27" t="s">
        <v>29</v>
      </c>
      <c r="I3" s="16" t="s">
        <v>24</v>
      </c>
      <c r="J3" s="18" t="s">
        <v>30</v>
      </c>
      <c r="K3" s="27" t="s">
        <v>29</v>
      </c>
      <c r="L3" s="16" t="s">
        <v>24</v>
      </c>
      <c r="M3" s="18" t="s">
        <v>30</v>
      </c>
      <c r="N3" s="276"/>
    </row>
    <row r="4" spans="1:14" ht="11.25">
      <c r="A4" s="49"/>
      <c r="B4" s="47" t="s">
        <v>2</v>
      </c>
      <c r="C4" s="33" t="s">
        <v>2</v>
      </c>
      <c r="D4" s="48" t="s">
        <v>2</v>
      </c>
      <c r="E4" s="47" t="s">
        <v>2</v>
      </c>
      <c r="F4" s="33" t="s">
        <v>2</v>
      </c>
      <c r="G4" s="48" t="s">
        <v>2</v>
      </c>
      <c r="H4" s="47" t="s">
        <v>2</v>
      </c>
      <c r="I4" s="33" t="s">
        <v>2</v>
      </c>
      <c r="J4" s="48" t="s">
        <v>2</v>
      </c>
      <c r="K4" s="47" t="s">
        <v>2</v>
      </c>
      <c r="L4" s="33" t="s">
        <v>2</v>
      </c>
      <c r="M4" s="129" t="s">
        <v>2</v>
      </c>
      <c r="N4" s="130"/>
    </row>
    <row r="5" spans="1:14" ht="18" customHeight="1">
      <c r="A5" s="55" t="s">
        <v>97</v>
      </c>
      <c r="B5" s="161">
        <v>45236453</v>
      </c>
      <c r="C5" s="144">
        <v>44843081</v>
      </c>
      <c r="D5" s="162">
        <v>333661</v>
      </c>
      <c r="E5" s="161">
        <v>8218787</v>
      </c>
      <c r="F5" s="144">
        <v>7685373</v>
      </c>
      <c r="G5" s="162">
        <v>494807</v>
      </c>
      <c r="H5" s="161">
        <v>34992454</v>
      </c>
      <c r="I5" s="144">
        <v>34536473</v>
      </c>
      <c r="J5" s="162">
        <v>446886</v>
      </c>
      <c r="K5" s="161">
        <v>2978751</v>
      </c>
      <c r="L5" s="144">
        <v>2966575</v>
      </c>
      <c r="M5" s="163">
        <v>12136</v>
      </c>
      <c r="N5" s="131" t="str">
        <f>IF(A5="","",A5)</f>
        <v>富山</v>
      </c>
    </row>
    <row r="6" spans="1:14" ht="18" customHeight="1">
      <c r="A6" s="53" t="s">
        <v>98</v>
      </c>
      <c r="B6" s="164">
        <v>18367323</v>
      </c>
      <c r="C6" s="147">
        <v>18208876</v>
      </c>
      <c r="D6" s="165">
        <v>152509</v>
      </c>
      <c r="E6" s="164">
        <v>5159431</v>
      </c>
      <c r="F6" s="147">
        <v>4871215</v>
      </c>
      <c r="G6" s="165">
        <v>279367</v>
      </c>
      <c r="H6" s="164">
        <v>18848754</v>
      </c>
      <c r="I6" s="147">
        <v>18484120</v>
      </c>
      <c r="J6" s="165">
        <v>363729</v>
      </c>
      <c r="K6" s="164">
        <v>2446164</v>
      </c>
      <c r="L6" s="147">
        <v>2431915</v>
      </c>
      <c r="M6" s="166">
        <v>14249</v>
      </c>
      <c r="N6" s="132" t="str">
        <f>IF(A6="","",A6)</f>
        <v>高岡</v>
      </c>
    </row>
    <row r="7" spans="1:14" ht="18" customHeight="1">
      <c r="A7" s="53" t="s">
        <v>99</v>
      </c>
      <c r="B7" s="164">
        <v>11530923</v>
      </c>
      <c r="C7" s="147">
        <v>11455611</v>
      </c>
      <c r="D7" s="165">
        <v>71231</v>
      </c>
      <c r="E7" s="164">
        <v>2968402</v>
      </c>
      <c r="F7" s="147">
        <v>2740377</v>
      </c>
      <c r="G7" s="165">
        <v>217639</v>
      </c>
      <c r="H7" s="164">
        <v>8484031</v>
      </c>
      <c r="I7" s="147">
        <v>8386215</v>
      </c>
      <c r="J7" s="165">
        <v>96122</v>
      </c>
      <c r="K7" s="164">
        <v>1194177</v>
      </c>
      <c r="L7" s="147">
        <v>1121990</v>
      </c>
      <c r="M7" s="166">
        <v>72188</v>
      </c>
      <c r="N7" s="132" t="str">
        <f>IF(A7="","",A7)</f>
        <v>魚津</v>
      </c>
    </row>
    <row r="8" spans="1:14" ht="18" customHeight="1">
      <c r="A8" s="53" t="s">
        <v>100</v>
      </c>
      <c r="B8" s="164">
        <v>5857547</v>
      </c>
      <c r="C8" s="147">
        <v>5830735</v>
      </c>
      <c r="D8" s="165">
        <v>25457</v>
      </c>
      <c r="E8" s="164">
        <v>1644883</v>
      </c>
      <c r="F8" s="147">
        <v>1566329</v>
      </c>
      <c r="G8" s="165">
        <v>72297</v>
      </c>
      <c r="H8" s="164">
        <v>3614682</v>
      </c>
      <c r="I8" s="147">
        <v>3564324</v>
      </c>
      <c r="J8" s="165">
        <v>50359</v>
      </c>
      <c r="K8" s="164">
        <v>1170674</v>
      </c>
      <c r="L8" s="147">
        <v>1153697</v>
      </c>
      <c r="M8" s="166">
        <v>16977</v>
      </c>
      <c r="N8" s="132" t="str">
        <f>IF(A8="","",A8)</f>
        <v>砺波</v>
      </c>
    </row>
    <row r="9" spans="1:14" s="3" customFormat="1" ht="18" customHeight="1">
      <c r="A9" s="50" t="s">
        <v>101</v>
      </c>
      <c r="B9" s="167">
        <f>SUM(B5:B8)</f>
        <v>80992246</v>
      </c>
      <c r="C9" s="150">
        <f aca="true" t="shared" si="0" ref="C9:K9">SUM(C5:C8)</f>
        <v>80338303</v>
      </c>
      <c r="D9" s="168">
        <v>582859</v>
      </c>
      <c r="E9" s="167">
        <f t="shared" si="0"/>
        <v>17991503</v>
      </c>
      <c r="F9" s="150">
        <v>16863295</v>
      </c>
      <c r="G9" s="168">
        <f t="shared" si="0"/>
        <v>1064110</v>
      </c>
      <c r="H9" s="167">
        <f t="shared" si="0"/>
        <v>65939921</v>
      </c>
      <c r="I9" s="150">
        <f t="shared" si="0"/>
        <v>64971132</v>
      </c>
      <c r="J9" s="168">
        <v>957095</v>
      </c>
      <c r="K9" s="167">
        <f t="shared" si="0"/>
        <v>7789766</v>
      </c>
      <c r="L9" s="150">
        <v>7674178</v>
      </c>
      <c r="M9" s="169">
        <v>115549</v>
      </c>
      <c r="N9" s="133" t="str">
        <f>IF(A9="","",A9)</f>
        <v>富山県計</v>
      </c>
    </row>
    <row r="10" spans="1:14" s="12" customFormat="1" ht="18" customHeight="1">
      <c r="A10" s="13"/>
      <c r="B10" s="170"/>
      <c r="C10" s="171"/>
      <c r="D10" s="172"/>
      <c r="E10" s="170"/>
      <c r="F10" s="171"/>
      <c r="G10" s="172"/>
      <c r="H10" s="170"/>
      <c r="I10" s="171"/>
      <c r="J10" s="172"/>
      <c r="K10" s="170"/>
      <c r="L10" s="171"/>
      <c r="M10" s="173"/>
      <c r="N10" s="134"/>
    </row>
    <row r="11" spans="1:14" ht="18" customHeight="1">
      <c r="A11" s="54" t="s">
        <v>102</v>
      </c>
      <c r="B11" s="174">
        <v>55826045</v>
      </c>
      <c r="C11" s="175">
        <v>55300354</v>
      </c>
      <c r="D11" s="176">
        <v>487168</v>
      </c>
      <c r="E11" s="174">
        <v>13817151</v>
      </c>
      <c r="F11" s="175">
        <v>12613487</v>
      </c>
      <c r="G11" s="176">
        <v>1145643</v>
      </c>
      <c r="H11" s="174">
        <v>38744668</v>
      </c>
      <c r="I11" s="175">
        <v>38130079</v>
      </c>
      <c r="J11" s="176">
        <v>607565</v>
      </c>
      <c r="K11" s="174">
        <v>6061405</v>
      </c>
      <c r="L11" s="175">
        <v>5763941</v>
      </c>
      <c r="M11" s="177">
        <v>281444</v>
      </c>
      <c r="N11" s="135" t="str">
        <f aca="true" t="shared" si="1" ref="N11:N16">IF(A11="","",A11)</f>
        <v>金沢</v>
      </c>
    </row>
    <row r="12" spans="1:14" ht="18" customHeight="1">
      <c r="A12" s="53" t="s">
        <v>103</v>
      </c>
      <c r="B12" s="164">
        <v>5375011</v>
      </c>
      <c r="C12" s="147">
        <v>5356382</v>
      </c>
      <c r="D12" s="165">
        <v>17147</v>
      </c>
      <c r="E12" s="164">
        <v>1171577</v>
      </c>
      <c r="F12" s="147">
        <v>1117641</v>
      </c>
      <c r="G12" s="165">
        <v>50858</v>
      </c>
      <c r="H12" s="164">
        <v>2887040</v>
      </c>
      <c r="I12" s="147">
        <v>2880822</v>
      </c>
      <c r="J12" s="165">
        <v>6218</v>
      </c>
      <c r="K12" s="164">
        <v>201296</v>
      </c>
      <c r="L12" s="147">
        <v>200264</v>
      </c>
      <c r="M12" s="166">
        <v>1032</v>
      </c>
      <c r="N12" s="132" t="str">
        <f t="shared" si="1"/>
        <v>七尾</v>
      </c>
    </row>
    <row r="13" spans="1:14" ht="18" customHeight="1">
      <c r="A13" s="53" t="s">
        <v>104</v>
      </c>
      <c r="B13" s="164">
        <v>12597924</v>
      </c>
      <c r="C13" s="147">
        <v>12477603</v>
      </c>
      <c r="D13" s="165">
        <v>100025</v>
      </c>
      <c r="E13" s="164">
        <v>4617199</v>
      </c>
      <c r="F13" s="147">
        <v>4394011</v>
      </c>
      <c r="G13" s="165">
        <v>213516</v>
      </c>
      <c r="H13" s="164">
        <v>17364975</v>
      </c>
      <c r="I13" s="147">
        <v>17221487</v>
      </c>
      <c r="J13" s="165">
        <v>141825</v>
      </c>
      <c r="K13" s="164">
        <v>1234006</v>
      </c>
      <c r="L13" s="147">
        <v>1194149</v>
      </c>
      <c r="M13" s="166">
        <v>39542</v>
      </c>
      <c r="N13" s="132" t="str">
        <f t="shared" si="1"/>
        <v>小松</v>
      </c>
    </row>
    <row r="14" spans="1:14" ht="18" customHeight="1">
      <c r="A14" s="53" t="s">
        <v>105</v>
      </c>
      <c r="B14" s="164">
        <v>2158233</v>
      </c>
      <c r="C14" s="147">
        <v>2141246</v>
      </c>
      <c r="D14" s="165">
        <v>15365</v>
      </c>
      <c r="E14" s="164">
        <v>644171</v>
      </c>
      <c r="F14" s="147">
        <v>615527</v>
      </c>
      <c r="G14" s="165">
        <v>28371</v>
      </c>
      <c r="H14" s="164">
        <v>865580</v>
      </c>
      <c r="I14" s="147">
        <v>843765</v>
      </c>
      <c r="J14" s="165">
        <v>21692</v>
      </c>
      <c r="K14" s="164">
        <v>134936</v>
      </c>
      <c r="L14" s="147">
        <v>133882</v>
      </c>
      <c r="M14" s="166">
        <v>1054</v>
      </c>
      <c r="N14" s="132" t="str">
        <f t="shared" si="1"/>
        <v>輪島</v>
      </c>
    </row>
    <row r="15" spans="1:14" ht="18" customHeight="1">
      <c r="A15" s="53" t="s">
        <v>106</v>
      </c>
      <c r="B15" s="164">
        <v>8044132</v>
      </c>
      <c r="C15" s="147">
        <v>7974143</v>
      </c>
      <c r="D15" s="165">
        <v>67088</v>
      </c>
      <c r="E15" s="164">
        <v>2686414</v>
      </c>
      <c r="F15" s="147">
        <v>2504341</v>
      </c>
      <c r="G15" s="165">
        <v>169047</v>
      </c>
      <c r="H15" s="164">
        <v>11696298</v>
      </c>
      <c r="I15" s="147">
        <v>11673435</v>
      </c>
      <c r="J15" s="165">
        <v>22862</v>
      </c>
      <c r="K15" s="164">
        <v>1807598</v>
      </c>
      <c r="L15" s="147">
        <v>1779888</v>
      </c>
      <c r="M15" s="166">
        <v>27711</v>
      </c>
      <c r="N15" s="132" t="str">
        <f t="shared" si="1"/>
        <v>松任</v>
      </c>
    </row>
    <row r="16" spans="1:14" s="3" customFormat="1" ht="18" customHeight="1">
      <c r="A16" s="50" t="s">
        <v>107</v>
      </c>
      <c r="B16" s="167">
        <f>SUM(B11:B15)</f>
        <v>84001345</v>
      </c>
      <c r="C16" s="150">
        <v>83249727</v>
      </c>
      <c r="D16" s="168">
        <f aca="true" t="shared" si="2" ref="D16:M16">SUM(D11:D15)</f>
        <v>686793</v>
      </c>
      <c r="E16" s="167">
        <f>SUM(E11:E15)</f>
        <v>22936512</v>
      </c>
      <c r="F16" s="150">
        <f t="shared" si="2"/>
        <v>21245007</v>
      </c>
      <c r="G16" s="168">
        <f t="shared" si="2"/>
        <v>1607435</v>
      </c>
      <c r="H16" s="167">
        <f t="shared" si="2"/>
        <v>71558561</v>
      </c>
      <c r="I16" s="150">
        <f>SUM(I11:I15)</f>
        <v>70749588</v>
      </c>
      <c r="J16" s="168">
        <v>800161</v>
      </c>
      <c r="K16" s="167">
        <v>9439240</v>
      </c>
      <c r="L16" s="150">
        <f t="shared" si="2"/>
        <v>9072124</v>
      </c>
      <c r="M16" s="169">
        <f t="shared" si="2"/>
        <v>350783</v>
      </c>
      <c r="N16" s="133" t="str">
        <f t="shared" si="1"/>
        <v>石川県計</v>
      </c>
    </row>
    <row r="17" spans="1:14" s="29" customFormat="1" ht="18" customHeight="1">
      <c r="A17" s="13"/>
      <c r="B17" s="178"/>
      <c r="C17" s="179"/>
      <c r="D17" s="180"/>
      <c r="E17" s="178"/>
      <c r="F17" s="179"/>
      <c r="G17" s="180"/>
      <c r="H17" s="178"/>
      <c r="I17" s="179"/>
      <c r="J17" s="180"/>
      <c r="K17" s="178"/>
      <c r="L17" s="179"/>
      <c r="M17" s="181"/>
      <c r="N17" s="128"/>
    </row>
    <row r="18" spans="1:14" ht="18" customHeight="1">
      <c r="A18" s="54" t="s">
        <v>108</v>
      </c>
      <c r="B18" s="164">
        <v>29471583</v>
      </c>
      <c r="C18" s="147">
        <v>29228428</v>
      </c>
      <c r="D18" s="165">
        <v>214230</v>
      </c>
      <c r="E18" s="164">
        <v>7209820</v>
      </c>
      <c r="F18" s="147">
        <v>6796108</v>
      </c>
      <c r="G18" s="165">
        <v>391831</v>
      </c>
      <c r="H18" s="164">
        <v>23957470</v>
      </c>
      <c r="I18" s="147">
        <v>23774001</v>
      </c>
      <c r="J18" s="165">
        <v>181657</v>
      </c>
      <c r="K18" s="164">
        <v>4164683</v>
      </c>
      <c r="L18" s="147">
        <v>3987267</v>
      </c>
      <c r="M18" s="166">
        <v>177417</v>
      </c>
      <c r="N18" s="132" t="str">
        <f aca="true" t="shared" si="3" ref="N18:N24">IF(A18="","",A18)</f>
        <v>福井</v>
      </c>
    </row>
    <row r="19" spans="1:14" ht="18" customHeight="1">
      <c r="A19" s="53" t="s">
        <v>109</v>
      </c>
      <c r="B19" s="164">
        <v>4208830</v>
      </c>
      <c r="C19" s="147">
        <v>4134212</v>
      </c>
      <c r="D19" s="165">
        <v>72540</v>
      </c>
      <c r="E19" s="164">
        <v>1410276</v>
      </c>
      <c r="F19" s="147">
        <v>1243498</v>
      </c>
      <c r="G19" s="165">
        <v>161819</v>
      </c>
      <c r="H19" s="164">
        <v>2763669</v>
      </c>
      <c r="I19" s="147">
        <v>2673444</v>
      </c>
      <c r="J19" s="165">
        <v>90224</v>
      </c>
      <c r="K19" s="164">
        <v>387393</v>
      </c>
      <c r="L19" s="147">
        <v>379310</v>
      </c>
      <c r="M19" s="166">
        <v>8028</v>
      </c>
      <c r="N19" s="132" t="str">
        <f t="shared" si="3"/>
        <v>敦賀</v>
      </c>
    </row>
    <row r="20" spans="1:14" ht="18" customHeight="1">
      <c r="A20" s="53" t="s">
        <v>110</v>
      </c>
      <c r="B20" s="164">
        <v>11752347</v>
      </c>
      <c r="C20" s="147">
        <v>11644738</v>
      </c>
      <c r="D20" s="165">
        <v>101764</v>
      </c>
      <c r="E20" s="164">
        <v>2688115</v>
      </c>
      <c r="F20" s="147">
        <v>2460841</v>
      </c>
      <c r="G20" s="165">
        <v>213898</v>
      </c>
      <c r="H20" s="164">
        <v>14901253</v>
      </c>
      <c r="I20" s="147">
        <v>14847720</v>
      </c>
      <c r="J20" s="165">
        <v>53264</v>
      </c>
      <c r="K20" s="164">
        <v>1136781</v>
      </c>
      <c r="L20" s="147">
        <v>1114646</v>
      </c>
      <c r="M20" s="166">
        <v>21368</v>
      </c>
      <c r="N20" s="132" t="str">
        <f t="shared" si="3"/>
        <v>武生</v>
      </c>
    </row>
    <row r="21" spans="1:14" ht="18" customHeight="1">
      <c r="A21" s="53" t="s">
        <v>111</v>
      </c>
      <c r="B21" s="164">
        <v>1875546</v>
      </c>
      <c r="C21" s="147">
        <v>1869322</v>
      </c>
      <c r="D21" s="165">
        <v>6056</v>
      </c>
      <c r="E21" s="164">
        <v>679263</v>
      </c>
      <c r="F21" s="147">
        <v>655243</v>
      </c>
      <c r="G21" s="165">
        <v>23983</v>
      </c>
      <c r="H21" s="164">
        <v>1523837</v>
      </c>
      <c r="I21" s="147">
        <v>1522725</v>
      </c>
      <c r="J21" s="165">
        <v>1112</v>
      </c>
      <c r="K21" s="164">
        <v>125249</v>
      </c>
      <c r="L21" s="147">
        <v>125233</v>
      </c>
      <c r="M21" s="166">
        <v>16</v>
      </c>
      <c r="N21" s="132" t="str">
        <f t="shared" si="3"/>
        <v>小浜</v>
      </c>
    </row>
    <row r="22" spans="1:14" ht="18" customHeight="1">
      <c r="A22" s="53" t="s">
        <v>112</v>
      </c>
      <c r="B22" s="164">
        <v>1892401</v>
      </c>
      <c r="C22" s="147">
        <v>1879097</v>
      </c>
      <c r="D22" s="165">
        <v>12275</v>
      </c>
      <c r="E22" s="164">
        <v>666136</v>
      </c>
      <c r="F22" s="147">
        <v>637857</v>
      </c>
      <c r="G22" s="165">
        <v>21352</v>
      </c>
      <c r="H22" s="164">
        <v>1313988</v>
      </c>
      <c r="I22" s="147">
        <v>1307733</v>
      </c>
      <c r="J22" s="165">
        <v>6214</v>
      </c>
      <c r="K22" s="164">
        <v>1049364</v>
      </c>
      <c r="L22" s="147">
        <v>1049205</v>
      </c>
      <c r="M22" s="166">
        <v>159</v>
      </c>
      <c r="N22" s="132" t="str">
        <f t="shared" si="3"/>
        <v>大野</v>
      </c>
    </row>
    <row r="23" spans="1:14" ht="18" customHeight="1">
      <c r="A23" s="53" t="s">
        <v>113</v>
      </c>
      <c r="B23" s="164">
        <v>5153823</v>
      </c>
      <c r="C23" s="147">
        <v>5095845</v>
      </c>
      <c r="D23" s="165">
        <v>56601</v>
      </c>
      <c r="E23" s="164">
        <v>1564887</v>
      </c>
      <c r="F23" s="147">
        <v>1455351</v>
      </c>
      <c r="G23" s="165">
        <v>105197</v>
      </c>
      <c r="H23" s="164">
        <v>5470757</v>
      </c>
      <c r="I23" s="147">
        <v>5458444</v>
      </c>
      <c r="J23" s="165">
        <v>12206</v>
      </c>
      <c r="K23" s="164">
        <v>478861</v>
      </c>
      <c r="L23" s="147">
        <v>466060</v>
      </c>
      <c r="M23" s="166">
        <v>11503</v>
      </c>
      <c r="N23" s="132" t="str">
        <f t="shared" si="3"/>
        <v>三国</v>
      </c>
    </row>
    <row r="24" spans="1:14" s="3" customFormat="1" ht="18" customHeight="1">
      <c r="A24" s="50" t="s">
        <v>114</v>
      </c>
      <c r="B24" s="167">
        <f>SUM(B18:B23)</f>
        <v>54354530</v>
      </c>
      <c r="C24" s="150">
        <v>53851641</v>
      </c>
      <c r="D24" s="168">
        <f>SUM(D18:D23)</f>
        <v>463466</v>
      </c>
      <c r="E24" s="167">
        <f aca="true" t="shared" si="4" ref="E24:K24">SUM(E18:E23)</f>
        <v>14218497</v>
      </c>
      <c r="F24" s="150">
        <f t="shared" si="4"/>
        <v>13248898</v>
      </c>
      <c r="G24" s="168">
        <f t="shared" si="4"/>
        <v>918080</v>
      </c>
      <c r="H24" s="167">
        <v>49930973</v>
      </c>
      <c r="I24" s="150">
        <f>SUM(I18:I23)</f>
        <v>49584067</v>
      </c>
      <c r="J24" s="168">
        <v>344676</v>
      </c>
      <c r="K24" s="167">
        <f t="shared" si="4"/>
        <v>7342331</v>
      </c>
      <c r="L24" s="150">
        <v>7121720</v>
      </c>
      <c r="M24" s="169">
        <v>218490</v>
      </c>
      <c r="N24" s="133" t="str">
        <f t="shared" si="3"/>
        <v>福井県計</v>
      </c>
    </row>
    <row r="25" spans="1:14" s="29" customFormat="1" ht="18" customHeight="1">
      <c r="A25" s="28"/>
      <c r="B25" s="178"/>
      <c r="C25" s="179"/>
      <c r="D25" s="180"/>
      <c r="E25" s="178"/>
      <c r="F25" s="179"/>
      <c r="G25" s="180"/>
      <c r="H25" s="178"/>
      <c r="I25" s="179"/>
      <c r="J25" s="180"/>
      <c r="K25" s="178"/>
      <c r="L25" s="179"/>
      <c r="M25" s="181"/>
      <c r="N25" s="128"/>
    </row>
    <row r="26" spans="1:14" s="3" customFormat="1" ht="18" customHeight="1" thickBot="1">
      <c r="A26" s="52" t="s">
        <v>31</v>
      </c>
      <c r="B26" s="182">
        <v>1391553</v>
      </c>
      <c r="C26" s="183">
        <v>163806</v>
      </c>
      <c r="D26" s="184">
        <v>1089198</v>
      </c>
      <c r="E26" s="182">
        <v>1515887</v>
      </c>
      <c r="F26" s="183">
        <v>190584</v>
      </c>
      <c r="G26" s="184">
        <v>1253419</v>
      </c>
      <c r="H26" s="182">
        <v>13794673</v>
      </c>
      <c r="I26" s="183">
        <v>525718</v>
      </c>
      <c r="J26" s="184">
        <v>13159772</v>
      </c>
      <c r="K26" s="182">
        <v>16341405</v>
      </c>
      <c r="L26" s="183">
        <v>192871</v>
      </c>
      <c r="M26" s="184">
        <v>16148533</v>
      </c>
      <c r="N26" s="57" t="s">
        <v>31</v>
      </c>
    </row>
    <row r="27" spans="1:14" s="3" customFormat="1" ht="24.75" customHeight="1" thickBot="1" thickTop="1">
      <c r="A27" s="58" t="s">
        <v>145</v>
      </c>
      <c r="B27" s="185">
        <v>220739675</v>
      </c>
      <c r="C27" s="186">
        <f aca="true" t="shared" si="5" ref="C27:K27">SUM(C24,C16,C9,C26,)</f>
        <v>217603477</v>
      </c>
      <c r="D27" s="187">
        <f t="shared" si="5"/>
        <v>2822316</v>
      </c>
      <c r="E27" s="185">
        <v>56662400</v>
      </c>
      <c r="F27" s="186">
        <f>SUM(F26,F24,F16,F9)</f>
        <v>51547784</v>
      </c>
      <c r="G27" s="187">
        <v>4843043</v>
      </c>
      <c r="H27" s="185">
        <f>SUM(H26,H24,H16,H9)</f>
        <v>201224128</v>
      </c>
      <c r="I27" s="186">
        <f t="shared" si="5"/>
        <v>185830505</v>
      </c>
      <c r="J27" s="187">
        <f t="shared" si="5"/>
        <v>15261704</v>
      </c>
      <c r="K27" s="185">
        <f t="shared" si="5"/>
        <v>40912742</v>
      </c>
      <c r="L27" s="186">
        <v>24060893</v>
      </c>
      <c r="M27" s="187">
        <v>16833356</v>
      </c>
      <c r="N27" s="59" t="s">
        <v>32</v>
      </c>
    </row>
    <row r="28" ht="11.25">
      <c r="A28" s="2" t="s">
        <v>33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 horizontalCentered="1"/>
  <pageMargins left="0.4330708661417323" right="0.3937007874015748" top="0.984251968503937" bottom="0.984251968503937" header="0.5118110236220472" footer="0.5118110236220472"/>
  <pageSetup fitToHeight="1" fitToWidth="1" horizontalDpi="1200" verticalDpi="1200" orientation="landscape" paperSize="9" scale="88" r:id="rId1"/>
  <headerFooter alignWithMargins="0">
    <oddFooter>&amp;R金沢国税局
国税徴収１
(H19)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workbookViewId="0" topLeftCell="A1">
      <selection activeCell="C1" sqref="C1"/>
    </sheetView>
  </sheetViews>
  <sheetFormatPr defaultColWidth="10.625" defaultRowHeight="13.5"/>
  <cols>
    <col min="1" max="1" width="12.00390625" style="2" customWidth="1"/>
    <col min="2" max="4" width="10.75390625" style="2" customWidth="1"/>
    <col min="5" max="5" width="11.75390625" style="2" customWidth="1"/>
    <col min="6" max="6" width="11.50390625" style="2" customWidth="1"/>
    <col min="7" max="13" width="10.75390625" style="2" customWidth="1"/>
    <col min="14" max="14" width="11.875" style="5" customWidth="1"/>
    <col min="15" max="16384" width="10.625" style="2" customWidth="1"/>
  </cols>
  <sheetData>
    <row r="1" ht="12" thickBot="1">
      <c r="A1" s="2" t="s">
        <v>39</v>
      </c>
    </row>
    <row r="2" spans="1:14" s="5" customFormat="1" ht="15.75" customHeight="1">
      <c r="A2" s="277" t="s">
        <v>25</v>
      </c>
      <c r="B2" s="250" t="s">
        <v>34</v>
      </c>
      <c r="C2" s="251"/>
      <c r="D2" s="252"/>
      <c r="E2" s="250" t="s">
        <v>9</v>
      </c>
      <c r="F2" s="251"/>
      <c r="G2" s="252"/>
      <c r="H2" s="250" t="s">
        <v>35</v>
      </c>
      <c r="I2" s="251"/>
      <c r="J2" s="252"/>
      <c r="K2" s="250" t="s">
        <v>12</v>
      </c>
      <c r="L2" s="251"/>
      <c r="M2" s="252"/>
      <c r="N2" s="275" t="s">
        <v>89</v>
      </c>
    </row>
    <row r="3" spans="1:14" s="5" customFormat="1" ht="16.5" customHeight="1">
      <c r="A3" s="278"/>
      <c r="B3" s="27" t="s">
        <v>29</v>
      </c>
      <c r="C3" s="16" t="s">
        <v>24</v>
      </c>
      <c r="D3" s="18" t="s">
        <v>30</v>
      </c>
      <c r="E3" s="27" t="s">
        <v>29</v>
      </c>
      <c r="F3" s="16" t="s">
        <v>24</v>
      </c>
      <c r="G3" s="18" t="s">
        <v>30</v>
      </c>
      <c r="H3" s="27" t="s">
        <v>29</v>
      </c>
      <c r="I3" s="16" t="s">
        <v>24</v>
      </c>
      <c r="J3" s="18" t="s">
        <v>30</v>
      </c>
      <c r="K3" s="27" t="s">
        <v>29</v>
      </c>
      <c r="L3" s="16" t="s">
        <v>24</v>
      </c>
      <c r="M3" s="18" t="s">
        <v>30</v>
      </c>
      <c r="N3" s="276"/>
    </row>
    <row r="4" spans="1:14" s="26" customFormat="1" ht="11.25">
      <c r="A4" s="49"/>
      <c r="B4" s="44" t="s">
        <v>2</v>
      </c>
      <c r="C4" s="45" t="s">
        <v>2</v>
      </c>
      <c r="D4" s="46" t="s">
        <v>2</v>
      </c>
      <c r="E4" s="44" t="s">
        <v>2</v>
      </c>
      <c r="F4" s="45" t="s">
        <v>2</v>
      </c>
      <c r="G4" s="46" t="s">
        <v>2</v>
      </c>
      <c r="H4" s="44" t="s">
        <v>2</v>
      </c>
      <c r="I4" s="45" t="s">
        <v>2</v>
      </c>
      <c r="J4" s="46" t="s">
        <v>2</v>
      </c>
      <c r="K4" s="44" t="s">
        <v>2</v>
      </c>
      <c r="L4" s="45" t="s">
        <v>2</v>
      </c>
      <c r="M4" s="137" t="s">
        <v>2</v>
      </c>
      <c r="N4" s="130"/>
    </row>
    <row r="5" spans="1:14" ht="18" customHeight="1">
      <c r="A5" s="55" t="s">
        <v>97</v>
      </c>
      <c r="B5" s="161">
        <v>30512</v>
      </c>
      <c r="C5" s="144">
        <v>6428</v>
      </c>
      <c r="D5" s="162">
        <v>19171</v>
      </c>
      <c r="E5" s="161">
        <v>51775671</v>
      </c>
      <c r="F5" s="144">
        <v>49992094</v>
      </c>
      <c r="G5" s="162">
        <v>1716964</v>
      </c>
      <c r="H5" s="161">
        <v>43614</v>
      </c>
      <c r="I5" s="144">
        <v>43599</v>
      </c>
      <c r="J5" s="162">
        <v>15</v>
      </c>
      <c r="K5" s="161">
        <v>8</v>
      </c>
      <c r="L5" s="144">
        <v>8</v>
      </c>
      <c r="M5" s="163">
        <v>0</v>
      </c>
      <c r="N5" s="131" t="str">
        <f>IF(A5="","",A5)</f>
        <v>富山</v>
      </c>
    </row>
    <row r="6" spans="1:14" ht="18" customHeight="1">
      <c r="A6" s="53" t="s">
        <v>98</v>
      </c>
      <c r="B6" s="164">
        <v>7751</v>
      </c>
      <c r="C6" s="147">
        <v>71</v>
      </c>
      <c r="D6" s="165">
        <v>6766</v>
      </c>
      <c r="E6" s="164">
        <v>29683560</v>
      </c>
      <c r="F6" s="147">
        <v>28518394</v>
      </c>
      <c r="G6" s="165">
        <v>1146164</v>
      </c>
      <c r="H6" s="164">
        <v>15621</v>
      </c>
      <c r="I6" s="147">
        <v>15621</v>
      </c>
      <c r="J6" s="165">
        <v>0</v>
      </c>
      <c r="K6" s="164">
        <v>0</v>
      </c>
      <c r="L6" s="147">
        <v>0</v>
      </c>
      <c r="M6" s="166">
        <v>0</v>
      </c>
      <c r="N6" s="132" t="str">
        <f>IF(A6="","",A6)</f>
        <v>高岡</v>
      </c>
    </row>
    <row r="7" spans="1:14" ht="18" customHeight="1">
      <c r="A7" s="53" t="s">
        <v>99</v>
      </c>
      <c r="B7" s="164">
        <v>1439</v>
      </c>
      <c r="C7" s="147">
        <v>75</v>
      </c>
      <c r="D7" s="165">
        <v>1364</v>
      </c>
      <c r="E7" s="164">
        <v>12853876</v>
      </c>
      <c r="F7" s="147">
        <v>12159155</v>
      </c>
      <c r="G7" s="165">
        <v>667733</v>
      </c>
      <c r="H7" s="164">
        <v>427345</v>
      </c>
      <c r="I7" s="147">
        <v>427345</v>
      </c>
      <c r="J7" s="165">
        <v>0</v>
      </c>
      <c r="K7" s="164">
        <v>0</v>
      </c>
      <c r="L7" s="147">
        <v>0</v>
      </c>
      <c r="M7" s="166">
        <v>0</v>
      </c>
      <c r="N7" s="132" t="str">
        <f>IF(A7="","",A7)</f>
        <v>魚津</v>
      </c>
    </row>
    <row r="8" spans="1:14" ht="18" customHeight="1">
      <c r="A8" s="53" t="s">
        <v>100</v>
      </c>
      <c r="B8" s="164">
        <v>251</v>
      </c>
      <c r="C8" s="147">
        <v>0</v>
      </c>
      <c r="D8" s="165">
        <v>251</v>
      </c>
      <c r="E8" s="164">
        <v>9580229</v>
      </c>
      <c r="F8" s="147">
        <v>9210394</v>
      </c>
      <c r="G8" s="165">
        <v>364384</v>
      </c>
      <c r="H8" s="164">
        <v>639481</v>
      </c>
      <c r="I8" s="147">
        <v>639188</v>
      </c>
      <c r="J8" s="165">
        <v>294</v>
      </c>
      <c r="K8" s="164">
        <v>0</v>
      </c>
      <c r="L8" s="147">
        <v>0</v>
      </c>
      <c r="M8" s="166">
        <v>0</v>
      </c>
      <c r="N8" s="132" t="str">
        <f>IF(A8="","",A8)</f>
        <v>砺波</v>
      </c>
    </row>
    <row r="9" spans="1:14" s="3" customFormat="1" ht="18" customHeight="1">
      <c r="A9" s="51" t="s">
        <v>101</v>
      </c>
      <c r="B9" s="167">
        <v>39954</v>
      </c>
      <c r="C9" s="150">
        <f aca="true" t="shared" si="0" ref="C9:M9">SUM(C5:C8)</f>
        <v>6574</v>
      </c>
      <c r="D9" s="168">
        <v>27551</v>
      </c>
      <c r="E9" s="167">
        <f t="shared" si="0"/>
        <v>103893336</v>
      </c>
      <c r="F9" s="150">
        <f t="shared" si="0"/>
        <v>99880037</v>
      </c>
      <c r="G9" s="168">
        <v>3895244</v>
      </c>
      <c r="H9" s="167">
        <f t="shared" si="0"/>
        <v>1126061</v>
      </c>
      <c r="I9" s="150">
        <v>1125752</v>
      </c>
      <c r="J9" s="168">
        <f t="shared" si="0"/>
        <v>309</v>
      </c>
      <c r="K9" s="167">
        <f t="shared" si="0"/>
        <v>8</v>
      </c>
      <c r="L9" s="150">
        <f t="shared" si="0"/>
        <v>8</v>
      </c>
      <c r="M9" s="169">
        <f t="shared" si="0"/>
        <v>0</v>
      </c>
      <c r="N9" s="133" t="str">
        <f>IF(A9="","",A9)</f>
        <v>富山県計</v>
      </c>
    </row>
    <row r="10" spans="1:14" s="12" customFormat="1" ht="18" customHeight="1">
      <c r="A10" s="13"/>
      <c r="B10" s="188"/>
      <c r="C10" s="189"/>
      <c r="D10" s="190"/>
      <c r="E10" s="188"/>
      <c r="F10" s="189"/>
      <c r="G10" s="190"/>
      <c r="H10" s="188"/>
      <c r="I10" s="189"/>
      <c r="J10" s="190"/>
      <c r="K10" s="188"/>
      <c r="L10" s="189"/>
      <c r="M10" s="191"/>
      <c r="N10" s="136"/>
    </row>
    <row r="11" spans="1:14" ht="18" customHeight="1">
      <c r="A11" s="54" t="s">
        <v>102</v>
      </c>
      <c r="B11" s="174">
        <v>28050</v>
      </c>
      <c r="C11" s="175">
        <v>4272</v>
      </c>
      <c r="D11" s="176">
        <v>23223</v>
      </c>
      <c r="E11" s="174">
        <v>54704888</v>
      </c>
      <c r="F11" s="175">
        <v>53100521</v>
      </c>
      <c r="G11" s="176">
        <v>1533887</v>
      </c>
      <c r="H11" s="174">
        <v>336501</v>
      </c>
      <c r="I11" s="175">
        <v>336501</v>
      </c>
      <c r="J11" s="176">
        <v>0</v>
      </c>
      <c r="K11" s="174">
        <v>15850405</v>
      </c>
      <c r="L11" s="175">
        <v>15850405</v>
      </c>
      <c r="M11" s="177">
        <v>0</v>
      </c>
      <c r="N11" s="135" t="str">
        <f aca="true" t="shared" si="1" ref="N11:N16">IF(A11="","",A11)</f>
        <v>金沢</v>
      </c>
    </row>
    <row r="12" spans="1:14" ht="18" customHeight="1">
      <c r="A12" s="53" t="s">
        <v>103</v>
      </c>
      <c r="B12" s="164">
        <v>664</v>
      </c>
      <c r="C12" s="147">
        <v>633</v>
      </c>
      <c r="D12" s="165">
        <v>0</v>
      </c>
      <c r="E12" s="164">
        <v>7679791</v>
      </c>
      <c r="F12" s="147">
        <v>7512138</v>
      </c>
      <c r="G12" s="165">
        <v>159233</v>
      </c>
      <c r="H12" s="164">
        <v>34164</v>
      </c>
      <c r="I12" s="147">
        <v>34124</v>
      </c>
      <c r="J12" s="165">
        <v>41</v>
      </c>
      <c r="K12" s="164">
        <v>0</v>
      </c>
      <c r="L12" s="147">
        <v>0</v>
      </c>
      <c r="M12" s="166">
        <v>0</v>
      </c>
      <c r="N12" s="132" t="str">
        <f t="shared" si="1"/>
        <v>七尾</v>
      </c>
    </row>
    <row r="13" spans="1:14" ht="18" customHeight="1">
      <c r="A13" s="53" t="s">
        <v>104</v>
      </c>
      <c r="B13" s="164">
        <v>5236</v>
      </c>
      <c r="C13" s="147">
        <v>1049</v>
      </c>
      <c r="D13" s="165">
        <v>4188</v>
      </c>
      <c r="E13" s="164">
        <v>18012646</v>
      </c>
      <c r="F13" s="147">
        <v>17185774</v>
      </c>
      <c r="G13" s="165">
        <v>789505</v>
      </c>
      <c r="H13" s="164">
        <v>71040</v>
      </c>
      <c r="I13" s="147">
        <v>71040</v>
      </c>
      <c r="J13" s="165">
        <v>0</v>
      </c>
      <c r="K13" s="164">
        <v>0</v>
      </c>
      <c r="L13" s="147">
        <v>0</v>
      </c>
      <c r="M13" s="166">
        <v>0</v>
      </c>
      <c r="N13" s="132" t="str">
        <f t="shared" si="1"/>
        <v>小松</v>
      </c>
    </row>
    <row r="14" spans="1:14" ht="18" customHeight="1">
      <c r="A14" s="53" t="s">
        <v>105</v>
      </c>
      <c r="B14" s="164">
        <v>269</v>
      </c>
      <c r="C14" s="147">
        <v>46</v>
      </c>
      <c r="D14" s="165">
        <v>0</v>
      </c>
      <c r="E14" s="164">
        <v>3059899</v>
      </c>
      <c r="F14" s="147">
        <v>2909551</v>
      </c>
      <c r="G14" s="165">
        <v>145605</v>
      </c>
      <c r="H14" s="164">
        <v>153051</v>
      </c>
      <c r="I14" s="147">
        <v>153043</v>
      </c>
      <c r="J14" s="165">
        <v>8</v>
      </c>
      <c r="K14" s="164">
        <v>0</v>
      </c>
      <c r="L14" s="147">
        <v>0</v>
      </c>
      <c r="M14" s="166">
        <v>0</v>
      </c>
      <c r="N14" s="132" t="str">
        <f t="shared" si="1"/>
        <v>輪島</v>
      </c>
    </row>
    <row r="15" spans="1:14" ht="18" customHeight="1">
      <c r="A15" s="53" t="s">
        <v>106</v>
      </c>
      <c r="B15" s="164">
        <v>961</v>
      </c>
      <c r="C15" s="147">
        <v>61</v>
      </c>
      <c r="D15" s="165">
        <v>885</v>
      </c>
      <c r="E15" s="164">
        <v>12163226</v>
      </c>
      <c r="F15" s="147">
        <v>11711937</v>
      </c>
      <c r="G15" s="165">
        <v>445149</v>
      </c>
      <c r="H15" s="164">
        <v>12230280</v>
      </c>
      <c r="I15" s="147">
        <v>12230280</v>
      </c>
      <c r="J15" s="165">
        <v>0</v>
      </c>
      <c r="K15" s="164">
        <v>0</v>
      </c>
      <c r="L15" s="147">
        <v>0</v>
      </c>
      <c r="M15" s="166">
        <v>0</v>
      </c>
      <c r="N15" s="132" t="str">
        <f t="shared" si="1"/>
        <v>松任</v>
      </c>
    </row>
    <row r="16" spans="1:14" s="3" customFormat="1" ht="18" customHeight="1">
      <c r="A16" s="51" t="s">
        <v>107</v>
      </c>
      <c r="B16" s="167">
        <f>SUM(B11:B15)</f>
        <v>35180</v>
      </c>
      <c r="C16" s="150">
        <v>6062</v>
      </c>
      <c r="D16" s="168">
        <v>28295</v>
      </c>
      <c r="E16" s="167">
        <f aca="true" t="shared" si="2" ref="E16:M16">SUM(E11:E15)</f>
        <v>95620450</v>
      </c>
      <c r="F16" s="150">
        <v>92419922</v>
      </c>
      <c r="G16" s="168">
        <f t="shared" si="2"/>
        <v>3073379</v>
      </c>
      <c r="H16" s="167">
        <v>12825035</v>
      </c>
      <c r="I16" s="150">
        <v>12824987</v>
      </c>
      <c r="J16" s="168">
        <f t="shared" si="2"/>
        <v>49</v>
      </c>
      <c r="K16" s="167">
        <f t="shared" si="2"/>
        <v>15850405</v>
      </c>
      <c r="L16" s="150">
        <f t="shared" si="2"/>
        <v>15850405</v>
      </c>
      <c r="M16" s="169">
        <f t="shared" si="2"/>
        <v>0</v>
      </c>
      <c r="N16" s="133" t="str">
        <f t="shared" si="1"/>
        <v>石川県計</v>
      </c>
    </row>
    <row r="17" spans="1:14" s="12" customFormat="1" ht="18" customHeight="1">
      <c r="A17" s="13"/>
      <c r="B17" s="188"/>
      <c r="C17" s="189"/>
      <c r="D17" s="190"/>
      <c r="E17" s="188"/>
      <c r="F17" s="189"/>
      <c r="G17" s="190"/>
      <c r="H17" s="188"/>
      <c r="I17" s="189"/>
      <c r="J17" s="190"/>
      <c r="K17" s="188"/>
      <c r="L17" s="189"/>
      <c r="M17" s="191"/>
      <c r="N17" s="138"/>
    </row>
    <row r="18" spans="1:14" ht="18" customHeight="1">
      <c r="A18" s="53" t="s">
        <v>108</v>
      </c>
      <c r="B18" s="164">
        <v>7339</v>
      </c>
      <c r="C18" s="147">
        <v>1295</v>
      </c>
      <c r="D18" s="165">
        <v>5218</v>
      </c>
      <c r="E18" s="164">
        <v>30702327</v>
      </c>
      <c r="F18" s="147">
        <v>29786872</v>
      </c>
      <c r="G18" s="165">
        <v>886383</v>
      </c>
      <c r="H18" s="164">
        <v>157684</v>
      </c>
      <c r="I18" s="147">
        <v>156710</v>
      </c>
      <c r="J18" s="165">
        <v>973</v>
      </c>
      <c r="K18" s="164">
        <v>0</v>
      </c>
      <c r="L18" s="147">
        <v>0</v>
      </c>
      <c r="M18" s="166">
        <v>0</v>
      </c>
      <c r="N18" s="132" t="str">
        <f aca="true" t="shared" si="3" ref="N18:N24">IF(A18="","",A18)</f>
        <v>福井</v>
      </c>
    </row>
    <row r="19" spans="1:14" ht="18" customHeight="1">
      <c r="A19" s="53" t="s">
        <v>109</v>
      </c>
      <c r="B19" s="164">
        <v>1448</v>
      </c>
      <c r="C19" s="147">
        <v>0</v>
      </c>
      <c r="D19" s="165">
        <v>1115</v>
      </c>
      <c r="E19" s="164">
        <v>5879423</v>
      </c>
      <c r="F19" s="147">
        <v>5457285</v>
      </c>
      <c r="G19" s="165">
        <v>415541</v>
      </c>
      <c r="H19" s="164">
        <v>21634</v>
      </c>
      <c r="I19" s="147">
        <v>21634</v>
      </c>
      <c r="J19" s="165">
        <v>0</v>
      </c>
      <c r="K19" s="164">
        <v>0</v>
      </c>
      <c r="L19" s="147">
        <v>0</v>
      </c>
      <c r="M19" s="166">
        <v>0</v>
      </c>
      <c r="N19" s="132" t="str">
        <f t="shared" si="3"/>
        <v>敦賀</v>
      </c>
    </row>
    <row r="20" spans="1:14" ht="18" customHeight="1">
      <c r="A20" s="53" t="s">
        <v>110</v>
      </c>
      <c r="B20" s="164">
        <v>5250</v>
      </c>
      <c r="C20" s="147">
        <v>863</v>
      </c>
      <c r="D20" s="165">
        <v>3626</v>
      </c>
      <c r="E20" s="164">
        <v>15020080</v>
      </c>
      <c r="F20" s="147">
        <v>14543212</v>
      </c>
      <c r="G20" s="165">
        <v>463138</v>
      </c>
      <c r="H20" s="164">
        <v>42938</v>
      </c>
      <c r="I20" s="147">
        <v>42938</v>
      </c>
      <c r="J20" s="165">
        <v>0</v>
      </c>
      <c r="K20" s="164">
        <v>0</v>
      </c>
      <c r="L20" s="147">
        <v>0</v>
      </c>
      <c r="M20" s="166">
        <v>0</v>
      </c>
      <c r="N20" s="132" t="str">
        <f t="shared" si="3"/>
        <v>武生</v>
      </c>
    </row>
    <row r="21" spans="1:14" ht="18" customHeight="1">
      <c r="A21" s="53" t="s">
        <v>111</v>
      </c>
      <c r="B21" s="164">
        <v>0</v>
      </c>
      <c r="C21" s="147">
        <v>0</v>
      </c>
      <c r="D21" s="165">
        <v>0</v>
      </c>
      <c r="E21" s="164">
        <v>2589620</v>
      </c>
      <c r="F21" s="147">
        <v>2527993</v>
      </c>
      <c r="G21" s="165">
        <v>61562</v>
      </c>
      <c r="H21" s="164">
        <v>17367</v>
      </c>
      <c r="I21" s="147">
        <v>17367</v>
      </c>
      <c r="J21" s="165">
        <v>0</v>
      </c>
      <c r="K21" s="164">
        <v>0</v>
      </c>
      <c r="L21" s="147">
        <v>0</v>
      </c>
      <c r="M21" s="166">
        <v>0</v>
      </c>
      <c r="N21" s="132" t="str">
        <f t="shared" si="3"/>
        <v>小浜</v>
      </c>
    </row>
    <row r="22" spans="1:14" ht="18" customHeight="1">
      <c r="A22" s="53" t="s">
        <v>112</v>
      </c>
      <c r="B22" s="164">
        <v>0</v>
      </c>
      <c r="C22" s="147">
        <v>0</v>
      </c>
      <c r="D22" s="165">
        <v>0</v>
      </c>
      <c r="E22" s="164">
        <v>2746935</v>
      </c>
      <c r="F22" s="147">
        <v>2661627</v>
      </c>
      <c r="G22" s="165">
        <v>79269</v>
      </c>
      <c r="H22" s="164">
        <v>154942</v>
      </c>
      <c r="I22" s="147">
        <v>154942</v>
      </c>
      <c r="J22" s="165">
        <v>0</v>
      </c>
      <c r="K22" s="164">
        <v>0</v>
      </c>
      <c r="L22" s="147">
        <v>0</v>
      </c>
      <c r="M22" s="166">
        <v>0</v>
      </c>
      <c r="N22" s="132" t="str">
        <f t="shared" si="3"/>
        <v>大野</v>
      </c>
    </row>
    <row r="23" spans="1:14" ht="18" customHeight="1">
      <c r="A23" s="53" t="s">
        <v>113</v>
      </c>
      <c r="B23" s="164">
        <v>1273</v>
      </c>
      <c r="C23" s="147">
        <v>161</v>
      </c>
      <c r="D23" s="165">
        <v>1112</v>
      </c>
      <c r="E23" s="164">
        <v>7653993</v>
      </c>
      <c r="F23" s="147">
        <v>7411995</v>
      </c>
      <c r="G23" s="165">
        <v>238083</v>
      </c>
      <c r="H23" s="164">
        <v>4500</v>
      </c>
      <c r="I23" s="147">
        <v>4500</v>
      </c>
      <c r="J23" s="165">
        <v>0</v>
      </c>
      <c r="K23" s="164">
        <v>0</v>
      </c>
      <c r="L23" s="147">
        <v>0</v>
      </c>
      <c r="M23" s="166">
        <v>0</v>
      </c>
      <c r="N23" s="132" t="str">
        <f t="shared" si="3"/>
        <v>三国</v>
      </c>
    </row>
    <row r="24" spans="1:14" s="3" customFormat="1" ht="18" customHeight="1">
      <c r="A24" s="51" t="s">
        <v>114</v>
      </c>
      <c r="B24" s="167">
        <f>SUM(B18:B23)</f>
        <v>15310</v>
      </c>
      <c r="C24" s="150">
        <f aca="true" t="shared" si="4" ref="C24:M24">SUM(C18:C23)</f>
        <v>2319</v>
      </c>
      <c r="D24" s="168">
        <v>11070</v>
      </c>
      <c r="E24" s="167">
        <f t="shared" si="4"/>
        <v>64592378</v>
      </c>
      <c r="F24" s="150">
        <v>62388985</v>
      </c>
      <c r="G24" s="168">
        <v>2143977</v>
      </c>
      <c r="H24" s="167">
        <v>399064</v>
      </c>
      <c r="I24" s="150">
        <f t="shared" si="4"/>
        <v>398091</v>
      </c>
      <c r="J24" s="168">
        <f t="shared" si="4"/>
        <v>973</v>
      </c>
      <c r="K24" s="167">
        <f t="shared" si="4"/>
        <v>0</v>
      </c>
      <c r="L24" s="150">
        <f t="shared" si="4"/>
        <v>0</v>
      </c>
      <c r="M24" s="169">
        <f t="shared" si="4"/>
        <v>0</v>
      </c>
      <c r="N24" s="133" t="str">
        <f t="shared" si="3"/>
        <v>福井県計</v>
      </c>
    </row>
    <row r="25" spans="1:14" s="12" customFormat="1" ht="18" customHeight="1">
      <c r="A25" s="13"/>
      <c r="B25" s="188"/>
      <c r="C25" s="189"/>
      <c r="D25" s="190"/>
      <c r="E25" s="188"/>
      <c r="F25" s="189"/>
      <c r="G25" s="190"/>
      <c r="H25" s="188"/>
      <c r="I25" s="189"/>
      <c r="J25" s="190"/>
      <c r="K25" s="188"/>
      <c r="L25" s="189"/>
      <c r="M25" s="191"/>
      <c r="N25" s="138"/>
    </row>
    <row r="26" spans="1:14" s="3" customFormat="1" ht="18" customHeight="1" thickBot="1">
      <c r="A26" s="52" t="s">
        <v>31</v>
      </c>
      <c r="B26" s="192">
        <v>190634</v>
      </c>
      <c r="C26" s="193">
        <v>10920</v>
      </c>
      <c r="D26" s="194">
        <v>170954</v>
      </c>
      <c r="E26" s="192">
        <v>2437726</v>
      </c>
      <c r="F26" s="193">
        <v>729466</v>
      </c>
      <c r="G26" s="194">
        <v>1533820</v>
      </c>
      <c r="H26" s="192">
        <v>0</v>
      </c>
      <c r="I26" s="193">
        <v>0</v>
      </c>
      <c r="J26" s="194">
        <v>0</v>
      </c>
      <c r="K26" s="192">
        <v>0</v>
      </c>
      <c r="L26" s="193">
        <v>0</v>
      </c>
      <c r="M26" s="194">
        <v>0</v>
      </c>
      <c r="N26" s="60" t="s">
        <v>31</v>
      </c>
    </row>
    <row r="27" spans="1:14" s="3" customFormat="1" ht="18" customHeight="1" thickBot="1" thickTop="1">
      <c r="A27" s="61" t="s">
        <v>145</v>
      </c>
      <c r="B27" s="195">
        <f>SUM(B24,B16,B9,B26,)</f>
        <v>281078</v>
      </c>
      <c r="C27" s="159">
        <v>25876</v>
      </c>
      <c r="D27" s="196">
        <f aca="true" t="shared" si="5" ref="D27:M27">SUM(D24,D16,D9,D26,)</f>
        <v>237870</v>
      </c>
      <c r="E27" s="195">
        <f t="shared" si="5"/>
        <v>266543890</v>
      </c>
      <c r="F27" s="159">
        <f t="shared" si="5"/>
        <v>255418410</v>
      </c>
      <c r="G27" s="196">
        <v>10646419</v>
      </c>
      <c r="H27" s="195">
        <f>SUM(H26,H24,H16,H9)</f>
        <v>14350160</v>
      </c>
      <c r="I27" s="159">
        <f t="shared" si="5"/>
        <v>14348830</v>
      </c>
      <c r="J27" s="196">
        <f t="shared" si="5"/>
        <v>1331</v>
      </c>
      <c r="K27" s="197">
        <v>15850412</v>
      </c>
      <c r="L27" s="159">
        <v>15850412</v>
      </c>
      <c r="M27" s="160">
        <f t="shared" si="5"/>
        <v>0</v>
      </c>
      <c r="N27" s="62" t="s">
        <v>32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1200" verticalDpi="1200" orientation="landscape" paperSize="9" scale="86" r:id="rId1"/>
  <headerFooter alignWithMargins="0">
    <oddFooter>&amp;R金沢国税局
国税徴収１
(H19)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workbookViewId="0" topLeftCell="A1">
      <selection activeCell="G28" sqref="G28"/>
    </sheetView>
  </sheetViews>
  <sheetFormatPr defaultColWidth="5.875" defaultRowHeight="13.5"/>
  <cols>
    <col min="1" max="1" width="12.00390625" style="2" customWidth="1"/>
    <col min="2" max="2" width="12.375" style="2" bestFit="1" customWidth="1"/>
    <col min="3" max="3" width="11.875" style="2" bestFit="1" customWidth="1"/>
    <col min="4" max="4" width="12.375" style="2" bestFit="1" customWidth="1"/>
    <col min="5" max="6" width="11.875" style="2" bestFit="1" customWidth="1"/>
    <col min="7" max="7" width="9.125" style="2" bestFit="1" customWidth="1"/>
    <col min="8" max="9" width="12.75390625" style="2" bestFit="1" customWidth="1"/>
    <col min="10" max="10" width="11.875" style="2" bestFit="1" customWidth="1"/>
    <col min="11" max="11" width="11.875" style="5" customWidth="1"/>
    <col min="12" max="13" width="8.25390625" style="2" bestFit="1" customWidth="1"/>
    <col min="14" max="16384" width="5.875" style="2" customWidth="1"/>
  </cols>
  <sheetData>
    <row r="1" ht="12" thickBot="1">
      <c r="A1" s="2" t="s">
        <v>39</v>
      </c>
    </row>
    <row r="2" spans="1:11" s="5" customFormat="1" ht="15" customHeight="1">
      <c r="A2" s="277" t="s">
        <v>25</v>
      </c>
      <c r="B2" s="250" t="s">
        <v>17</v>
      </c>
      <c r="C2" s="251"/>
      <c r="D2" s="252"/>
      <c r="E2" s="250" t="s">
        <v>36</v>
      </c>
      <c r="F2" s="251"/>
      <c r="G2" s="252"/>
      <c r="H2" s="250" t="s">
        <v>37</v>
      </c>
      <c r="I2" s="251"/>
      <c r="J2" s="252"/>
      <c r="K2" s="275" t="s">
        <v>89</v>
      </c>
    </row>
    <row r="3" spans="1:11" s="5" customFormat="1" ht="16.5" customHeight="1">
      <c r="A3" s="278"/>
      <c r="B3" s="27" t="s">
        <v>29</v>
      </c>
      <c r="C3" s="16" t="s">
        <v>24</v>
      </c>
      <c r="D3" s="18" t="s">
        <v>30</v>
      </c>
      <c r="E3" s="27" t="s">
        <v>29</v>
      </c>
      <c r="F3" s="16" t="s">
        <v>24</v>
      </c>
      <c r="G3" s="18" t="s">
        <v>30</v>
      </c>
      <c r="H3" s="27" t="s">
        <v>29</v>
      </c>
      <c r="I3" s="16" t="s">
        <v>24</v>
      </c>
      <c r="J3" s="18" t="s">
        <v>30</v>
      </c>
      <c r="K3" s="276"/>
    </row>
    <row r="4" spans="1:11" ht="11.25">
      <c r="A4" s="49"/>
      <c r="B4" s="47" t="s">
        <v>2</v>
      </c>
      <c r="C4" s="33" t="s">
        <v>2</v>
      </c>
      <c r="D4" s="48" t="s">
        <v>2</v>
      </c>
      <c r="E4" s="47" t="s">
        <v>2</v>
      </c>
      <c r="F4" s="33" t="s">
        <v>2</v>
      </c>
      <c r="G4" s="48" t="s">
        <v>2</v>
      </c>
      <c r="H4" s="47" t="s">
        <v>2</v>
      </c>
      <c r="I4" s="33" t="s">
        <v>2</v>
      </c>
      <c r="J4" s="129" t="s">
        <v>2</v>
      </c>
      <c r="K4" s="130"/>
    </row>
    <row r="5" spans="1:11" ht="18" customHeight="1">
      <c r="A5" s="55" t="s">
        <v>97</v>
      </c>
      <c r="B5" s="161" t="s">
        <v>181</v>
      </c>
      <c r="C5" s="144" t="s">
        <v>181</v>
      </c>
      <c r="D5" s="162" t="s">
        <v>181</v>
      </c>
      <c r="E5" s="161" t="s">
        <v>181</v>
      </c>
      <c r="F5" s="144" t="s">
        <v>181</v>
      </c>
      <c r="G5" s="162" t="s">
        <v>181</v>
      </c>
      <c r="H5" s="161">
        <v>172823948</v>
      </c>
      <c r="I5" s="144">
        <v>168222885</v>
      </c>
      <c r="J5" s="163">
        <v>4422074</v>
      </c>
      <c r="K5" s="131" t="str">
        <f>IF(A5="","",A5)</f>
        <v>富山</v>
      </c>
    </row>
    <row r="6" spans="1:11" ht="18" customHeight="1">
      <c r="A6" s="53" t="s">
        <v>98</v>
      </c>
      <c r="B6" s="164" t="s">
        <v>180</v>
      </c>
      <c r="C6" s="147" t="s">
        <v>180</v>
      </c>
      <c r="D6" s="165" t="s">
        <v>180</v>
      </c>
      <c r="E6" s="164" t="s">
        <v>180</v>
      </c>
      <c r="F6" s="147" t="s">
        <v>180</v>
      </c>
      <c r="G6" s="165" t="s">
        <v>180</v>
      </c>
      <c r="H6" s="164">
        <v>93504740</v>
      </c>
      <c r="I6" s="147">
        <v>90191388</v>
      </c>
      <c r="J6" s="166">
        <v>3277743</v>
      </c>
      <c r="K6" s="132" t="str">
        <f>IF(A6="","",A6)</f>
        <v>高岡</v>
      </c>
    </row>
    <row r="7" spans="1:11" ht="18" customHeight="1">
      <c r="A7" s="53" t="s">
        <v>99</v>
      </c>
      <c r="B7" s="164">
        <v>0</v>
      </c>
      <c r="C7" s="147">
        <v>0</v>
      </c>
      <c r="D7" s="165">
        <v>0</v>
      </c>
      <c r="E7" s="164">
        <v>37686</v>
      </c>
      <c r="F7" s="147">
        <v>37546</v>
      </c>
      <c r="G7" s="165">
        <v>118</v>
      </c>
      <c r="H7" s="164">
        <v>37497880</v>
      </c>
      <c r="I7" s="147">
        <v>36328314</v>
      </c>
      <c r="J7" s="166">
        <v>1126394</v>
      </c>
      <c r="K7" s="132" t="str">
        <f>IF(A7="","",A7)</f>
        <v>魚津</v>
      </c>
    </row>
    <row r="8" spans="1:11" ht="18" customHeight="1">
      <c r="A8" s="53" t="s">
        <v>100</v>
      </c>
      <c r="B8" s="164">
        <v>0</v>
      </c>
      <c r="C8" s="147">
        <v>0</v>
      </c>
      <c r="D8" s="165">
        <v>0</v>
      </c>
      <c r="E8" s="164">
        <v>39679</v>
      </c>
      <c r="F8" s="147">
        <v>39214</v>
      </c>
      <c r="G8" s="165">
        <v>465</v>
      </c>
      <c r="H8" s="164">
        <v>22547427</v>
      </c>
      <c r="I8" s="147">
        <v>22003880</v>
      </c>
      <c r="J8" s="166">
        <v>530484</v>
      </c>
      <c r="K8" s="132" t="str">
        <f>IF(A8="","",A8)</f>
        <v>砺波</v>
      </c>
    </row>
    <row r="9" spans="1:11" s="3" customFormat="1" ht="18" customHeight="1">
      <c r="A9" s="50" t="s">
        <v>101</v>
      </c>
      <c r="B9" s="167" t="s">
        <v>180</v>
      </c>
      <c r="C9" s="150" t="s">
        <v>180</v>
      </c>
      <c r="D9" s="168" t="s">
        <v>180</v>
      </c>
      <c r="E9" s="167" t="s">
        <v>180</v>
      </c>
      <c r="F9" s="150" t="s">
        <v>180</v>
      </c>
      <c r="G9" s="168" t="s">
        <v>180</v>
      </c>
      <c r="H9" s="167">
        <f>SUM(H5:H8)</f>
        <v>326373995</v>
      </c>
      <c r="I9" s="150">
        <v>316746468</v>
      </c>
      <c r="J9" s="169">
        <f>SUM(J5:J8)</f>
        <v>9356695</v>
      </c>
      <c r="K9" s="133" t="str">
        <f>A9</f>
        <v>富山県計</v>
      </c>
    </row>
    <row r="10" spans="1:11" s="12" customFormat="1" ht="18" customHeight="1">
      <c r="A10" s="13"/>
      <c r="B10" s="170"/>
      <c r="C10" s="171"/>
      <c r="D10" s="172"/>
      <c r="E10" s="170"/>
      <c r="F10" s="171"/>
      <c r="G10" s="172"/>
      <c r="H10" s="170"/>
      <c r="I10" s="171"/>
      <c r="J10" s="173"/>
      <c r="K10" s="134"/>
    </row>
    <row r="11" spans="1:11" ht="18" customHeight="1">
      <c r="A11" s="54" t="s">
        <v>102</v>
      </c>
      <c r="B11" s="174">
        <v>0</v>
      </c>
      <c r="C11" s="175">
        <v>0</v>
      </c>
      <c r="D11" s="176">
        <v>0</v>
      </c>
      <c r="E11" s="174">
        <v>993111</v>
      </c>
      <c r="F11" s="175">
        <v>984473</v>
      </c>
      <c r="G11" s="176">
        <v>8578</v>
      </c>
      <c r="H11" s="174">
        <v>186362223</v>
      </c>
      <c r="I11" s="175">
        <v>182084033</v>
      </c>
      <c r="J11" s="177">
        <v>4087507</v>
      </c>
      <c r="K11" s="135" t="str">
        <f>IF(A11="","",A11)</f>
        <v>金沢</v>
      </c>
    </row>
    <row r="12" spans="1:11" ht="18" customHeight="1">
      <c r="A12" s="53" t="s">
        <v>103</v>
      </c>
      <c r="B12" s="164">
        <v>0</v>
      </c>
      <c r="C12" s="147">
        <v>0</v>
      </c>
      <c r="D12" s="165">
        <v>0</v>
      </c>
      <c r="E12" s="164">
        <v>31734</v>
      </c>
      <c r="F12" s="147">
        <v>31551</v>
      </c>
      <c r="G12" s="165">
        <v>182</v>
      </c>
      <c r="H12" s="164">
        <v>17381277</v>
      </c>
      <c r="I12" s="147">
        <v>17133555</v>
      </c>
      <c r="J12" s="166">
        <v>234711</v>
      </c>
      <c r="K12" s="132" t="str">
        <f>IF(A12="","",A12)</f>
        <v>七尾</v>
      </c>
    </row>
    <row r="13" spans="1:11" ht="18" customHeight="1">
      <c r="A13" s="53" t="s">
        <v>104</v>
      </c>
      <c r="B13" s="164">
        <v>0</v>
      </c>
      <c r="C13" s="147">
        <v>0</v>
      </c>
      <c r="D13" s="165">
        <v>0</v>
      </c>
      <c r="E13" s="164">
        <v>344492</v>
      </c>
      <c r="F13" s="147">
        <v>344113</v>
      </c>
      <c r="G13" s="165">
        <v>379</v>
      </c>
      <c r="H13" s="164">
        <v>54247518</v>
      </c>
      <c r="I13" s="147">
        <v>52889227</v>
      </c>
      <c r="J13" s="166">
        <v>1288980</v>
      </c>
      <c r="K13" s="132" t="str">
        <f>IF(A13="","",A13)</f>
        <v>小松</v>
      </c>
    </row>
    <row r="14" spans="1:11" ht="18" customHeight="1">
      <c r="A14" s="53" t="s">
        <v>105</v>
      </c>
      <c r="B14" s="164">
        <v>0</v>
      </c>
      <c r="C14" s="147">
        <v>0</v>
      </c>
      <c r="D14" s="165">
        <v>0</v>
      </c>
      <c r="E14" s="164">
        <v>17691</v>
      </c>
      <c r="F14" s="147">
        <v>17673</v>
      </c>
      <c r="G14" s="165">
        <v>18</v>
      </c>
      <c r="H14" s="164">
        <v>7033830</v>
      </c>
      <c r="I14" s="147">
        <v>6814733</v>
      </c>
      <c r="J14" s="166">
        <v>212112</v>
      </c>
      <c r="K14" s="132" t="str">
        <f>IF(A14="","",A14)</f>
        <v>輪島</v>
      </c>
    </row>
    <row r="15" spans="1:11" ht="18" customHeight="1">
      <c r="A15" s="53" t="s">
        <v>106</v>
      </c>
      <c r="B15" s="164" t="s">
        <v>181</v>
      </c>
      <c r="C15" s="147" t="s">
        <v>181</v>
      </c>
      <c r="D15" s="165" t="s">
        <v>181</v>
      </c>
      <c r="E15" s="164" t="s">
        <v>181</v>
      </c>
      <c r="F15" s="147" t="s">
        <v>181</v>
      </c>
      <c r="G15" s="165" t="s">
        <v>181</v>
      </c>
      <c r="H15" s="164">
        <v>48682110</v>
      </c>
      <c r="I15" s="147">
        <v>47927285</v>
      </c>
      <c r="J15" s="166">
        <v>732741</v>
      </c>
      <c r="K15" s="132" t="str">
        <f>IF(A15="","",A15)</f>
        <v>松任</v>
      </c>
    </row>
    <row r="16" spans="1:11" s="3" customFormat="1" ht="18" customHeight="1">
      <c r="A16" s="50" t="s">
        <v>107</v>
      </c>
      <c r="B16" s="167" t="s">
        <v>180</v>
      </c>
      <c r="C16" s="150" t="s">
        <v>180</v>
      </c>
      <c r="D16" s="168" t="s">
        <v>180</v>
      </c>
      <c r="E16" s="167" t="s">
        <v>180</v>
      </c>
      <c r="F16" s="150" t="s">
        <v>180</v>
      </c>
      <c r="G16" s="168" t="s">
        <v>180</v>
      </c>
      <c r="H16" s="167">
        <f>SUM(H11:H15)</f>
        <v>313706958</v>
      </c>
      <c r="I16" s="150">
        <f>SUM(I11:I15)</f>
        <v>306848833</v>
      </c>
      <c r="J16" s="169">
        <v>6556052</v>
      </c>
      <c r="K16" s="133" t="str">
        <f>A16</f>
        <v>石川県計</v>
      </c>
    </row>
    <row r="17" spans="1:11" s="12" customFormat="1" ht="18" customHeight="1">
      <c r="A17" s="13"/>
      <c r="B17" s="198"/>
      <c r="C17" s="199"/>
      <c r="D17" s="200"/>
      <c r="E17" s="198"/>
      <c r="F17" s="199"/>
      <c r="G17" s="200"/>
      <c r="H17" s="198"/>
      <c r="I17" s="199"/>
      <c r="J17" s="200"/>
      <c r="K17" s="14"/>
    </row>
    <row r="18" spans="1:11" ht="18" customHeight="1">
      <c r="A18" s="53" t="s">
        <v>108</v>
      </c>
      <c r="B18" s="164">
        <v>0</v>
      </c>
      <c r="C18" s="147">
        <v>0</v>
      </c>
      <c r="D18" s="165">
        <v>0</v>
      </c>
      <c r="E18" s="164">
        <v>603680</v>
      </c>
      <c r="F18" s="147">
        <v>602207</v>
      </c>
      <c r="G18" s="165">
        <v>1424</v>
      </c>
      <c r="H18" s="164">
        <v>96274585</v>
      </c>
      <c r="I18" s="147">
        <v>94332889</v>
      </c>
      <c r="J18" s="166">
        <v>1859132</v>
      </c>
      <c r="K18" s="132" t="str">
        <f aca="true" t="shared" si="0" ref="K18:K23">IF(A18="","",A18)</f>
        <v>福井</v>
      </c>
    </row>
    <row r="19" spans="1:11" ht="18" customHeight="1">
      <c r="A19" s="53" t="s">
        <v>109</v>
      </c>
      <c r="B19" s="164">
        <v>0</v>
      </c>
      <c r="C19" s="147">
        <v>0</v>
      </c>
      <c r="D19" s="165">
        <v>0</v>
      </c>
      <c r="E19" s="164">
        <v>90443</v>
      </c>
      <c r="F19" s="147">
        <v>90431</v>
      </c>
      <c r="G19" s="165">
        <v>13</v>
      </c>
      <c r="H19" s="164">
        <v>14763117</v>
      </c>
      <c r="I19" s="147">
        <v>13999813</v>
      </c>
      <c r="J19" s="166">
        <v>749279</v>
      </c>
      <c r="K19" s="132" t="str">
        <f t="shared" si="0"/>
        <v>敦賀</v>
      </c>
    </row>
    <row r="20" spans="1:11" ht="18" customHeight="1">
      <c r="A20" s="53" t="s">
        <v>110</v>
      </c>
      <c r="B20" s="164">
        <v>0</v>
      </c>
      <c r="C20" s="147">
        <v>0</v>
      </c>
      <c r="D20" s="165">
        <v>0</v>
      </c>
      <c r="E20" s="164">
        <v>60589</v>
      </c>
      <c r="F20" s="147">
        <v>60490</v>
      </c>
      <c r="G20" s="165">
        <v>82</v>
      </c>
      <c r="H20" s="164">
        <v>45607353</v>
      </c>
      <c r="I20" s="147">
        <v>44715447</v>
      </c>
      <c r="J20" s="166">
        <v>857139</v>
      </c>
      <c r="K20" s="132" t="str">
        <f t="shared" si="0"/>
        <v>武生</v>
      </c>
    </row>
    <row r="21" spans="1:11" ht="18" customHeight="1">
      <c r="A21" s="53" t="s">
        <v>111</v>
      </c>
      <c r="B21" s="164">
        <v>0</v>
      </c>
      <c r="C21" s="147">
        <v>0</v>
      </c>
      <c r="D21" s="165">
        <v>0</v>
      </c>
      <c r="E21" s="164">
        <v>14852</v>
      </c>
      <c r="F21" s="147">
        <v>14610</v>
      </c>
      <c r="G21" s="165">
        <v>242</v>
      </c>
      <c r="H21" s="164">
        <v>6825734</v>
      </c>
      <c r="I21" s="147">
        <v>6732493</v>
      </c>
      <c r="J21" s="166">
        <v>92971</v>
      </c>
      <c r="K21" s="132" t="str">
        <f t="shared" si="0"/>
        <v>小浜</v>
      </c>
    </row>
    <row r="22" spans="1:11" ht="18" customHeight="1">
      <c r="A22" s="53" t="s">
        <v>112</v>
      </c>
      <c r="B22" s="164">
        <v>0</v>
      </c>
      <c r="C22" s="147">
        <v>0</v>
      </c>
      <c r="D22" s="165">
        <v>0</v>
      </c>
      <c r="E22" s="164">
        <v>22824</v>
      </c>
      <c r="F22" s="147">
        <v>22746</v>
      </c>
      <c r="G22" s="165">
        <v>79</v>
      </c>
      <c r="H22" s="164">
        <v>7846590</v>
      </c>
      <c r="I22" s="147">
        <v>7713207</v>
      </c>
      <c r="J22" s="166">
        <v>119348</v>
      </c>
      <c r="K22" s="132" t="str">
        <f t="shared" si="0"/>
        <v>大野</v>
      </c>
    </row>
    <row r="23" spans="1:11" ht="18" customHeight="1">
      <c r="A23" s="53" t="s">
        <v>113</v>
      </c>
      <c r="B23" s="164">
        <v>0</v>
      </c>
      <c r="C23" s="147">
        <v>0</v>
      </c>
      <c r="D23" s="165">
        <v>0</v>
      </c>
      <c r="E23" s="164">
        <v>33878</v>
      </c>
      <c r="F23" s="147">
        <v>33877</v>
      </c>
      <c r="G23" s="165">
        <v>1</v>
      </c>
      <c r="H23" s="164">
        <v>20361971</v>
      </c>
      <c r="I23" s="147">
        <v>19926234</v>
      </c>
      <c r="J23" s="166">
        <v>424702</v>
      </c>
      <c r="K23" s="132" t="str">
        <f t="shared" si="0"/>
        <v>三国</v>
      </c>
    </row>
    <row r="24" spans="1:11" s="3" customFormat="1" ht="18" customHeight="1">
      <c r="A24" s="50" t="s">
        <v>114</v>
      </c>
      <c r="B24" s="167">
        <f>SUM(B18:B23)</f>
        <v>0</v>
      </c>
      <c r="C24" s="150">
        <f aca="true" t="shared" si="1" ref="C24:J24">SUM(C18:C23)</f>
        <v>0</v>
      </c>
      <c r="D24" s="168">
        <f t="shared" si="1"/>
        <v>0</v>
      </c>
      <c r="E24" s="167">
        <v>826267</v>
      </c>
      <c r="F24" s="150">
        <f t="shared" si="1"/>
        <v>824361</v>
      </c>
      <c r="G24" s="168">
        <v>1840</v>
      </c>
      <c r="H24" s="167">
        <v>191679351</v>
      </c>
      <c r="I24" s="150">
        <f>SUM(I18:I23)</f>
        <v>187420083</v>
      </c>
      <c r="J24" s="169">
        <f t="shared" si="1"/>
        <v>4102571</v>
      </c>
      <c r="K24" s="133" t="str">
        <f>A24</f>
        <v>福井県計</v>
      </c>
    </row>
    <row r="25" spans="1:11" s="12" customFormat="1" ht="18" customHeight="1">
      <c r="A25" s="13"/>
      <c r="B25" s="198"/>
      <c r="C25" s="199"/>
      <c r="D25" s="200"/>
      <c r="E25" s="198"/>
      <c r="F25" s="199"/>
      <c r="G25" s="200"/>
      <c r="H25" s="198"/>
      <c r="I25" s="199"/>
      <c r="J25" s="200"/>
      <c r="K25" s="14"/>
    </row>
    <row r="26" spans="1:11" s="3" customFormat="1" ht="18" customHeight="1" thickBot="1">
      <c r="A26" s="52" t="s">
        <v>31</v>
      </c>
      <c r="B26" s="192">
        <v>0</v>
      </c>
      <c r="C26" s="193">
        <v>0</v>
      </c>
      <c r="D26" s="194">
        <v>0</v>
      </c>
      <c r="E26" s="192">
        <v>565690</v>
      </c>
      <c r="F26" s="193">
        <v>7883</v>
      </c>
      <c r="G26" s="194">
        <v>557807</v>
      </c>
      <c r="H26" s="192">
        <v>36237567</v>
      </c>
      <c r="I26" s="193">
        <v>1821249</v>
      </c>
      <c r="J26" s="194">
        <v>33913503</v>
      </c>
      <c r="K26" s="63" t="str">
        <f>A26</f>
        <v>局引受分</v>
      </c>
    </row>
    <row r="27" spans="1:11" s="3" customFormat="1" ht="18" customHeight="1" thickBot="1" thickTop="1">
      <c r="A27" s="56" t="s">
        <v>145</v>
      </c>
      <c r="B27" s="195" t="s">
        <v>181</v>
      </c>
      <c r="C27" s="159" t="s">
        <v>181</v>
      </c>
      <c r="D27" s="196" t="s">
        <v>181</v>
      </c>
      <c r="E27" s="195" t="s">
        <v>181</v>
      </c>
      <c r="F27" s="159" t="s">
        <v>181</v>
      </c>
      <c r="G27" s="196" t="s">
        <v>181</v>
      </c>
      <c r="H27" s="195">
        <v>867997870</v>
      </c>
      <c r="I27" s="159">
        <f>SUM(I24,I16,I9,I26)</f>
        <v>812836633</v>
      </c>
      <c r="J27" s="196">
        <v>53928820</v>
      </c>
      <c r="K27" s="62" t="str">
        <f>A27</f>
        <v>総計</v>
      </c>
    </row>
  </sheetData>
  <sheetProtection/>
  <mergeCells count="5">
    <mergeCell ref="K2:K3"/>
    <mergeCell ref="A2:A3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&amp;R金沢国税局
国税徴収１
(H19)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K31" sqref="K31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14.25390625" style="2" customWidth="1"/>
    <col min="5" max="5" width="3.00390625" style="2" bestFit="1" customWidth="1"/>
    <col min="6" max="6" width="16.75390625" style="2" customWidth="1"/>
    <col min="7" max="16384" width="8.625" style="2" customWidth="1"/>
  </cols>
  <sheetData>
    <row r="1" spans="1:6" ht="15">
      <c r="A1" s="247" t="s">
        <v>42</v>
      </c>
      <c r="B1" s="247"/>
      <c r="C1" s="247"/>
      <c r="D1" s="247"/>
      <c r="E1" s="247"/>
      <c r="F1" s="247"/>
    </row>
    <row r="2" spans="1:6" ht="14.25" customHeight="1" thickBot="1">
      <c r="A2" s="305" t="s">
        <v>43</v>
      </c>
      <c r="B2" s="305"/>
      <c r="C2" s="305"/>
      <c r="D2" s="305"/>
      <c r="E2" s="305"/>
      <c r="F2" s="305"/>
    </row>
    <row r="3" spans="1:6" ht="18" customHeight="1">
      <c r="A3" s="261" t="s">
        <v>84</v>
      </c>
      <c r="B3" s="309"/>
      <c r="C3" s="262"/>
      <c r="D3" s="306" t="s">
        <v>44</v>
      </c>
      <c r="E3" s="307"/>
      <c r="F3" s="308"/>
    </row>
    <row r="4" spans="1:6" ht="15" customHeight="1">
      <c r="A4" s="263"/>
      <c r="B4" s="310"/>
      <c r="C4" s="264"/>
      <c r="D4" s="65" t="s">
        <v>45</v>
      </c>
      <c r="E4" s="303" t="s">
        <v>146</v>
      </c>
      <c r="F4" s="304"/>
    </row>
    <row r="5" spans="1:6" s="26" customFormat="1" ht="15" customHeight="1">
      <c r="A5" s="30"/>
      <c r="B5" s="31"/>
      <c r="C5" s="66"/>
      <c r="D5" s="67" t="s">
        <v>46</v>
      </c>
      <c r="E5" s="68"/>
      <c r="F5" s="69" t="s">
        <v>2</v>
      </c>
    </row>
    <row r="6" spans="1:6" ht="27" customHeight="1">
      <c r="A6" s="311" t="s">
        <v>47</v>
      </c>
      <c r="B6" s="314" t="s">
        <v>48</v>
      </c>
      <c r="C6" s="315"/>
      <c r="D6" s="202">
        <v>16</v>
      </c>
      <c r="E6" s="203"/>
      <c r="F6" s="204">
        <v>611719</v>
      </c>
    </row>
    <row r="7" spans="1:6" ht="27" customHeight="1">
      <c r="A7" s="312"/>
      <c r="B7" s="279" t="s">
        <v>49</v>
      </c>
      <c r="C7" s="280"/>
      <c r="D7" s="205">
        <v>15</v>
      </c>
      <c r="E7" s="206"/>
      <c r="F7" s="207">
        <v>730451</v>
      </c>
    </row>
    <row r="8" spans="1:6" ht="27" customHeight="1">
      <c r="A8" s="312"/>
      <c r="B8" s="279" t="s">
        <v>50</v>
      </c>
      <c r="C8" s="280"/>
      <c r="D8" s="205">
        <v>0</v>
      </c>
      <c r="E8" s="206"/>
      <c r="F8" s="207">
        <v>0</v>
      </c>
    </row>
    <row r="9" spans="1:6" ht="27" customHeight="1">
      <c r="A9" s="312"/>
      <c r="B9" s="282" t="s">
        <v>147</v>
      </c>
      <c r="C9" s="64" t="s">
        <v>51</v>
      </c>
      <c r="D9" s="205">
        <v>7</v>
      </c>
      <c r="E9" s="206"/>
      <c r="F9" s="207">
        <v>174399</v>
      </c>
    </row>
    <row r="10" spans="1:6" ht="27" customHeight="1">
      <c r="A10" s="312"/>
      <c r="B10" s="283"/>
      <c r="C10" s="64" t="s">
        <v>52</v>
      </c>
      <c r="D10" s="205">
        <v>1</v>
      </c>
      <c r="E10" s="206"/>
      <c r="F10" s="207">
        <v>107291</v>
      </c>
    </row>
    <row r="11" spans="1:6" ht="27" customHeight="1">
      <c r="A11" s="312"/>
      <c r="B11" s="283"/>
      <c r="C11" s="286" t="s">
        <v>53</v>
      </c>
      <c r="D11" s="208"/>
      <c r="E11" s="201" t="s">
        <v>54</v>
      </c>
      <c r="F11" s="209">
        <v>0</v>
      </c>
    </row>
    <row r="12" spans="1:6" ht="27" customHeight="1">
      <c r="A12" s="312"/>
      <c r="B12" s="283"/>
      <c r="C12" s="287"/>
      <c r="D12" s="202">
        <v>21</v>
      </c>
      <c r="E12" s="210"/>
      <c r="F12" s="204">
        <v>1033360</v>
      </c>
    </row>
    <row r="13" spans="1:6" s="3" customFormat="1" ht="27" customHeight="1">
      <c r="A13" s="312"/>
      <c r="B13" s="283"/>
      <c r="C13" s="70" t="s">
        <v>1</v>
      </c>
      <c r="D13" s="211">
        <f>SUM(D9:D12)</f>
        <v>29</v>
      </c>
      <c r="E13" s="206"/>
      <c r="F13" s="212">
        <v>1315051</v>
      </c>
    </row>
    <row r="14" spans="1:6" ht="27" customHeight="1">
      <c r="A14" s="313"/>
      <c r="B14" s="284" t="s">
        <v>55</v>
      </c>
      <c r="C14" s="285"/>
      <c r="D14" s="213">
        <v>2</v>
      </c>
      <c r="E14" s="214"/>
      <c r="F14" s="215">
        <v>27118</v>
      </c>
    </row>
    <row r="15" spans="1:6" ht="27" customHeight="1">
      <c r="A15" s="300" t="s">
        <v>56</v>
      </c>
      <c r="B15" s="302" t="s">
        <v>57</v>
      </c>
      <c r="C15" s="302"/>
      <c r="D15" s="216">
        <v>0</v>
      </c>
      <c r="E15" s="217"/>
      <c r="F15" s="218">
        <v>0</v>
      </c>
    </row>
    <row r="16" spans="1:6" ht="27" customHeight="1">
      <c r="A16" s="297"/>
      <c r="B16" s="288" t="s">
        <v>58</v>
      </c>
      <c r="C16" s="288"/>
      <c r="D16" s="205">
        <v>0</v>
      </c>
      <c r="E16" s="206"/>
      <c r="F16" s="207">
        <v>0</v>
      </c>
    </row>
    <row r="17" spans="1:6" ht="27" customHeight="1">
      <c r="A17" s="297"/>
      <c r="B17" s="291" t="s">
        <v>59</v>
      </c>
      <c r="C17" s="292"/>
      <c r="D17" s="208"/>
      <c r="E17" s="201" t="s">
        <v>54</v>
      </c>
      <c r="F17" s="209">
        <v>42356</v>
      </c>
    </row>
    <row r="18" spans="1:6" ht="27" customHeight="1">
      <c r="A18" s="297"/>
      <c r="B18" s="293"/>
      <c r="C18" s="294"/>
      <c r="D18" s="202">
        <v>20</v>
      </c>
      <c r="E18" s="210"/>
      <c r="F18" s="204">
        <v>998595</v>
      </c>
    </row>
    <row r="19" spans="1:6" ht="27" customHeight="1">
      <c r="A19" s="297"/>
      <c r="B19" s="288" t="s">
        <v>60</v>
      </c>
      <c r="C19" s="288"/>
      <c r="D19" s="205">
        <v>1</v>
      </c>
      <c r="E19" s="206"/>
      <c r="F19" s="207">
        <v>34765</v>
      </c>
    </row>
    <row r="20" spans="1:6" ht="27" customHeight="1">
      <c r="A20" s="297"/>
      <c r="B20" s="288" t="s">
        <v>61</v>
      </c>
      <c r="C20" s="288"/>
      <c r="D20" s="205">
        <v>0</v>
      </c>
      <c r="E20" s="206"/>
      <c r="F20" s="207">
        <v>59252</v>
      </c>
    </row>
    <row r="21" spans="1:6" ht="27" customHeight="1">
      <c r="A21" s="297"/>
      <c r="B21" s="288" t="s">
        <v>58</v>
      </c>
      <c r="C21" s="288"/>
      <c r="D21" s="205">
        <v>0</v>
      </c>
      <c r="E21" s="206"/>
      <c r="F21" s="207">
        <v>0</v>
      </c>
    </row>
    <row r="22" spans="1:6" ht="27" customHeight="1">
      <c r="A22" s="297"/>
      <c r="B22" s="288" t="s">
        <v>62</v>
      </c>
      <c r="C22" s="288"/>
      <c r="D22" s="205">
        <v>20</v>
      </c>
      <c r="E22" s="206"/>
      <c r="F22" s="207">
        <v>1100203</v>
      </c>
    </row>
    <row r="23" spans="1:6" ht="27" customHeight="1">
      <c r="A23" s="301"/>
      <c r="B23" s="290" t="s">
        <v>63</v>
      </c>
      <c r="C23" s="290"/>
      <c r="D23" s="219">
        <v>0</v>
      </c>
      <c r="E23" s="220"/>
      <c r="F23" s="221">
        <v>0</v>
      </c>
    </row>
    <row r="24" spans="1:6" ht="27" customHeight="1">
      <c r="A24" s="296" t="s">
        <v>64</v>
      </c>
      <c r="B24" s="299" t="s">
        <v>65</v>
      </c>
      <c r="C24" s="299"/>
      <c r="D24" s="216">
        <v>0</v>
      </c>
      <c r="E24" s="217"/>
      <c r="F24" s="218">
        <v>0</v>
      </c>
    </row>
    <row r="25" spans="1:6" ht="27" customHeight="1">
      <c r="A25" s="297"/>
      <c r="B25" s="288" t="s">
        <v>49</v>
      </c>
      <c r="C25" s="288"/>
      <c r="D25" s="205">
        <v>0</v>
      </c>
      <c r="E25" s="206"/>
      <c r="F25" s="207">
        <v>0</v>
      </c>
    </row>
    <row r="26" spans="1:6" ht="27" customHeight="1">
      <c r="A26" s="297"/>
      <c r="B26" s="288" t="s">
        <v>51</v>
      </c>
      <c r="C26" s="288"/>
      <c r="D26" s="205">
        <v>0</v>
      </c>
      <c r="E26" s="206"/>
      <c r="F26" s="207">
        <v>0</v>
      </c>
    </row>
    <row r="27" spans="1:6" ht="27" customHeight="1">
      <c r="A27" s="297"/>
      <c r="B27" s="288" t="s">
        <v>52</v>
      </c>
      <c r="C27" s="288"/>
      <c r="D27" s="205">
        <v>0</v>
      </c>
      <c r="E27" s="206"/>
      <c r="F27" s="207">
        <v>0</v>
      </c>
    </row>
    <row r="28" spans="1:6" ht="27" customHeight="1">
      <c r="A28" s="297"/>
      <c r="B28" s="288" t="s">
        <v>66</v>
      </c>
      <c r="C28" s="288"/>
      <c r="D28" s="205">
        <v>0</v>
      </c>
      <c r="E28" s="206"/>
      <c r="F28" s="207">
        <v>0</v>
      </c>
    </row>
    <row r="29" spans="1:6" ht="27" customHeight="1" thickBot="1">
      <c r="A29" s="298"/>
      <c r="B29" s="281" t="s">
        <v>67</v>
      </c>
      <c r="C29" s="281"/>
      <c r="D29" s="222">
        <v>0</v>
      </c>
      <c r="E29" s="223"/>
      <c r="F29" s="224">
        <v>0</v>
      </c>
    </row>
    <row r="30" spans="1:6" ht="4.5" customHeight="1">
      <c r="A30" s="71"/>
      <c r="B30" s="72"/>
      <c r="C30" s="72"/>
      <c r="D30" s="73"/>
      <c r="E30" s="73"/>
      <c r="F30" s="73"/>
    </row>
    <row r="31" spans="1:6" s="1" customFormat="1" ht="28.5" customHeight="1">
      <c r="A31" s="74" t="s">
        <v>148</v>
      </c>
      <c r="B31" s="295" t="s">
        <v>149</v>
      </c>
      <c r="C31" s="295"/>
      <c r="D31" s="295"/>
      <c r="E31" s="295"/>
      <c r="F31" s="295"/>
    </row>
    <row r="32" spans="1:6" s="1" customFormat="1" ht="24.75" customHeight="1">
      <c r="A32" s="75" t="s">
        <v>150</v>
      </c>
      <c r="B32" s="289" t="s">
        <v>151</v>
      </c>
      <c r="C32" s="289"/>
      <c r="D32" s="289"/>
      <c r="E32" s="289"/>
      <c r="F32" s="289"/>
    </row>
    <row r="33" spans="1:6" ht="24.75" customHeight="1">
      <c r="A33" s="76" t="s">
        <v>152</v>
      </c>
      <c r="B33" s="289" t="s">
        <v>153</v>
      </c>
      <c r="C33" s="289"/>
      <c r="D33" s="289"/>
      <c r="E33" s="289"/>
      <c r="F33" s="289"/>
    </row>
  </sheetData>
  <sheetProtection/>
  <mergeCells count="31">
    <mergeCell ref="A15:A23"/>
    <mergeCell ref="B15:C15"/>
    <mergeCell ref="A1:F1"/>
    <mergeCell ref="E4:F4"/>
    <mergeCell ref="A2:F2"/>
    <mergeCell ref="D3:F3"/>
    <mergeCell ref="A3:C4"/>
    <mergeCell ref="A6:A14"/>
    <mergeCell ref="B6:C6"/>
    <mergeCell ref="B8:C8"/>
    <mergeCell ref="A24:A29"/>
    <mergeCell ref="B24:C24"/>
    <mergeCell ref="B25:C25"/>
    <mergeCell ref="B26:C26"/>
    <mergeCell ref="B27:C27"/>
    <mergeCell ref="B33:F33"/>
    <mergeCell ref="B21:C21"/>
    <mergeCell ref="B16:C16"/>
    <mergeCell ref="B19:C19"/>
    <mergeCell ref="B20:C20"/>
    <mergeCell ref="B22:C22"/>
    <mergeCell ref="B32:F32"/>
    <mergeCell ref="B23:C23"/>
    <mergeCell ref="B17:C18"/>
    <mergeCell ref="B31:F31"/>
    <mergeCell ref="B7:C7"/>
    <mergeCell ref="B29:C29"/>
    <mergeCell ref="B9:B13"/>
    <mergeCell ref="B14:C14"/>
    <mergeCell ref="C11:C12"/>
    <mergeCell ref="B28:C2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4" r:id="rId1"/>
  <headerFooter alignWithMargins="0">
    <oddFooter>&amp;R金沢国税局
国税徴収２
(H19)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E10" sqref="E10"/>
    </sheetView>
  </sheetViews>
  <sheetFormatPr defaultColWidth="9.00390625" defaultRowHeight="13.5"/>
  <cols>
    <col min="1" max="1" width="9.00390625" style="79" customWidth="1"/>
    <col min="2" max="2" width="15.50390625" style="79" bestFit="1" customWidth="1"/>
    <col min="3" max="3" width="3.00390625" style="79" customWidth="1"/>
    <col min="4" max="5" width="18.00390625" style="79" customWidth="1"/>
    <col min="6" max="16384" width="9.00390625" style="79" customWidth="1"/>
  </cols>
  <sheetData>
    <row r="1" s="78" customFormat="1" ht="14.25" thickBot="1">
      <c r="A1" s="77" t="s">
        <v>68</v>
      </c>
    </row>
    <row r="2" spans="1:5" ht="19.5" customHeight="1">
      <c r="A2" s="261" t="s">
        <v>85</v>
      </c>
      <c r="B2" s="262"/>
      <c r="C2" s="318" t="s">
        <v>86</v>
      </c>
      <c r="D2" s="319"/>
      <c r="E2" s="320"/>
    </row>
    <row r="3" spans="1:5" ht="19.5" customHeight="1">
      <c r="A3" s="263"/>
      <c r="B3" s="264"/>
      <c r="C3" s="316" t="s">
        <v>87</v>
      </c>
      <c r="D3" s="317"/>
      <c r="E3" s="80" t="s">
        <v>88</v>
      </c>
    </row>
    <row r="4" spans="1:5" s="84" customFormat="1" ht="13.5">
      <c r="A4" s="321" t="s">
        <v>93</v>
      </c>
      <c r="B4" s="81"/>
      <c r="C4" s="68"/>
      <c r="D4" s="82" t="s">
        <v>69</v>
      </c>
      <c r="E4" s="83" t="s">
        <v>70</v>
      </c>
    </row>
    <row r="5" spans="1:8" ht="30" customHeight="1">
      <c r="A5" s="322"/>
      <c r="B5" s="139" t="s">
        <v>90</v>
      </c>
      <c r="C5" s="85"/>
      <c r="D5" s="86">
        <v>19</v>
      </c>
      <c r="E5" s="87">
        <v>986671</v>
      </c>
      <c r="F5" s="2"/>
      <c r="G5" s="2"/>
      <c r="H5" s="2"/>
    </row>
    <row r="6" spans="1:8" ht="30" customHeight="1">
      <c r="A6" s="322"/>
      <c r="B6" s="140" t="s">
        <v>91</v>
      </c>
      <c r="C6" s="88"/>
      <c r="D6" s="89" t="s">
        <v>96</v>
      </c>
      <c r="E6" s="90" t="s">
        <v>95</v>
      </c>
      <c r="F6" s="2"/>
      <c r="G6" s="2"/>
      <c r="H6" s="2"/>
    </row>
    <row r="7" spans="1:8" ht="30" customHeight="1">
      <c r="A7" s="322"/>
      <c r="B7" s="140" t="s">
        <v>92</v>
      </c>
      <c r="C7" s="88"/>
      <c r="D7" s="89">
        <v>2</v>
      </c>
      <c r="E7" s="90">
        <v>46690</v>
      </c>
      <c r="F7" s="2"/>
      <c r="G7" s="2"/>
      <c r="H7" s="2"/>
    </row>
    <row r="8" spans="1:8" ht="30" customHeight="1">
      <c r="A8" s="322"/>
      <c r="B8" s="140" t="s">
        <v>36</v>
      </c>
      <c r="C8" s="88"/>
      <c r="D8" s="89" t="s">
        <v>95</v>
      </c>
      <c r="E8" s="90" t="s">
        <v>95</v>
      </c>
      <c r="F8" s="2"/>
      <c r="G8" s="2"/>
      <c r="H8" s="2"/>
    </row>
    <row r="9" spans="1:8" ht="30" customHeight="1" thickBot="1">
      <c r="A9" s="323"/>
      <c r="B9" s="91" t="s">
        <v>1</v>
      </c>
      <c r="C9" s="92" t="s">
        <v>71</v>
      </c>
      <c r="D9" s="93">
        <v>21</v>
      </c>
      <c r="E9" s="94">
        <v>1033360</v>
      </c>
      <c r="F9" s="2"/>
      <c r="G9" s="2"/>
      <c r="H9" s="2"/>
    </row>
    <row r="10" spans="1:8" ht="13.5">
      <c r="A10" s="2" t="s">
        <v>72</v>
      </c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C2:E2"/>
    <mergeCell ref="A2:B3"/>
    <mergeCell ref="A4:A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&amp;R金沢国税局
国税徴収２
(H19)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 topLeftCell="A1">
      <selection activeCell="C1" sqref="C1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154</v>
      </c>
    </row>
    <row r="2" spans="1:11" ht="16.5" customHeight="1">
      <c r="A2" s="324" t="s">
        <v>155</v>
      </c>
      <c r="B2" s="334" t="s">
        <v>73</v>
      </c>
      <c r="C2" s="335"/>
      <c r="D2" s="336" t="s">
        <v>74</v>
      </c>
      <c r="E2" s="337"/>
      <c r="F2" s="334" t="s">
        <v>156</v>
      </c>
      <c r="G2" s="335"/>
      <c r="H2" s="326" t="s">
        <v>157</v>
      </c>
      <c r="I2" s="328" t="s">
        <v>158</v>
      </c>
      <c r="J2" s="329"/>
      <c r="K2" s="330"/>
    </row>
    <row r="3" spans="1:11" ht="16.5" customHeight="1">
      <c r="A3" s="325"/>
      <c r="B3" s="27" t="s">
        <v>159</v>
      </c>
      <c r="C3" s="18" t="s">
        <v>160</v>
      </c>
      <c r="D3" s="27" t="s">
        <v>159</v>
      </c>
      <c r="E3" s="18" t="s">
        <v>160</v>
      </c>
      <c r="F3" s="27" t="s">
        <v>159</v>
      </c>
      <c r="G3" s="18" t="s">
        <v>160</v>
      </c>
      <c r="H3" s="327"/>
      <c r="I3" s="331"/>
      <c r="J3" s="332"/>
      <c r="K3" s="333"/>
    </row>
    <row r="4" spans="1:11" ht="11.25">
      <c r="A4" s="95"/>
      <c r="B4" s="96" t="s">
        <v>161</v>
      </c>
      <c r="C4" s="48" t="s">
        <v>162</v>
      </c>
      <c r="D4" s="96" t="s">
        <v>161</v>
      </c>
      <c r="E4" s="48" t="s">
        <v>162</v>
      </c>
      <c r="F4" s="96" t="s">
        <v>161</v>
      </c>
      <c r="G4" s="48" t="s">
        <v>162</v>
      </c>
      <c r="H4" s="97" t="s">
        <v>162</v>
      </c>
      <c r="I4" s="98"/>
      <c r="J4" s="99" t="s">
        <v>115</v>
      </c>
      <c r="K4" s="100" t="s">
        <v>163</v>
      </c>
    </row>
    <row r="5" spans="1:12" s="141" customFormat="1" ht="30" customHeight="1">
      <c r="A5" s="21" t="s">
        <v>94</v>
      </c>
      <c r="B5" s="101">
        <v>75</v>
      </c>
      <c r="C5" s="102">
        <v>3640509</v>
      </c>
      <c r="D5" s="101">
        <v>74</v>
      </c>
      <c r="E5" s="102">
        <v>4417480</v>
      </c>
      <c r="F5" s="101">
        <v>76</v>
      </c>
      <c r="G5" s="102">
        <v>4731009</v>
      </c>
      <c r="H5" s="103">
        <v>176111</v>
      </c>
      <c r="I5" s="104" t="s">
        <v>75</v>
      </c>
      <c r="J5" s="105">
        <v>67120</v>
      </c>
      <c r="K5" s="106">
        <v>4556706</v>
      </c>
      <c r="L5" s="142"/>
    </row>
    <row r="6" spans="1:12" s="141" customFormat="1" ht="30" customHeight="1">
      <c r="A6" s="108" t="s">
        <v>164</v>
      </c>
      <c r="B6" s="109">
        <v>67</v>
      </c>
      <c r="C6" s="110">
        <v>2404763</v>
      </c>
      <c r="D6" s="109">
        <v>74</v>
      </c>
      <c r="E6" s="110">
        <v>3898041</v>
      </c>
      <c r="F6" s="109">
        <v>63</v>
      </c>
      <c r="G6" s="110">
        <v>2908902</v>
      </c>
      <c r="H6" s="111">
        <v>35406</v>
      </c>
      <c r="I6" s="112" t="s">
        <v>75</v>
      </c>
      <c r="J6" s="113">
        <v>190706</v>
      </c>
      <c r="K6" s="114">
        <v>3933447</v>
      </c>
      <c r="L6" s="142"/>
    </row>
    <row r="7" spans="1:12" s="141" customFormat="1" ht="30" customHeight="1">
      <c r="A7" s="108" t="s">
        <v>165</v>
      </c>
      <c r="B7" s="109">
        <v>44</v>
      </c>
      <c r="C7" s="110">
        <v>1318502</v>
      </c>
      <c r="D7" s="109">
        <v>50</v>
      </c>
      <c r="E7" s="110">
        <v>1837765</v>
      </c>
      <c r="F7" s="109">
        <v>49</v>
      </c>
      <c r="G7" s="110">
        <v>2093897</v>
      </c>
      <c r="H7" s="111" t="s">
        <v>166</v>
      </c>
      <c r="I7" s="112" t="s">
        <v>75</v>
      </c>
      <c r="J7" s="113">
        <v>42162</v>
      </c>
      <c r="K7" s="114">
        <v>1837765</v>
      </c>
      <c r="L7" s="142"/>
    </row>
    <row r="8" spans="1:12" s="141" customFormat="1" ht="30" customHeight="1">
      <c r="A8" s="108" t="s">
        <v>167</v>
      </c>
      <c r="B8" s="109">
        <v>16</v>
      </c>
      <c r="C8" s="110">
        <v>555219</v>
      </c>
      <c r="D8" s="109">
        <v>43</v>
      </c>
      <c r="E8" s="110">
        <v>1663284</v>
      </c>
      <c r="F8" s="109">
        <v>16</v>
      </c>
      <c r="G8" s="110">
        <v>611719</v>
      </c>
      <c r="H8" s="111" t="s">
        <v>166</v>
      </c>
      <c r="I8" s="112" t="s">
        <v>75</v>
      </c>
      <c r="J8" s="113">
        <v>66999</v>
      </c>
      <c r="K8" s="114">
        <v>1663284</v>
      </c>
      <c r="L8" s="142"/>
    </row>
    <row r="9" spans="1:12" ht="30" customHeight="1" thickBot="1">
      <c r="A9" s="22" t="s">
        <v>168</v>
      </c>
      <c r="B9" s="115">
        <v>15</v>
      </c>
      <c r="C9" s="116">
        <v>730451</v>
      </c>
      <c r="D9" s="115">
        <v>21</v>
      </c>
      <c r="E9" s="116">
        <v>1033360</v>
      </c>
      <c r="F9" s="115">
        <v>2</v>
      </c>
      <c r="G9" s="116">
        <v>27118</v>
      </c>
      <c r="H9" s="117" t="s">
        <v>95</v>
      </c>
      <c r="I9" s="118" t="s">
        <v>75</v>
      </c>
      <c r="J9" s="119">
        <v>42356</v>
      </c>
      <c r="K9" s="120">
        <v>998595</v>
      </c>
      <c r="L9" s="107"/>
    </row>
    <row r="10" ht="11.25">
      <c r="A10" s="2" t="s">
        <v>76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&amp;R金沢国税局
国税徴収２
(H19)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A1">
      <selection activeCell="A1" sqref="A1:K1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05" t="s">
        <v>169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6.5" customHeight="1">
      <c r="A2" s="261" t="s">
        <v>170</v>
      </c>
      <c r="B2" s="309"/>
      <c r="C2" s="262"/>
      <c r="D2" s="358" t="s">
        <v>171</v>
      </c>
      <c r="E2" s="358"/>
      <c r="F2" s="358" t="s">
        <v>172</v>
      </c>
      <c r="G2" s="358"/>
      <c r="H2" s="358" t="s">
        <v>173</v>
      </c>
      <c r="I2" s="358"/>
      <c r="J2" s="359" t="s">
        <v>77</v>
      </c>
      <c r="K2" s="360"/>
    </row>
    <row r="3" spans="1:11" ht="16.5" customHeight="1">
      <c r="A3" s="263"/>
      <c r="B3" s="310"/>
      <c r="C3" s="264"/>
      <c r="D3" s="27" t="s">
        <v>78</v>
      </c>
      <c r="E3" s="18" t="s">
        <v>174</v>
      </c>
      <c r="F3" s="27" t="s">
        <v>78</v>
      </c>
      <c r="G3" s="18" t="s">
        <v>174</v>
      </c>
      <c r="H3" s="27" t="s">
        <v>78</v>
      </c>
      <c r="I3" s="18" t="s">
        <v>174</v>
      </c>
      <c r="J3" s="27" t="s">
        <v>79</v>
      </c>
      <c r="K3" s="121" t="s">
        <v>80</v>
      </c>
    </row>
    <row r="4" spans="1:11" s="26" customFormat="1" ht="11.25">
      <c r="A4" s="122"/>
      <c r="B4" s="123"/>
      <c r="C4" s="124"/>
      <c r="D4" s="125" t="s">
        <v>46</v>
      </c>
      <c r="E4" s="46" t="s">
        <v>2</v>
      </c>
      <c r="F4" s="125" t="s">
        <v>46</v>
      </c>
      <c r="G4" s="46" t="s">
        <v>2</v>
      </c>
      <c r="H4" s="125" t="s">
        <v>46</v>
      </c>
      <c r="I4" s="46" t="s">
        <v>2</v>
      </c>
      <c r="J4" s="125" t="s">
        <v>46</v>
      </c>
      <c r="K4" s="69" t="s">
        <v>2</v>
      </c>
    </row>
    <row r="5" spans="1:11" ht="28.5" customHeight="1">
      <c r="A5" s="361" t="s">
        <v>47</v>
      </c>
      <c r="B5" s="338" t="s">
        <v>81</v>
      </c>
      <c r="C5" s="339"/>
      <c r="D5" s="225">
        <v>0</v>
      </c>
      <c r="E5" s="226">
        <v>0</v>
      </c>
      <c r="F5" s="225">
        <v>0</v>
      </c>
      <c r="G5" s="226">
        <v>0</v>
      </c>
      <c r="H5" s="225">
        <v>0</v>
      </c>
      <c r="I5" s="226">
        <v>0</v>
      </c>
      <c r="J5" s="225">
        <f>SUM(D5,F5,H5)</f>
        <v>0</v>
      </c>
      <c r="K5" s="227">
        <f>SUM(E5,G5,I5)</f>
        <v>0</v>
      </c>
    </row>
    <row r="6" spans="1:11" ht="28.5" customHeight="1">
      <c r="A6" s="361"/>
      <c r="B6" s="348" t="s">
        <v>48</v>
      </c>
      <c r="C6" s="349"/>
      <c r="D6" s="228">
        <v>9</v>
      </c>
      <c r="E6" s="229">
        <v>51446</v>
      </c>
      <c r="F6" s="228">
        <v>1</v>
      </c>
      <c r="G6" s="229">
        <v>1449</v>
      </c>
      <c r="H6" s="228">
        <v>0</v>
      </c>
      <c r="I6" s="229">
        <v>0</v>
      </c>
      <c r="J6" s="228">
        <f aca="true" t="shared" si="0" ref="J6:J17">SUM(D6,F6,H6)</f>
        <v>10</v>
      </c>
      <c r="K6" s="204">
        <f aca="true" t="shared" si="1" ref="K6:K17">SUM(E6,G6,I6)</f>
        <v>52895</v>
      </c>
    </row>
    <row r="7" spans="1:11" ht="28.5" customHeight="1">
      <c r="A7" s="361"/>
      <c r="B7" s="340" t="s">
        <v>81</v>
      </c>
      <c r="C7" s="341"/>
      <c r="D7" s="225">
        <v>0</v>
      </c>
      <c r="E7" s="226">
        <v>0</v>
      </c>
      <c r="F7" s="225">
        <v>0</v>
      </c>
      <c r="G7" s="226">
        <v>0</v>
      </c>
      <c r="H7" s="225">
        <v>0</v>
      </c>
      <c r="I7" s="226">
        <v>0</v>
      </c>
      <c r="J7" s="225">
        <f t="shared" si="0"/>
        <v>0</v>
      </c>
      <c r="K7" s="227">
        <f t="shared" si="1"/>
        <v>0</v>
      </c>
    </row>
    <row r="8" spans="1:11" s="1" customFormat="1" ht="28.5" customHeight="1">
      <c r="A8" s="361"/>
      <c r="B8" s="348" t="s">
        <v>49</v>
      </c>
      <c r="C8" s="287"/>
      <c r="D8" s="228">
        <v>22</v>
      </c>
      <c r="E8" s="229">
        <v>514734</v>
      </c>
      <c r="F8" s="228">
        <v>2</v>
      </c>
      <c r="G8" s="229">
        <v>859</v>
      </c>
      <c r="H8" s="228">
        <v>0</v>
      </c>
      <c r="I8" s="229">
        <v>0</v>
      </c>
      <c r="J8" s="228">
        <f t="shared" si="0"/>
        <v>24</v>
      </c>
      <c r="K8" s="204">
        <v>515592</v>
      </c>
    </row>
    <row r="9" spans="1:11" ht="28.5" customHeight="1">
      <c r="A9" s="361"/>
      <c r="B9" s="340" t="s">
        <v>81</v>
      </c>
      <c r="C9" s="341"/>
      <c r="D9" s="225">
        <v>0</v>
      </c>
      <c r="E9" s="226">
        <v>0</v>
      </c>
      <c r="F9" s="225">
        <v>0</v>
      </c>
      <c r="G9" s="226">
        <v>0</v>
      </c>
      <c r="H9" s="225">
        <v>0</v>
      </c>
      <c r="I9" s="226">
        <v>0</v>
      </c>
      <c r="J9" s="225">
        <f t="shared" si="0"/>
        <v>0</v>
      </c>
      <c r="K9" s="227">
        <f t="shared" si="1"/>
        <v>0</v>
      </c>
    </row>
    <row r="10" spans="1:11" s="1" customFormat="1" ht="28.5" customHeight="1">
      <c r="A10" s="361"/>
      <c r="B10" s="348" t="s">
        <v>50</v>
      </c>
      <c r="C10" s="287"/>
      <c r="D10" s="228">
        <v>0</v>
      </c>
      <c r="E10" s="229">
        <v>1365</v>
      </c>
      <c r="F10" s="228">
        <v>0</v>
      </c>
      <c r="G10" s="229">
        <v>0</v>
      </c>
      <c r="H10" s="228">
        <v>0</v>
      </c>
      <c r="I10" s="229">
        <v>0</v>
      </c>
      <c r="J10" s="228">
        <f t="shared" si="0"/>
        <v>0</v>
      </c>
      <c r="K10" s="204">
        <f t="shared" si="1"/>
        <v>1365</v>
      </c>
    </row>
    <row r="11" spans="1:11" ht="28.5" customHeight="1">
      <c r="A11" s="361"/>
      <c r="B11" s="342" t="s">
        <v>51</v>
      </c>
      <c r="C11" s="266"/>
      <c r="D11" s="228">
        <v>2</v>
      </c>
      <c r="E11" s="229">
        <v>60520</v>
      </c>
      <c r="F11" s="228">
        <v>0</v>
      </c>
      <c r="G11" s="229">
        <v>0</v>
      </c>
      <c r="H11" s="228">
        <v>0</v>
      </c>
      <c r="I11" s="229">
        <v>0</v>
      </c>
      <c r="J11" s="228">
        <f t="shared" si="0"/>
        <v>2</v>
      </c>
      <c r="K11" s="204">
        <f t="shared" si="1"/>
        <v>60520</v>
      </c>
    </row>
    <row r="12" spans="1:11" ht="28.5" customHeight="1">
      <c r="A12" s="361"/>
      <c r="B12" s="342" t="s">
        <v>52</v>
      </c>
      <c r="C12" s="266"/>
      <c r="D12" s="228">
        <v>0</v>
      </c>
      <c r="E12" s="229">
        <v>0</v>
      </c>
      <c r="F12" s="228">
        <v>0</v>
      </c>
      <c r="G12" s="229">
        <v>0</v>
      </c>
      <c r="H12" s="228">
        <v>0</v>
      </c>
      <c r="I12" s="229">
        <v>0</v>
      </c>
      <c r="J12" s="228">
        <f t="shared" si="0"/>
        <v>0</v>
      </c>
      <c r="K12" s="204">
        <f t="shared" si="1"/>
        <v>0</v>
      </c>
    </row>
    <row r="13" spans="1:11" ht="28.5" customHeight="1">
      <c r="A13" s="361"/>
      <c r="B13" s="342" t="s">
        <v>53</v>
      </c>
      <c r="C13" s="266"/>
      <c r="D13" s="228">
        <v>27</v>
      </c>
      <c r="E13" s="229">
        <v>411114</v>
      </c>
      <c r="F13" s="228">
        <v>3</v>
      </c>
      <c r="G13" s="229">
        <v>2308</v>
      </c>
      <c r="H13" s="228">
        <v>0</v>
      </c>
      <c r="I13" s="229">
        <v>0</v>
      </c>
      <c r="J13" s="228">
        <f t="shared" si="0"/>
        <v>30</v>
      </c>
      <c r="K13" s="204">
        <v>413421</v>
      </c>
    </row>
    <row r="14" spans="1:11" ht="28.5" customHeight="1">
      <c r="A14" s="362"/>
      <c r="B14" s="343" t="s">
        <v>55</v>
      </c>
      <c r="C14" s="344"/>
      <c r="D14" s="230">
        <v>2</v>
      </c>
      <c r="E14" s="231">
        <v>93180</v>
      </c>
      <c r="F14" s="230">
        <v>0</v>
      </c>
      <c r="G14" s="231">
        <v>0</v>
      </c>
      <c r="H14" s="230">
        <v>0</v>
      </c>
      <c r="I14" s="231">
        <v>0</v>
      </c>
      <c r="J14" s="230">
        <f t="shared" si="0"/>
        <v>2</v>
      </c>
      <c r="K14" s="232">
        <f t="shared" si="1"/>
        <v>93180</v>
      </c>
    </row>
    <row r="15" spans="1:11" ht="28.5" customHeight="1">
      <c r="A15" s="353" t="s">
        <v>175</v>
      </c>
      <c r="B15" s="356" t="s">
        <v>176</v>
      </c>
      <c r="C15" s="126" t="s">
        <v>177</v>
      </c>
      <c r="D15" s="233">
        <v>395</v>
      </c>
      <c r="E15" s="234">
        <v>3191204</v>
      </c>
      <c r="F15" s="233">
        <v>12</v>
      </c>
      <c r="G15" s="234">
        <v>6388</v>
      </c>
      <c r="H15" s="233">
        <v>0</v>
      </c>
      <c r="I15" s="234">
        <v>0</v>
      </c>
      <c r="J15" s="233">
        <f t="shared" si="0"/>
        <v>407</v>
      </c>
      <c r="K15" s="235">
        <f t="shared" si="1"/>
        <v>3197592</v>
      </c>
    </row>
    <row r="16" spans="1:11" ht="28.5" customHeight="1">
      <c r="A16" s="354"/>
      <c r="B16" s="357"/>
      <c r="C16" s="127" t="s">
        <v>82</v>
      </c>
      <c r="D16" s="236">
        <v>19</v>
      </c>
      <c r="E16" s="237">
        <v>167721</v>
      </c>
      <c r="F16" s="236">
        <v>2</v>
      </c>
      <c r="G16" s="237">
        <v>421</v>
      </c>
      <c r="H16" s="236">
        <v>0</v>
      </c>
      <c r="I16" s="237">
        <v>0</v>
      </c>
      <c r="J16" s="236">
        <f t="shared" si="0"/>
        <v>21</v>
      </c>
      <c r="K16" s="238">
        <v>168141</v>
      </c>
    </row>
    <row r="17" spans="1:11" ht="28.5" customHeight="1">
      <c r="A17" s="355"/>
      <c r="B17" s="343" t="s">
        <v>60</v>
      </c>
      <c r="C17" s="344"/>
      <c r="D17" s="239">
        <v>24</v>
      </c>
      <c r="E17" s="240">
        <v>2369691</v>
      </c>
      <c r="F17" s="239">
        <v>2</v>
      </c>
      <c r="G17" s="240">
        <v>398</v>
      </c>
      <c r="H17" s="239">
        <v>0</v>
      </c>
      <c r="I17" s="240">
        <v>0</v>
      </c>
      <c r="J17" s="239">
        <f t="shared" si="0"/>
        <v>26</v>
      </c>
      <c r="K17" s="221">
        <f t="shared" si="1"/>
        <v>2370089</v>
      </c>
    </row>
    <row r="18" spans="1:11" ht="28.5" customHeight="1" thickBot="1">
      <c r="A18" s="345" t="s">
        <v>178</v>
      </c>
      <c r="B18" s="346"/>
      <c r="C18" s="347"/>
      <c r="D18" s="241">
        <v>392</v>
      </c>
      <c r="E18" s="242">
        <v>3993041</v>
      </c>
      <c r="F18" s="241">
        <v>7</v>
      </c>
      <c r="G18" s="242">
        <v>6833</v>
      </c>
      <c r="H18" s="241">
        <v>0</v>
      </c>
      <c r="I18" s="242">
        <v>0</v>
      </c>
      <c r="J18" s="241">
        <f>SUM(D18,F18,H18)</f>
        <v>399</v>
      </c>
      <c r="K18" s="243">
        <f>SUM(E18,G18,I18)</f>
        <v>3999874</v>
      </c>
    </row>
    <row r="19" spans="1:11" ht="22.5" customHeight="1">
      <c r="A19" s="352" t="s">
        <v>179</v>
      </c>
      <c r="B19" s="352"/>
      <c r="C19" s="352"/>
      <c r="D19" s="352"/>
      <c r="E19" s="352"/>
      <c r="F19" s="352"/>
      <c r="G19" s="352"/>
      <c r="H19" s="352"/>
      <c r="I19" s="352"/>
      <c r="J19" s="352"/>
      <c r="K19" s="352"/>
    </row>
    <row r="20" spans="1:11" ht="30.75" customHeight="1">
      <c r="A20" s="350" t="s">
        <v>83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</row>
  </sheetData>
  <sheetProtection/>
  <mergeCells count="23">
    <mergeCell ref="A1:K1"/>
    <mergeCell ref="F2:G2"/>
    <mergeCell ref="H2:I2"/>
    <mergeCell ref="B11:C11"/>
    <mergeCell ref="A2:C3"/>
    <mergeCell ref="J2:K2"/>
    <mergeCell ref="D2:E2"/>
    <mergeCell ref="B8:C8"/>
    <mergeCell ref="B10:C10"/>
    <mergeCell ref="A5:A14"/>
    <mergeCell ref="B17:C17"/>
    <mergeCell ref="A18:C18"/>
    <mergeCell ref="B6:C6"/>
    <mergeCell ref="A20:K20"/>
    <mergeCell ref="B14:C14"/>
    <mergeCell ref="A19:K19"/>
    <mergeCell ref="A15:A17"/>
    <mergeCell ref="B15:B16"/>
    <mergeCell ref="B5:C5"/>
    <mergeCell ref="B7:C7"/>
    <mergeCell ref="B9:C9"/>
    <mergeCell ref="B13:C13"/>
    <mergeCell ref="B12:C12"/>
  </mergeCells>
  <printOptions/>
  <pageMargins left="0.75" right="0.75" top="1" bottom="1" header="0.512" footer="0.512"/>
  <pageSetup fitToHeight="1" fitToWidth="1" horizontalDpi="1200" verticalDpi="1200" orientation="portrait" paperSize="9" scale="90" r:id="rId1"/>
  <headerFooter alignWithMargins="0">
    <oddFooter>&amp;R金沢国税局
国税徴収２
(H19)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日本語で適切な表題</dc:title>
  <dc:subject/>
  <dc:creator>国税庁</dc:creator>
  <cp:keywords/>
  <dc:description/>
  <cp:lastModifiedBy>国税庁</cp:lastModifiedBy>
  <cp:lastPrinted>2009-06-15T00:59:40Z</cp:lastPrinted>
  <dcterms:created xsi:type="dcterms:W3CDTF">2003-07-09T01:05:10Z</dcterms:created>
  <dcterms:modified xsi:type="dcterms:W3CDTF">2009-06-18T04:19:27Z</dcterms:modified>
  <cp:category/>
  <cp:version/>
  <cp:contentType/>
  <cp:contentStatus/>
</cp:coreProperties>
</file>